
<file path=[Content_Types].xml><?xml version="1.0" encoding="utf-8"?>
<Types xmlns="http://schemas.openxmlformats.org/package/2006/content-types">
  <Default Extension="bin" ContentType="application/vnd.ms-office.vbaProject"/>
  <Default Extension="jpeg" ContentType="image/jpeg"/>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drawings/drawing8.xml" ContentType="application/vnd.openxmlformats-officedocument.drawing+xml"/>
  <Override PartName="/xl/ctrlProps/ctrlProp5.xml" ContentType="application/vnd.ms-excel.controlproperties+xml"/>
  <Override PartName="/xl/drawings/drawing9.xml" ContentType="application/vnd.openxmlformats-officedocument.drawing+xml"/>
  <Override PartName="/xl/ctrlProps/ctrlProp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codeName="{4F8ACE45-EE9A-2D80-15BD-93BB759BF452}"/>
  <workbookPr codeName="ThisWorkbook" defaultThemeVersion="166925"/>
  <mc:AlternateContent xmlns:mc="http://schemas.openxmlformats.org/markup-compatibility/2006">
    <mc:Choice Requires="x15">
      <x15ac:absPath xmlns:x15ac="http://schemas.microsoft.com/office/spreadsheetml/2010/11/ac" url="/Users/benji/Desktop/"/>
    </mc:Choice>
  </mc:AlternateContent>
  <xr:revisionPtr revIDLastSave="0" documentId="13_ncr:1_{19C8D6D7-6F54-2E49-9C49-AA6FE16E1E58}" xr6:coauthVersionLast="45" xr6:coauthVersionMax="45" xr10:uidLastSave="{00000000-0000-0000-0000-000000000000}"/>
  <bookViews>
    <workbookView xWindow="0" yWindow="460" windowWidth="33600" windowHeight="20540" activeTab="3" xr2:uid="{111166A9-EBB7-BF47-9753-A7002A0B4489}"/>
  </bookViews>
  <sheets>
    <sheet name="Fiche Indiv" sheetId="1" state="hidden" r:id="rId1"/>
    <sheet name="Péremption" sheetId="3" state="hidden" r:id="rId2"/>
    <sheet name="Validite" sheetId="8" state="hidden" r:id="rId3"/>
    <sheet name="Menu" sheetId="10" r:id="rId4"/>
    <sheet name="Feuil1" sheetId="11" state="hidden" r:id="rId5"/>
    <sheet name="Changement" sheetId="4" state="hidden" r:id="rId6"/>
    <sheet name="Modification" sheetId="12" state="hidden" r:id="rId7"/>
    <sheet name="Ajout" sheetId="9" state="hidden" r:id="rId8"/>
    <sheet name="BD" sheetId="2" state="hidden" r:id="rId9"/>
    <sheet name="Sauvegarde BD" sheetId="5" state="hidden"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2" i="1" l="1"/>
  <c r="I16" i="1"/>
  <c r="D14" i="1" l="1"/>
  <c r="D12" i="1"/>
  <c r="D8" i="1"/>
  <c r="E8" i="1"/>
  <c r="F7" i="1"/>
  <c r="E7" i="1"/>
  <c r="D7" i="1"/>
  <c r="F6" i="1"/>
  <c r="E6" i="1"/>
  <c r="D6" i="1"/>
  <c r="F9" i="1"/>
  <c r="E9" i="1"/>
  <c r="D9" i="1"/>
  <c r="F8" i="1"/>
  <c r="X28" i="2"/>
  <c r="X27" i="2"/>
  <c r="X26" i="2"/>
  <c r="X25" i="2"/>
  <c r="P102" i="2" l="1"/>
  <c r="P101" i="2"/>
  <c r="P100" i="2"/>
  <c r="P99" i="2"/>
  <c r="P98" i="2"/>
  <c r="P97" i="2"/>
  <c r="P96" i="2"/>
  <c r="P95" i="2"/>
  <c r="P94" i="2"/>
  <c r="P93" i="2"/>
  <c r="P92" i="2"/>
  <c r="P91" i="2"/>
  <c r="P90" i="2"/>
  <c r="P89" i="2"/>
  <c r="P88" i="2"/>
  <c r="P87" i="2"/>
  <c r="P86" i="2"/>
  <c r="P85" i="2"/>
  <c r="P84" i="2"/>
  <c r="P83" i="2"/>
  <c r="P82" i="2"/>
  <c r="P81" i="2"/>
  <c r="P80" i="2"/>
  <c r="P79" i="2"/>
  <c r="P78" i="2"/>
  <c r="P77" i="2"/>
  <c r="P76" i="2"/>
  <c r="P75" i="2"/>
  <c r="P74" i="2"/>
  <c r="P73" i="2"/>
  <c r="P72" i="2"/>
  <c r="P71" i="2"/>
  <c r="P70" i="2"/>
  <c r="P69" i="2"/>
  <c r="P68" i="2"/>
  <c r="P67" i="2"/>
  <c r="P66" i="2"/>
  <c r="P65" i="2"/>
  <c r="P64" i="2"/>
  <c r="P63" i="2"/>
  <c r="P62" i="2"/>
  <c r="P61" i="2"/>
  <c r="P60" i="2"/>
  <c r="P59" i="2"/>
  <c r="P58" i="2"/>
  <c r="P57" i="2"/>
  <c r="P56" i="2"/>
  <c r="P55" i="2"/>
  <c r="P54" i="2"/>
  <c r="P53" i="2"/>
  <c r="P52" i="2"/>
  <c r="P51" i="2"/>
  <c r="P50" i="2"/>
  <c r="P49" i="2"/>
  <c r="P48" i="2"/>
  <c r="P47" i="2"/>
  <c r="P46" i="2"/>
  <c r="P45" i="2"/>
  <c r="P44" i="2"/>
  <c r="P43" i="2"/>
  <c r="P42" i="2"/>
  <c r="P41" i="2"/>
  <c r="P40" i="2"/>
  <c r="P39" i="2"/>
  <c r="P38" i="2"/>
  <c r="P37" i="2"/>
  <c r="P36" i="2"/>
  <c r="P35" i="2"/>
  <c r="P34" i="2"/>
  <c r="P33" i="2"/>
  <c r="P32" i="2"/>
  <c r="P31" i="2"/>
  <c r="P30" i="2"/>
  <c r="P29" i="2"/>
  <c r="P28" i="2"/>
  <c r="P27" i="2"/>
  <c r="P26" i="2"/>
  <c r="P25" i="2"/>
  <c r="P24" i="2"/>
  <c r="P23" i="2"/>
  <c r="P22" i="2"/>
  <c r="P21" i="2"/>
  <c r="P20" i="2"/>
  <c r="P19" i="2"/>
  <c r="P18" i="2"/>
  <c r="P17" i="2"/>
  <c r="P16" i="2"/>
  <c r="P15" i="2"/>
  <c r="P14" i="2"/>
  <c r="P13" i="2"/>
  <c r="P12" i="2"/>
  <c r="P11" i="2"/>
  <c r="P10" i="2"/>
  <c r="P9" i="2"/>
  <c r="P8" i="2"/>
  <c r="P7" i="2"/>
  <c r="P6" i="2"/>
  <c r="P5" i="2"/>
  <c r="P4" i="2"/>
  <c r="P3" i="2"/>
  <c r="P2" i="2"/>
  <c r="O25" i="2"/>
  <c r="O24" i="2"/>
  <c r="W24" i="2" s="1"/>
  <c r="X24" i="2" s="1"/>
  <c r="O23" i="2"/>
  <c r="W23" i="2" s="1"/>
  <c r="X23" i="2" s="1"/>
  <c r="O22" i="2"/>
  <c r="W22" i="2" s="1"/>
  <c r="X22" i="2" s="1"/>
  <c r="O21" i="2"/>
  <c r="W21" i="2" s="1"/>
  <c r="X21" i="2" s="1"/>
  <c r="O20" i="2"/>
  <c r="W20" i="2" s="1"/>
  <c r="X20" i="2" s="1"/>
  <c r="O19" i="2"/>
  <c r="W19" i="2" s="1"/>
  <c r="X19" i="2" s="1"/>
  <c r="O18" i="2"/>
  <c r="W18" i="2" s="1"/>
  <c r="X18" i="2" s="1"/>
  <c r="O17" i="2"/>
  <c r="W17" i="2" s="1"/>
  <c r="X17" i="2" s="1"/>
  <c r="O16" i="2"/>
  <c r="W16" i="2" s="1"/>
  <c r="X16" i="2" s="1"/>
  <c r="O15" i="2"/>
  <c r="W15" i="2" s="1"/>
  <c r="X15" i="2" s="1"/>
  <c r="O14" i="2"/>
  <c r="O13" i="2"/>
  <c r="O12" i="2"/>
  <c r="O11" i="2"/>
  <c r="O10" i="2"/>
  <c r="O9" i="2"/>
  <c r="O8" i="2"/>
  <c r="O7" i="2"/>
  <c r="O6" i="2"/>
  <c r="O5" i="2"/>
  <c r="O4" i="2"/>
  <c r="O3" i="2"/>
  <c r="O2" i="2"/>
  <c r="D13" i="1" l="1"/>
  <c r="E18" i="1" s="1"/>
  <c r="X14" i="2"/>
  <c r="X13" i="2"/>
  <c r="X12" i="2"/>
  <c r="W12" i="2"/>
  <c r="X11" i="2"/>
  <c r="X10" i="2"/>
  <c r="X9" i="2"/>
  <c r="W9" i="2"/>
  <c r="X8" i="2"/>
  <c r="X7" i="2"/>
  <c r="X6" i="2"/>
  <c r="W6" i="2"/>
  <c r="X5" i="2"/>
  <c r="X4" i="2"/>
  <c r="X3" i="2"/>
  <c r="W3" i="2"/>
  <c r="X2" i="2"/>
  <c r="P43" i="5"/>
  <c r="P42" i="5"/>
  <c r="P41" i="5"/>
  <c r="P40" i="5"/>
  <c r="P39" i="5"/>
  <c r="P38" i="5"/>
  <c r="P37" i="5"/>
  <c r="P36" i="5"/>
  <c r="P35" i="5"/>
  <c r="P34" i="5"/>
  <c r="P33" i="5"/>
  <c r="P32" i="5"/>
  <c r="P31" i="5"/>
  <c r="P30" i="5"/>
  <c r="P29" i="5"/>
  <c r="P28" i="5"/>
  <c r="P27" i="5"/>
  <c r="P26" i="5"/>
  <c r="P25" i="5"/>
  <c r="P24" i="5"/>
  <c r="P23" i="5"/>
  <c r="P22" i="5"/>
  <c r="P21" i="5"/>
  <c r="P20" i="5"/>
  <c r="P19" i="5"/>
  <c r="P18" i="5"/>
  <c r="P17" i="5"/>
  <c r="P16" i="5"/>
  <c r="P15" i="5"/>
  <c r="P14" i="5"/>
  <c r="P13" i="5"/>
  <c r="P12" i="5"/>
  <c r="P11" i="5"/>
  <c r="P10" i="5"/>
  <c r="P9" i="5"/>
  <c r="P8" i="5"/>
  <c r="P7" i="5"/>
  <c r="P6" i="5"/>
  <c r="P5" i="5"/>
  <c r="P4" i="5"/>
  <c r="P3" i="5"/>
  <c r="P2" i="5"/>
  <c r="O28" i="5"/>
  <c r="O27" i="5"/>
  <c r="O26" i="5"/>
  <c r="O25" i="5"/>
  <c r="O24" i="5"/>
  <c r="O23" i="5"/>
  <c r="O22" i="5"/>
  <c r="O21" i="5"/>
  <c r="O20" i="5"/>
  <c r="O19" i="5"/>
  <c r="O18" i="5"/>
  <c r="O17" i="5"/>
  <c r="O16" i="5"/>
  <c r="O15" i="5"/>
  <c r="O14" i="5"/>
  <c r="O13" i="5"/>
  <c r="O12" i="5"/>
  <c r="O11" i="5"/>
  <c r="O10" i="5"/>
  <c r="O9" i="5"/>
  <c r="O8" i="5"/>
  <c r="O7" i="5"/>
  <c r="O6" i="5"/>
  <c r="O5" i="5"/>
  <c r="O4" i="5"/>
  <c r="O3" i="5"/>
  <c r="O2" i="5"/>
  <c r="W4" i="2" l="1"/>
  <c r="W7" i="2"/>
  <c r="W10" i="2"/>
  <c r="W13" i="2"/>
  <c r="W2" i="2"/>
  <c r="W5" i="2"/>
  <c r="W8" i="2"/>
  <c r="W11" i="2"/>
  <c r="W14" i="2"/>
  <c r="E60" i="1"/>
  <c r="E61" i="1" s="1"/>
  <c r="X15" i="5" l="1"/>
  <c r="W15" i="5"/>
  <c r="X14" i="5"/>
  <c r="W14" i="5"/>
  <c r="X13" i="5"/>
  <c r="W13" i="5"/>
  <c r="X12" i="5"/>
  <c r="W12" i="5"/>
  <c r="X11" i="5"/>
  <c r="W11" i="5"/>
  <c r="X10" i="5"/>
  <c r="W10" i="5"/>
  <c r="X9" i="5"/>
  <c r="W9" i="5"/>
  <c r="X8" i="5"/>
  <c r="W8" i="5"/>
  <c r="X7" i="5"/>
  <c r="W7" i="5"/>
  <c r="X6" i="5"/>
  <c r="W6" i="5"/>
  <c r="X5" i="5"/>
  <c r="W5" i="5"/>
  <c r="X4" i="5"/>
  <c r="W4" i="5"/>
  <c r="X3" i="5"/>
  <c r="W3" i="5"/>
  <c r="X2" i="5"/>
  <c r="W2" i="5"/>
  <c r="W4" i="3" l="1"/>
  <c r="W5" i="3" s="1"/>
  <c r="W6" i="3" s="1"/>
  <c r="W7" i="3" s="1"/>
  <c r="W8" i="3" s="1"/>
  <c r="W9" i="3" s="1"/>
  <c r="W10" i="3" s="1"/>
  <c r="W11" i="3" s="1"/>
  <c r="W12" i="3" s="1"/>
  <c r="W13" i="3" s="1"/>
  <c r="W14" i="3" s="1"/>
  <c r="X9" i="1" l="1"/>
  <c r="X8" i="1"/>
  <c r="X7" i="1"/>
  <c r="X6" i="1"/>
  <c r="E17" i="1" l="1"/>
</calcChain>
</file>

<file path=xl/sharedStrings.xml><?xml version="1.0" encoding="utf-8"?>
<sst xmlns="http://schemas.openxmlformats.org/spreadsheetml/2006/main" count="487" uniqueCount="164">
  <si>
    <t>Sac Harnais</t>
  </si>
  <si>
    <t>Voile Principale</t>
  </si>
  <si>
    <t>Voile Secours</t>
  </si>
  <si>
    <t>Déclencheur</t>
  </si>
  <si>
    <t>Pliage Secours</t>
  </si>
  <si>
    <t>N° Sac</t>
  </si>
  <si>
    <t>N° de série</t>
  </si>
  <si>
    <t>DoM</t>
  </si>
  <si>
    <t>A Surveiller</t>
  </si>
  <si>
    <t>A Réparer</t>
  </si>
  <si>
    <t>T1</t>
  </si>
  <si>
    <t>Atom Tandem</t>
  </si>
  <si>
    <t>SA004P</t>
  </si>
  <si>
    <t>BT 80</t>
  </si>
  <si>
    <t>RL 007P</t>
  </si>
  <si>
    <t>SH001P</t>
  </si>
  <si>
    <t>Galaxy</t>
  </si>
  <si>
    <t>Date Butoir CS</t>
  </si>
  <si>
    <t>Vigil 2+</t>
  </si>
  <si>
    <t>OUI</t>
  </si>
  <si>
    <t>NON</t>
  </si>
  <si>
    <t>PSB-1-2018</t>
  </si>
  <si>
    <t>Concerné par une CS ou BS</t>
  </si>
  <si>
    <t>N° CS / BS</t>
  </si>
  <si>
    <t>T2</t>
  </si>
  <si>
    <t>RD025</t>
  </si>
  <si>
    <t>RE126P</t>
  </si>
  <si>
    <t>RE011B</t>
  </si>
  <si>
    <t>T3</t>
  </si>
  <si>
    <t>SC065P</t>
  </si>
  <si>
    <t>TF100P</t>
  </si>
  <si>
    <t>TE282P</t>
  </si>
  <si>
    <t>VIgil 2+</t>
  </si>
  <si>
    <t>T4</t>
  </si>
  <si>
    <t>EF004</t>
  </si>
  <si>
    <t>VA005P</t>
  </si>
  <si>
    <t>EE001B</t>
  </si>
  <si>
    <t>Vigil 2</t>
  </si>
  <si>
    <t>YL038</t>
  </si>
  <si>
    <t>Prime 200</t>
  </si>
  <si>
    <t>XC122P</t>
  </si>
  <si>
    <t>Techno 190</t>
  </si>
  <si>
    <t>YE085P</t>
  </si>
  <si>
    <t>YL039</t>
  </si>
  <si>
    <t>YA095P</t>
  </si>
  <si>
    <t>YE086P</t>
  </si>
  <si>
    <t>TG002P</t>
  </si>
  <si>
    <t>?</t>
  </si>
  <si>
    <t>HK015B</t>
  </si>
  <si>
    <t>Date Fin de Vie</t>
  </si>
  <si>
    <t>Atom Legend S1</t>
  </si>
  <si>
    <t>Atom Legend S1.5</t>
  </si>
  <si>
    <t>Atom Classic 34-1</t>
  </si>
  <si>
    <t>Electra 210</t>
  </si>
  <si>
    <t>NM097B</t>
  </si>
  <si>
    <t>Minimax 5 185</t>
  </si>
  <si>
    <t>9006031B</t>
  </si>
  <si>
    <t>QD092</t>
  </si>
  <si>
    <t>Safire 2 229</t>
  </si>
  <si>
    <t>QB043B</t>
  </si>
  <si>
    <t>Vigil Cuatro</t>
  </si>
  <si>
    <t>VM001P</t>
  </si>
  <si>
    <t>Prime 240</t>
  </si>
  <si>
    <t>WB044P</t>
  </si>
  <si>
    <t>VM119P</t>
  </si>
  <si>
    <t>Date Prochaine Révision</t>
  </si>
  <si>
    <t>YL037</t>
  </si>
  <si>
    <t>YH024P</t>
  </si>
  <si>
    <t>YE087P</t>
  </si>
  <si>
    <t>Atom Legend S2</t>
  </si>
  <si>
    <t>QD094</t>
  </si>
  <si>
    <t>Prima 260</t>
  </si>
  <si>
    <t>SF171P</t>
  </si>
  <si>
    <t>Techno 240</t>
  </si>
  <si>
    <t>QE078B</t>
  </si>
  <si>
    <t>Atom Legend 1</t>
  </si>
  <si>
    <t>MA067</t>
  </si>
  <si>
    <t>X-Fun 190</t>
  </si>
  <si>
    <t>MB087B</t>
  </si>
  <si>
    <t>LD040</t>
  </si>
  <si>
    <t>Omega 169</t>
  </si>
  <si>
    <t>Techno 155</t>
  </si>
  <si>
    <t>PE053B</t>
  </si>
  <si>
    <t>Date Validité Pliage Secours</t>
  </si>
  <si>
    <t>Type</t>
  </si>
  <si>
    <t>N° Série</t>
  </si>
  <si>
    <t>N° Parachute:</t>
  </si>
  <si>
    <t>Date Péremption</t>
  </si>
  <si>
    <t>Cause Péremption</t>
  </si>
  <si>
    <t>Péremption:</t>
  </si>
  <si>
    <t>Cause Péremption:</t>
  </si>
  <si>
    <t>Péremption Pliage:</t>
  </si>
  <si>
    <t>Révision Déclencheur:</t>
  </si>
  <si>
    <t>BS / CS</t>
  </si>
  <si>
    <t>Application BS / CS</t>
  </si>
  <si>
    <t xml:space="preserve">Date </t>
  </si>
  <si>
    <t>Surligner les pliages des</t>
  </si>
  <si>
    <t>Révision Déclencheur</t>
  </si>
  <si>
    <t>Nom</t>
  </si>
  <si>
    <t>N ° Série</t>
  </si>
  <si>
    <t>Date Dernière Révison</t>
  </si>
  <si>
    <t>Date Validité Secours</t>
  </si>
  <si>
    <t>Date Dernière Révision</t>
  </si>
  <si>
    <t>Modifier une information</t>
  </si>
  <si>
    <t>Modifier une date de pliage</t>
  </si>
  <si>
    <t>Ajouter un nouveau sac</t>
  </si>
  <si>
    <t xml:space="preserve"> - usure ligne d'extraction côté estrope et au niveau de l'aiguille, loop principal à changer, galon de "déco" sur le rabat supérieur principal, vitre rabat secours à changer, velcro commandes principale à changer</t>
  </si>
  <si>
    <t xml:space="preserve"> - base de la cuissarde gauche au niveau de l'anneau, déchirée !!!</t>
  </si>
  <si>
    <t xml:space="preserve"> - pochette HD un peu fatigué, velcro commandes principale à changer, coutûres cône de suspension à reprendre côté voile!</t>
  </si>
  <si>
    <t xml:space="preserve"> - velcro commandes principale à changer</t>
  </si>
  <si>
    <t xml:space="preserve"> - base suspentes extérieures à surveiller -&gt; mettre en place des suspentes fusibles et/ou une protection</t>
  </si>
  <si>
    <t>A Surveiller (dès que possible)</t>
  </si>
  <si>
    <t>A Réparer (dans l'immédiat)</t>
  </si>
  <si>
    <t xml:space="preserve"> - appliquer CS 162 (rabats latéraux), couture galon rabat supérieur principal à reprendre, état de la drisse d'extraction à surveiller</t>
  </si>
  <si>
    <t xml:space="preserve"> - vitre rabat de secours à changer, velcro commandes principale à changer</t>
  </si>
  <si>
    <t xml:space="preserve"> - bouclerie cuissarde droite rouillée -&gt; a commencée à entamer le fusible, surveiller extrémité poignée de secours (éventuellement à changer), bords du glisseur à réparer, reprise à faire sur le caché élévateur intérieur droit</t>
  </si>
  <si>
    <t xml:space="preserve"> - garniture cuissarde gauche à refaire, couture à reprendre base sangle latérale droite, rabat cache aiguille principal à reprendre, petite couture à reprendre sur le glisseur</t>
  </si>
  <si>
    <t xml:space="preserve"> - POD à réparer, risque d'être bientôt HS</t>
  </si>
  <si>
    <t xml:space="preserve"> - vitre rabat secours à changer</t>
  </si>
  <si>
    <t xml:space="preserve"> - CS 162 à appliquer au plus vite, base suspentes extérieures à surveiller -&gt; mettre en place des suspentes fusibles et/ou une protection</t>
  </si>
  <si>
    <t xml:space="preserve"> - velcro commandes principale à changer, petites réparations sur le glisseur (coutures latérales + trou dans le glisseur)</t>
  </si>
  <si>
    <t xml:space="preserve">           prochain mois</t>
  </si>
  <si>
    <t>Date</t>
  </si>
  <si>
    <t>Mars</t>
  </si>
  <si>
    <t>Mai</t>
  </si>
  <si>
    <t>Juillet</t>
  </si>
  <si>
    <t>Août</t>
  </si>
  <si>
    <t>Septembre</t>
  </si>
  <si>
    <t>Novembre</t>
  </si>
  <si>
    <t xml:space="preserve">    prochains mois</t>
  </si>
  <si>
    <t>Nom Sac Harnais</t>
  </si>
  <si>
    <t>Numéro de série</t>
  </si>
  <si>
    <t>Date de Fabrication</t>
  </si>
  <si>
    <t>Numéro de Série</t>
  </si>
  <si>
    <t>Nom et Taille</t>
  </si>
  <si>
    <t>Voile de Secours</t>
  </si>
  <si>
    <t>Cypres Student</t>
  </si>
  <si>
    <t>Cypres Expert</t>
  </si>
  <si>
    <t>Cypres Tandem</t>
  </si>
  <si>
    <t>Cypres C Mode</t>
  </si>
  <si>
    <t>Autre</t>
  </si>
  <si>
    <t>Date de la dernière Révision</t>
  </si>
  <si>
    <t>Ce matériel est-il concerné par un BS ou une CS ?</t>
  </si>
  <si>
    <t>Informations Complémentaires</t>
  </si>
  <si>
    <t>Bonjour</t>
  </si>
  <si>
    <t>Séléctionnez le sac à modifier</t>
  </si>
  <si>
    <t>Date de validité du pliage de secours</t>
  </si>
  <si>
    <t> - plusieurs petites réparations sur le rabat inférieur principale, réparation galon rabat latéral droit, couture au niveau du rangement des commandes de la principale, surveiller l'état de la base de la ligne d'extraction, état poignée HD</t>
  </si>
  <si>
    <t> - changer le cône de suspension !!!</t>
  </si>
  <si>
    <t>Safire 2</t>
  </si>
  <si>
    <t>Max1</t>
  </si>
  <si>
    <t>Atom 000</t>
  </si>
  <si>
    <t>ED 031</t>
  </si>
  <si>
    <t>Springo NG 120</t>
  </si>
  <si>
    <t>QL 020B</t>
  </si>
  <si>
    <t>Techno 115</t>
  </si>
  <si>
    <t>EB 001B</t>
  </si>
  <si>
    <t>PSB-01-2018</t>
  </si>
  <si>
    <t>Atom Legend 000</t>
  </si>
  <si>
    <t>PD 021C</t>
  </si>
  <si>
    <t>Crossfire 2 109</t>
  </si>
  <si>
    <t>PC 016B</t>
  </si>
  <si>
    <t>Max2</t>
  </si>
  <si>
    <t>Février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</si>
</sst>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7">
    <font>
      <sz val="12"/>
      <color theme="1"/>
      <name val="Calibri"/>
      <family val="2"/>
      <scheme val="minor"/>
    </font>
    <font>
      <b/>
      <sz val="12"/>
      <color theme="1"/>
      <name val="Calibri"/>
      <family val="2"/>
      <scheme val="minor"/>
    </font>
    <font>
      <b/>
      <sz val="16"/>
      <color theme="1"/>
      <name val="Calibri"/>
      <family val="2"/>
      <scheme val="minor"/>
    </font>
    <font>
      <sz val="14"/>
      <color theme="1"/>
      <name val="Calibri"/>
      <family val="2"/>
      <scheme val="minor"/>
    </font>
    <font>
      <b/>
      <sz val="18"/>
      <color theme="1"/>
      <name val="Calibri"/>
      <family val="2"/>
      <scheme val="minor"/>
    </font>
    <font>
      <sz val="16"/>
      <color theme="1"/>
      <name val="Calibri"/>
      <family val="2"/>
      <scheme val="minor"/>
    </font>
    <font>
      <b/>
      <sz val="14"/>
      <color theme="1"/>
      <name val="Calibri"/>
      <family val="2"/>
      <scheme val="minor"/>
    </font>
    <font>
      <b/>
      <sz val="48"/>
      <color theme="1"/>
      <name val="Calibri"/>
      <family val="2"/>
      <scheme val="minor"/>
    </font>
    <font>
      <b/>
      <sz val="24"/>
      <color theme="1"/>
      <name val="Calibri"/>
      <family val="2"/>
      <scheme val="minor"/>
    </font>
    <font>
      <b/>
      <sz val="20"/>
      <color theme="1"/>
      <name val="Calibri"/>
      <family val="2"/>
      <scheme val="minor"/>
    </font>
    <font>
      <b/>
      <sz val="36"/>
      <color theme="1"/>
      <name val="Calibri"/>
      <family val="2"/>
      <scheme val="minor"/>
    </font>
    <font>
      <b/>
      <sz val="28"/>
      <color theme="1"/>
      <name val="Calibri"/>
      <family val="2"/>
      <scheme val="minor"/>
    </font>
    <font>
      <sz val="22"/>
      <color theme="1"/>
      <name val="Calibri"/>
      <family val="2"/>
      <scheme val="minor"/>
    </font>
    <font>
      <sz val="20"/>
      <color theme="1"/>
      <name val="Calibri"/>
      <family val="2"/>
      <scheme val="minor"/>
    </font>
    <font>
      <b/>
      <sz val="14"/>
      <color theme="4" tint="-0.249977111117893"/>
      <name val="Calibri"/>
      <family val="2"/>
      <scheme val="minor"/>
    </font>
    <font>
      <b/>
      <sz val="16"/>
      <color theme="4" tint="-0.249977111117893"/>
      <name val="Calibri"/>
      <family val="2"/>
      <scheme val="minor"/>
    </font>
    <font>
      <sz val="36"/>
      <color theme="4" tint="-0.249977111117893"/>
      <name val="Calibri"/>
      <family val="2"/>
      <scheme val="minor"/>
    </font>
    <font>
      <sz val="36"/>
      <color theme="1"/>
      <name val="Calibri"/>
      <family val="2"/>
      <scheme val="minor"/>
    </font>
    <font>
      <sz val="36"/>
      <color theme="1"/>
      <name val="CAMPUS PERSONAL USE "/>
    </font>
    <font>
      <sz val="28"/>
      <color theme="1"/>
      <name val="CAMPUS PERSONAL USE "/>
    </font>
    <font>
      <sz val="26"/>
      <color theme="1"/>
      <name val="CAMPUS PERSONAL USE "/>
    </font>
    <font>
      <sz val="12"/>
      <color rgb="FF000000"/>
      <name val="Calibri"/>
      <family val="2"/>
    </font>
    <font>
      <sz val="18"/>
      <color rgb="FF000000"/>
      <name val="Calibri"/>
      <family val="2"/>
    </font>
    <font>
      <b/>
      <sz val="28"/>
      <color rgb="FF000000"/>
      <name val="Calibri"/>
      <family val="2"/>
    </font>
    <font>
      <b/>
      <sz val="16"/>
      <color rgb="FFFF0000"/>
      <name val="Calibri"/>
      <family val="2"/>
      <scheme val="minor"/>
    </font>
    <font>
      <b/>
      <sz val="18"/>
      <color rgb="FFFF0000"/>
      <name val="Calibri"/>
      <family val="2"/>
      <scheme val="minor"/>
    </font>
    <font>
      <b/>
      <sz val="14"/>
      <color rgb="FFFF0000"/>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AA641"/>
        <bgColor indexed="64"/>
      </patternFill>
    </fill>
    <fill>
      <patternFill patternType="solid">
        <fgColor rgb="FFFFFFFF"/>
        <bgColor indexed="64"/>
      </patternFill>
    </fill>
    <fill>
      <patternFill patternType="solid">
        <fgColor theme="4" tint="0.79998168889431442"/>
        <bgColor indexed="64"/>
      </patternFill>
    </fill>
    <fill>
      <patternFill patternType="solid">
        <fgColor rgb="FFFFC000"/>
        <bgColor indexed="64"/>
      </patternFill>
    </fill>
    <fill>
      <patternFill patternType="solid">
        <fgColor theme="7" tint="0.59999389629810485"/>
        <bgColor indexed="64"/>
      </patternFill>
    </fill>
    <fill>
      <patternFill patternType="solid">
        <fgColor theme="1" tint="0.34998626667073579"/>
        <bgColor indexed="64"/>
      </patternFill>
    </fill>
    <fill>
      <patternFill patternType="solid">
        <fgColor rgb="FFECE7E7"/>
        <bgColor indexed="64"/>
      </patternFill>
    </fill>
    <fill>
      <patternFill patternType="solid">
        <fgColor rgb="FF595959"/>
        <bgColor indexed="64"/>
      </patternFill>
    </fill>
    <fill>
      <patternFill patternType="solid">
        <fgColor rgb="FFD4D2D2"/>
        <bgColor indexed="64"/>
      </patternFill>
    </fill>
    <fill>
      <patternFill patternType="solid">
        <fgColor rgb="FF5A5A5A"/>
        <bgColor indexed="64"/>
      </patternFill>
    </fill>
    <fill>
      <patternFill patternType="solid">
        <fgColor rgb="FFDEDEE5"/>
        <bgColor indexed="64"/>
      </patternFill>
    </fill>
    <fill>
      <patternFill patternType="solid">
        <fgColor rgb="FF8B8B8D"/>
        <bgColor indexed="64"/>
      </patternFill>
    </fill>
    <fill>
      <patternFill patternType="solid">
        <fgColor rgb="FFE1E1E2"/>
        <bgColor indexed="64"/>
      </patternFill>
    </fill>
  </fills>
  <borders count="57">
    <border>
      <left/>
      <right/>
      <top/>
      <bottom/>
      <diagonal/>
    </border>
    <border>
      <left/>
      <right style="thick">
        <color auto="1"/>
      </right>
      <top/>
      <bottom style="thick">
        <color auto="1"/>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style="thick">
        <color auto="1"/>
      </left>
      <right style="medium">
        <color auto="1"/>
      </right>
      <top style="thick">
        <color auto="1"/>
      </top>
      <bottom style="thick">
        <color auto="1"/>
      </bottom>
      <diagonal/>
    </border>
    <border>
      <left style="medium">
        <color auto="1"/>
      </left>
      <right style="medium">
        <color auto="1"/>
      </right>
      <top style="thick">
        <color auto="1"/>
      </top>
      <bottom style="thick">
        <color auto="1"/>
      </bottom>
      <diagonal/>
    </border>
    <border>
      <left style="medium">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indexed="64"/>
      </right>
      <top style="thick">
        <color auto="1"/>
      </top>
      <bottom style="thin">
        <color indexed="64"/>
      </bottom>
      <diagonal/>
    </border>
    <border>
      <left style="thin">
        <color auto="1"/>
      </left>
      <right style="thick">
        <color indexed="64"/>
      </right>
      <top style="thick">
        <color auto="1"/>
      </top>
      <bottom style="thin">
        <color indexed="64"/>
      </bottom>
      <diagonal/>
    </border>
    <border>
      <left style="thick">
        <color indexed="64"/>
      </left>
      <right style="thin">
        <color indexed="64"/>
      </right>
      <top style="thin">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auto="1"/>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top style="thick">
        <color auto="1"/>
      </top>
      <bottom/>
      <diagonal/>
    </border>
    <border>
      <left style="thick">
        <color auto="1"/>
      </left>
      <right/>
      <top/>
      <bottom/>
      <diagonal/>
    </border>
    <border>
      <left/>
      <right style="thick">
        <color auto="1"/>
      </right>
      <top/>
      <bottom/>
      <diagonal/>
    </border>
    <border>
      <left/>
      <right/>
      <top/>
      <bottom style="thick">
        <color auto="1"/>
      </bottom>
      <diagonal/>
    </border>
    <border>
      <left style="medium">
        <color auto="1"/>
      </left>
      <right/>
      <top style="thick">
        <color auto="1"/>
      </top>
      <bottom/>
      <diagonal/>
    </border>
    <border>
      <left style="medium">
        <color auto="1"/>
      </left>
      <right/>
      <top/>
      <bottom/>
      <diagonal/>
    </border>
    <border>
      <left style="medium">
        <color auto="1"/>
      </left>
      <right/>
      <top/>
      <bottom style="thick">
        <color auto="1"/>
      </bottom>
      <diagonal/>
    </border>
    <border>
      <left/>
      <right/>
      <top/>
      <bottom style="medium">
        <color auto="1"/>
      </bottom>
      <diagonal/>
    </border>
    <border>
      <left style="thick">
        <color indexed="64"/>
      </left>
      <right style="thin">
        <color indexed="64"/>
      </right>
      <top style="thin">
        <color auto="1"/>
      </top>
      <bottom/>
      <diagonal/>
    </border>
    <border>
      <left/>
      <right/>
      <top style="thick">
        <color auto="1"/>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right/>
      <top style="medium">
        <color indexed="64"/>
      </top>
      <bottom style="medium">
        <color indexed="64"/>
      </bottom>
      <diagonal/>
    </border>
    <border>
      <left style="thick">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thick">
        <color indexed="64"/>
      </left>
      <right style="thin">
        <color indexed="64"/>
      </right>
      <top/>
      <bottom/>
      <diagonal/>
    </border>
    <border>
      <left style="thick">
        <color indexed="64"/>
      </left>
      <right/>
      <top style="thick">
        <color indexed="64"/>
      </top>
      <bottom style="medium">
        <color indexed="64"/>
      </bottom>
      <diagonal/>
    </border>
    <border>
      <left style="thin">
        <color indexed="64"/>
      </left>
      <right style="thin">
        <color indexed="64"/>
      </right>
      <top/>
      <bottom/>
      <diagonal/>
    </border>
    <border>
      <left style="thin">
        <color indexed="64"/>
      </left>
      <right style="thick">
        <color indexed="64"/>
      </right>
      <top/>
      <bottom/>
      <diagonal/>
    </border>
    <border>
      <left/>
      <right style="thick">
        <color indexed="64"/>
      </right>
      <top style="thick">
        <color indexed="64"/>
      </top>
      <bottom style="medium">
        <color indexed="64"/>
      </bottom>
      <diagonal/>
    </border>
    <border>
      <left style="thick">
        <color indexed="64"/>
      </left>
      <right/>
      <top style="thin">
        <color auto="1"/>
      </top>
      <bottom style="thick">
        <color indexed="64"/>
      </bottom>
      <diagonal/>
    </border>
    <border>
      <left style="thin">
        <color indexed="64"/>
      </left>
      <right/>
      <top style="thin">
        <color indexed="64"/>
      </top>
      <bottom style="thick">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189">
    <xf numFmtId="0" fontId="0" fillId="0" borderId="0" xfId="0"/>
    <xf numFmtId="14" fontId="0" fillId="0" borderId="0" xfId="0" applyNumberFormat="1"/>
    <xf numFmtId="0" fontId="0" fillId="2" borderId="0" xfId="0" applyFill="1" applyBorder="1"/>
    <xf numFmtId="0" fontId="2" fillId="2" borderId="0" xfId="0" applyFont="1" applyFill="1" applyBorder="1" applyAlignment="1">
      <alignment horizontal="center" vertical="center"/>
    </xf>
    <xf numFmtId="0" fontId="3" fillId="2" borderId="0" xfId="0" applyFont="1" applyFill="1" applyBorder="1" applyAlignment="1">
      <alignment horizontal="center" vertical="center"/>
    </xf>
    <xf numFmtId="14" fontId="3" fillId="2" borderId="0" xfId="0" applyNumberFormat="1" applyFont="1" applyFill="1" applyBorder="1" applyAlignment="1">
      <alignment horizontal="center" vertical="center"/>
    </xf>
    <xf numFmtId="0" fontId="2" fillId="2" borderId="2" xfId="0" applyFont="1" applyFill="1" applyBorder="1" applyAlignment="1">
      <alignment horizontal="center" vertical="center"/>
    </xf>
    <xf numFmtId="14" fontId="2" fillId="2" borderId="3" xfId="0" applyNumberFormat="1"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NumberFormat="1" applyFont="1" applyFill="1" applyBorder="1" applyAlignment="1">
      <alignment horizontal="center" vertical="center"/>
    </xf>
    <xf numFmtId="0" fontId="0" fillId="0" borderId="0" xfId="0" applyFill="1"/>
    <xf numFmtId="0" fontId="0" fillId="0" borderId="0" xfId="0" applyFill="1" applyAlignment="1">
      <alignment horizontal="center" vertical="center"/>
    </xf>
    <xf numFmtId="0" fontId="5" fillId="4" borderId="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13" xfId="0" applyFont="1" applyFill="1" applyBorder="1" applyAlignment="1">
      <alignment horizontal="center" vertical="center"/>
    </xf>
    <xf numFmtId="14" fontId="0" fillId="0" borderId="0" xfId="0" applyNumberFormat="1"/>
    <xf numFmtId="0" fontId="0" fillId="0" borderId="0" xfId="0" applyFill="1" applyBorder="1"/>
    <xf numFmtId="0" fontId="0" fillId="0" borderId="0" xfId="0" applyAlignment="1">
      <alignment horizontal="center" vertical="center" wrapText="1"/>
    </xf>
    <xf numFmtId="0" fontId="0" fillId="0" borderId="0" xfId="0" applyFill="1" applyAlignment="1">
      <alignment horizontal="center"/>
    </xf>
    <xf numFmtId="0" fontId="0" fillId="0" borderId="0" xfId="0" applyFill="1" applyAlignment="1">
      <alignment horizontal="left" vertical="center"/>
    </xf>
    <xf numFmtId="0" fontId="6" fillId="0" borderId="0" xfId="0" applyFont="1" applyFill="1" applyAlignment="1">
      <alignment horizontal="center" vertical="center"/>
    </xf>
    <xf numFmtId="14" fontId="0" fillId="0" borderId="0" xfId="0" applyNumberFormat="1"/>
    <xf numFmtId="0" fontId="8" fillId="0" borderId="0" xfId="0" applyFont="1" applyFill="1" applyAlignment="1">
      <alignment horizontal="center" vertical="center"/>
    </xf>
    <xf numFmtId="0" fontId="2" fillId="0" borderId="0" xfId="0" applyFont="1" applyFill="1" applyAlignment="1">
      <alignment horizontal="center" vertical="center"/>
    </xf>
    <xf numFmtId="0" fontId="0" fillId="0" borderId="0" xfId="0" applyFill="1" applyAlignment="1">
      <alignment vertical="center"/>
    </xf>
    <xf numFmtId="0" fontId="6" fillId="0" borderId="0" xfId="0" applyFont="1" applyFill="1" applyAlignment="1">
      <alignment horizontal="left" vertical="center"/>
    </xf>
    <xf numFmtId="14" fontId="0" fillId="0" borderId="0" xfId="0" applyNumberFormat="1" applyAlignment="1">
      <alignment horizontal="right"/>
    </xf>
    <xf numFmtId="0" fontId="0" fillId="0" borderId="0" xfId="0" applyAlignment="1">
      <alignment horizontal="right"/>
    </xf>
    <xf numFmtId="0" fontId="0" fillId="0" borderId="0" xfId="0" applyAlignment="1">
      <alignment horizontal="center"/>
    </xf>
    <xf numFmtId="14" fontId="0" fillId="0" borderId="0" xfId="0" applyNumberFormat="1" applyAlignment="1">
      <alignment horizontal="center"/>
    </xf>
    <xf numFmtId="0" fontId="0" fillId="0" borderId="0" xfId="0" applyAlignment="1">
      <alignment horizontal="left" vertical="center" wrapText="1"/>
    </xf>
    <xf numFmtId="0" fontId="0" fillId="0" borderId="0" xfId="0" applyAlignment="1">
      <alignment horizontal="left" vertical="top" wrapText="1"/>
    </xf>
    <xf numFmtId="0" fontId="1" fillId="6" borderId="0" xfId="0" applyFont="1" applyFill="1"/>
    <xf numFmtId="0" fontId="1" fillId="6" borderId="0" xfId="0" applyFont="1" applyFill="1" applyAlignment="1">
      <alignment horizontal="center"/>
    </xf>
    <xf numFmtId="0" fontId="1" fillId="6" borderId="0" xfId="0" applyFont="1" applyFill="1" applyAlignment="1">
      <alignment horizontal="left" vertical="center" wrapText="1"/>
    </xf>
    <xf numFmtId="0" fontId="1" fillId="6" borderId="0" xfId="0" applyFont="1" applyFill="1" applyAlignment="1">
      <alignment horizontal="right"/>
    </xf>
    <xf numFmtId="0" fontId="4" fillId="7" borderId="18" xfId="0" applyFont="1" applyFill="1" applyBorder="1" applyAlignment="1">
      <alignment horizontal="center" vertical="center"/>
    </xf>
    <xf numFmtId="0" fontId="0" fillId="2" borderId="2" xfId="0" applyFill="1" applyBorder="1"/>
    <xf numFmtId="0" fontId="0" fillId="2" borderId="20" xfId="0" applyFill="1" applyBorder="1"/>
    <xf numFmtId="0" fontId="0" fillId="2" borderId="21" xfId="0" applyFill="1" applyBorder="1"/>
    <xf numFmtId="0" fontId="0" fillId="2" borderId="0" xfId="0" applyFill="1" applyBorder="1" applyAlignment="1">
      <alignment horizontal="center" vertical="center"/>
    </xf>
    <xf numFmtId="14" fontId="0" fillId="2" borderId="0" xfId="0" applyNumberFormat="1" applyFill="1" applyBorder="1" applyAlignment="1">
      <alignment horizontal="center" vertical="center"/>
    </xf>
    <xf numFmtId="0" fontId="6" fillId="2" borderId="0" xfId="0" applyFont="1" applyFill="1" applyBorder="1"/>
    <xf numFmtId="0" fontId="6" fillId="2" borderId="21" xfId="0" applyFont="1" applyFill="1" applyBorder="1"/>
    <xf numFmtId="0" fontId="6" fillId="2" borderId="0" xfId="0" applyFont="1" applyFill="1" applyBorder="1" applyAlignment="1">
      <alignment horizontal="center" vertical="center"/>
    </xf>
    <xf numFmtId="0" fontId="0" fillId="2" borderId="4" xfId="0" applyFill="1" applyBorder="1"/>
    <xf numFmtId="0" fontId="0" fillId="2" borderId="23" xfId="0" applyFill="1" applyBorder="1"/>
    <xf numFmtId="0" fontId="0" fillId="2" borderId="23" xfId="0" applyFill="1" applyBorder="1" applyAlignment="1">
      <alignment horizontal="center" vertical="center"/>
    </xf>
    <xf numFmtId="0" fontId="0" fillId="2" borderId="24" xfId="0" applyFill="1" applyBorder="1"/>
    <xf numFmtId="0" fontId="0" fillId="2" borderId="3" xfId="0" applyFill="1" applyBorder="1"/>
    <xf numFmtId="0" fontId="0" fillId="2" borderId="25" xfId="0" applyFill="1" applyBorder="1" applyAlignment="1"/>
    <xf numFmtId="0" fontId="0" fillId="2" borderId="0" xfId="0" applyFill="1" applyBorder="1" applyAlignment="1"/>
    <xf numFmtId="0" fontId="0" fillId="2" borderId="22" xfId="0" applyFill="1" applyBorder="1"/>
    <xf numFmtId="0" fontId="2" fillId="2" borderId="25" xfId="0" applyFont="1" applyFill="1" applyBorder="1" applyAlignment="1">
      <alignment horizontal="center" vertical="center"/>
    </xf>
    <xf numFmtId="0" fontId="1" fillId="2" borderId="25" xfId="0" applyFont="1" applyFill="1" applyBorder="1" applyAlignment="1">
      <alignment horizontal="center" vertical="center"/>
    </xf>
    <xf numFmtId="0" fontId="0" fillId="2" borderId="25" xfId="0" applyFill="1" applyBorder="1" applyAlignment="1">
      <alignment horizontal="center" vertical="center"/>
    </xf>
    <xf numFmtId="0" fontId="0" fillId="2" borderId="25" xfId="0" applyFill="1" applyBorder="1"/>
    <xf numFmtId="0" fontId="3" fillId="2" borderId="18" xfId="0" applyFont="1" applyFill="1" applyBorder="1" applyAlignment="1">
      <alignment horizontal="center" vertical="center" wrapText="1"/>
    </xf>
    <xf numFmtId="0" fontId="0" fillId="2" borderId="18" xfId="0" applyFill="1" applyBorder="1"/>
    <xf numFmtId="0" fontId="6" fillId="2" borderId="25" xfId="0" applyFont="1" applyFill="1" applyBorder="1"/>
    <xf numFmtId="0" fontId="6" fillId="2" borderId="22" xfId="0" applyFont="1" applyFill="1" applyBorder="1"/>
    <xf numFmtId="0" fontId="0" fillId="2" borderId="19" xfId="0" applyFill="1" applyBorder="1"/>
    <xf numFmtId="0" fontId="0" fillId="2" borderId="26" xfId="0" applyFill="1" applyBorder="1"/>
    <xf numFmtId="0" fontId="0" fillId="2" borderId="1" xfId="0" applyFill="1" applyBorder="1"/>
    <xf numFmtId="0" fontId="4" fillId="8" borderId="17" xfId="0" applyFont="1" applyFill="1" applyBorder="1" applyAlignment="1">
      <alignment horizontal="center" vertical="center"/>
    </xf>
    <xf numFmtId="0" fontId="4" fillId="2" borderId="27" xfId="0" applyFont="1" applyFill="1" applyBorder="1" applyAlignment="1">
      <alignment horizontal="center" vertical="center"/>
    </xf>
    <xf numFmtId="0" fontId="6" fillId="2" borderId="0" xfId="0" applyFont="1" applyFill="1" applyBorder="1" applyAlignment="1">
      <alignment vertical="center"/>
    </xf>
    <xf numFmtId="0" fontId="0" fillId="9" borderId="0" xfId="0" applyFill="1"/>
    <xf numFmtId="2" fontId="0" fillId="9" borderId="0" xfId="0" applyNumberFormat="1" applyFill="1"/>
    <xf numFmtId="0" fontId="6" fillId="9" borderId="0" xfId="0" applyFont="1" applyFill="1"/>
    <xf numFmtId="19" fontId="0" fillId="9" borderId="0" xfId="0" applyNumberFormat="1" applyFill="1"/>
    <xf numFmtId="14" fontId="0" fillId="9" borderId="0" xfId="0" applyNumberFormat="1" applyFill="1"/>
    <xf numFmtId="0" fontId="0" fillId="9" borderId="0" xfId="0" applyFill="1" applyAlignment="1">
      <alignment horizontal="center" vertical="center"/>
    </xf>
    <xf numFmtId="14" fontId="0" fillId="9" borderId="0" xfId="0" applyNumberFormat="1" applyFill="1" applyAlignment="1">
      <alignment horizontal="center" vertical="center"/>
    </xf>
    <xf numFmtId="0" fontId="4" fillId="9" borderId="0" xfId="0" applyFont="1" applyFill="1" applyBorder="1" applyAlignment="1">
      <alignment horizontal="center" vertical="center"/>
    </xf>
    <xf numFmtId="0" fontId="5" fillId="9" borderId="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5" fillId="5" borderId="11" xfId="0" applyFont="1" applyFill="1" applyBorder="1" applyAlignment="1">
      <alignment horizontal="center" vertical="center"/>
    </xf>
    <xf numFmtId="0" fontId="5" fillId="5" borderId="13" xfId="0" applyFont="1" applyFill="1" applyBorder="1" applyAlignment="1">
      <alignment horizontal="center" vertical="center"/>
    </xf>
    <xf numFmtId="0" fontId="5" fillId="5" borderId="14" xfId="0" applyFont="1" applyFill="1" applyBorder="1" applyAlignment="1">
      <alignment horizontal="center" vertical="center"/>
    </xf>
    <xf numFmtId="0" fontId="5" fillId="5" borderId="16" xfId="0" applyFont="1" applyFill="1" applyBorder="1" applyAlignment="1">
      <alignment horizontal="center" vertical="center"/>
    </xf>
    <xf numFmtId="0" fontId="9" fillId="9" borderId="0" xfId="0" applyFont="1" applyFill="1" applyAlignment="1">
      <alignment horizontal="left" vertical="center"/>
    </xf>
    <xf numFmtId="0" fontId="9" fillId="9" borderId="0" xfId="0" applyFont="1" applyFill="1" applyAlignment="1">
      <alignment horizontal="center" vertical="center"/>
    </xf>
    <xf numFmtId="14" fontId="7" fillId="9" borderId="0" xfId="0" applyNumberFormat="1" applyFont="1" applyFill="1" applyAlignment="1">
      <alignment horizontal="center" vertical="center"/>
    </xf>
    <xf numFmtId="0" fontId="7" fillId="9" borderId="0" xfId="0" applyFont="1" applyFill="1" applyAlignment="1"/>
    <xf numFmtId="0" fontId="0" fillId="9" borderId="0" xfId="0" applyFill="1" applyAlignment="1"/>
    <xf numFmtId="0" fontId="0" fillId="9" borderId="0" xfId="0" applyFill="1" applyBorder="1" applyAlignment="1"/>
    <xf numFmtId="0" fontId="0" fillId="9" borderId="0" xfId="0" applyFont="1" applyFill="1" applyAlignment="1"/>
    <xf numFmtId="0" fontId="1" fillId="9" borderId="0" xfId="0" applyFont="1" applyFill="1" applyAlignment="1"/>
    <xf numFmtId="0" fontId="0" fillId="11" borderId="0" xfId="0" applyFill="1"/>
    <xf numFmtId="0" fontId="3" fillId="5" borderId="31" xfId="0" applyFont="1" applyFill="1" applyBorder="1" applyAlignment="1">
      <alignment horizontal="center" vertical="center"/>
    </xf>
    <xf numFmtId="0" fontId="3" fillId="5" borderId="35" xfId="0" applyFont="1" applyFill="1" applyBorder="1" applyAlignment="1">
      <alignment horizontal="center" vertical="center"/>
    </xf>
    <xf numFmtId="0" fontId="3" fillId="5" borderId="30" xfId="0" applyFont="1" applyFill="1" applyBorder="1" applyAlignment="1">
      <alignment horizontal="center" vertical="center"/>
    </xf>
    <xf numFmtId="0" fontId="3" fillId="5" borderId="33" xfId="0" applyFont="1" applyFill="1" applyBorder="1" applyAlignment="1">
      <alignment horizontal="center" vertical="center"/>
    </xf>
    <xf numFmtId="0" fontId="3" fillId="5" borderId="11" xfId="0" applyFont="1" applyFill="1" applyBorder="1" applyAlignment="1">
      <alignment horizontal="center" vertical="center"/>
    </xf>
    <xf numFmtId="0" fontId="3" fillId="5" borderId="13" xfId="0" applyFont="1" applyFill="1" applyBorder="1" applyAlignment="1">
      <alignment horizontal="center" vertical="center"/>
    </xf>
    <xf numFmtId="0" fontId="3" fillId="5" borderId="28" xfId="0" applyFont="1" applyFill="1" applyBorder="1" applyAlignment="1">
      <alignment horizontal="center" vertical="center"/>
    </xf>
    <xf numFmtId="0" fontId="3" fillId="5" borderId="37" xfId="0" applyFont="1" applyFill="1" applyBorder="1" applyAlignment="1">
      <alignment horizontal="center" vertical="center"/>
    </xf>
    <xf numFmtId="0" fontId="3" fillId="5" borderId="49" xfId="0" applyFont="1" applyFill="1" applyBorder="1" applyAlignment="1">
      <alignment horizontal="center" vertical="center"/>
    </xf>
    <xf numFmtId="0" fontId="3" fillId="5" borderId="16" xfId="0" applyFont="1" applyFill="1" applyBorder="1" applyAlignment="1">
      <alignment horizontal="center" vertical="center"/>
    </xf>
    <xf numFmtId="0" fontId="3" fillId="4" borderId="44" xfId="0" applyFont="1" applyFill="1" applyBorder="1" applyAlignment="1">
      <alignment horizontal="center" vertical="center"/>
    </xf>
    <xf numFmtId="0" fontId="3" fillId="4" borderId="47" xfId="0" applyFont="1" applyFill="1" applyBorder="1" applyAlignment="1">
      <alignment horizontal="center" vertical="center"/>
    </xf>
    <xf numFmtId="0" fontId="9" fillId="12" borderId="41" xfId="0" applyFont="1" applyFill="1" applyBorder="1" applyAlignment="1">
      <alignment horizontal="center" vertical="center"/>
    </xf>
    <xf numFmtId="0" fontId="9" fillId="12" borderId="42" xfId="0" applyFont="1" applyFill="1" applyBorder="1" applyAlignment="1">
      <alignment horizontal="center" vertical="center"/>
    </xf>
    <xf numFmtId="0" fontId="9" fillId="12" borderId="43" xfId="0" applyFont="1" applyFill="1" applyBorder="1" applyAlignment="1">
      <alignment horizontal="center" vertical="center"/>
    </xf>
    <xf numFmtId="0" fontId="0" fillId="13" borderId="0" xfId="0" applyFill="1" applyAlignment="1">
      <alignment horizontal="center"/>
    </xf>
    <xf numFmtId="0" fontId="0" fillId="13" borderId="0" xfId="0" applyFill="1"/>
    <xf numFmtId="0" fontId="9" fillId="13" borderId="0" xfId="0" applyFont="1" applyFill="1" applyAlignment="1">
      <alignment horizontal="center" vertical="center"/>
    </xf>
    <xf numFmtId="0" fontId="4" fillId="13" borderId="0" xfId="0" applyFont="1" applyFill="1" applyAlignment="1">
      <alignment horizontal="left" vertical="center"/>
    </xf>
    <xf numFmtId="0" fontId="12" fillId="13" borderId="0" xfId="0" applyFont="1" applyFill="1" applyAlignment="1">
      <alignment horizontal="center" vertical="center"/>
    </xf>
    <xf numFmtId="0" fontId="0" fillId="13" borderId="0" xfId="0" applyFill="1" applyBorder="1"/>
    <xf numFmtId="0" fontId="5" fillId="5" borderId="0" xfId="0" applyFont="1" applyFill="1"/>
    <xf numFmtId="0" fontId="5" fillId="5" borderId="0" xfId="0" applyFont="1" applyFill="1" applyAlignment="1">
      <alignment horizontal="center" vertical="center"/>
    </xf>
    <xf numFmtId="0" fontId="0" fillId="5" borderId="0" xfId="0" applyFill="1"/>
    <xf numFmtId="0" fontId="3" fillId="5" borderId="0" xfId="0" applyFont="1" applyFill="1" applyAlignment="1">
      <alignment horizontal="center" vertical="center" wrapText="1"/>
    </xf>
    <xf numFmtId="0" fontId="5" fillId="5" borderId="0" xfId="0" applyFont="1" applyFill="1" applyAlignment="1">
      <alignment vertical="center"/>
    </xf>
    <xf numFmtId="0" fontId="0" fillId="5" borderId="0" xfId="0" applyFill="1" applyAlignment="1">
      <alignment horizontal="left" vertical="center"/>
    </xf>
    <xf numFmtId="0" fontId="11" fillId="3" borderId="0" xfId="0" applyFont="1" applyFill="1" applyBorder="1" applyAlignment="1" applyProtection="1">
      <alignment horizontal="center" vertical="center"/>
      <protection locked="0"/>
    </xf>
    <xf numFmtId="0" fontId="6" fillId="10" borderId="0" xfId="0" applyFont="1" applyFill="1" applyAlignment="1" applyProtection="1">
      <alignment horizontal="center" vertical="center"/>
      <protection locked="0"/>
    </xf>
    <xf numFmtId="0" fontId="9" fillId="12" borderId="0" xfId="0" applyFont="1" applyFill="1" applyAlignment="1" applyProtection="1">
      <alignment horizontal="center" vertical="center"/>
      <protection locked="0"/>
    </xf>
    <xf numFmtId="0" fontId="0" fillId="15" borderId="0" xfId="0" applyFill="1"/>
    <xf numFmtId="0" fontId="0" fillId="16" borderId="0" xfId="0" applyFill="1" applyBorder="1"/>
    <xf numFmtId="0" fontId="6" fillId="16" borderId="0" xfId="0" applyFont="1" applyFill="1" applyBorder="1"/>
    <xf numFmtId="0" fontId="6" fillId="5" borderId="12" xfId="0" applyFont="1" applyFill="1" applyBorder="1" applyAlignment="1" applyProtection="1">
      <alignment horizontal="center" vertical="center"/>
      <protection locked="0"/>
    </xf>
    <xf numFmtId="0" fontId="6" fillId="16" borderId="0" xfId="0" applyFont="1" applyFill="1" applyBorder="1" applyProtection="1"/>
    <xf numFmtId="0" fontId="15" fillId="5" borderId="12" xfId="0" applyFont="1" applyFill="1" applyBorder="1" applyAlignment="1" applyProtection="1">
      <alignment horizontal="center" vertical="center"/>
      <protection locked="0"/>
    </xf>
    <xf numFmtId="0" fontId="14" fillId="5" borderId="12" xfId="0" applyFont="1" applyFill="1" applyBorder="1" applyAlignment="1" applyProtection="1">
      <alignment horizontal="center" vertical="center"/>
      <protection locked="0"/>
    </xf>
    <xf numFmtId="14" fontId="14" fillId="5" borderId="12" xfId="0" applyNumberFormat="1" applyFont="1" applyFill="1" applyBorder="1" applyAlignment="1" applyProtection="1">
      <alignment horizontal="center" vertical="center"/>
      <protection locked="0"/>
    </xf>
    <xf numFmtId="0" fontId="16" fillId="15" borderId="0" xfId="0" applyFont="1" applyFill="1"/>
    <xf numFmtId="0" fontId="0" fillId="16" borderId="25" xfId="0" applyFill="1" applyBorder="1"/>
    <xf numFmtId="0" fontId="5" fillId="16" borderId="0" xfId="0" applyFont="1" applyFill="1" applyBorder="1"/>
    <xf numFmtId="0" fontId="0" fillId="16" borderId="54" xfId="0" applyFill="1" applyBorder="1"/>
    <xf numFmtId="0" fontId="9" fillId="16" borderId="0" xfId="0" applyFont="1" applyFill="1" applyBorder="1" applyAlignment="1">
      <alignment horizontal="center" vertical="center"/>
    </xf>
    <xf numFmtId="0" fontId="13" fillId="16" borderId="0" xfId="0" applyFont="1" applyFill="1" applyBorder="1" applyAlignment="1">
      <alignment horizontal="center" vertical="center"/>
    </xf>
    <xf numFmtId="0" fontId="0" fillId="16" borderId="55" xfId="0" applyFill="1" applyBorder="1"/>
    <xf numFmtId="0" fontId="0" fillId="16" borderId="27" xfId="0" applyFill="1" applyBorder="1"/>
    <xf numFmtId="0" fontId="0" fillId="16" borderId="56" xfId="0" applyFill="1" applyBorder="1"/>
    <xf numFmtId="0" fontId="0" fillId="16" borderId="25" xfId="0" applyFont="1" applyFill="1" applyBorder="1"/>
    <xf numFmtId="0" fontId="0" fillId="16" borderId="54" xfId="0" applyFont="1" applyFill="1" applyBorder="1"/>
    <xf numFmtId="0" fontId="17" fillId="16" borderId="25" xfId="0" applyFont="1" applyFill="1" applyBorder="1"/>
    <xf numFmtId="0" fontId="17" fillId="16" borderId="54" xfId="0" applyFont="1" applyFill="1" applyBorder="1"/>
    <xf numFmtId="0" fontId="18" fillId="16" borderId="51" xfId="0" applyFont="1" applyFill="1" applyBorder="1"/>
    <xf numFmtId="0" fontId="18" fillId="16" borderId="53" xfId="0" applyFont="1" applyFill="1" applyBorder="1"/>
    <xf numFmtId="0" fontId="18" fillId="16" borderId="25" xfId="0" applyFont="1" applyFill="1" applyBorder="1"/>
    <xf numFmtId="0" fontId="18" fillId="16" borderId="0" xfId="0" applyFont="1" applyFill="1" applyBorder="1" applyAlignment="1">
      <alignment horizontal="center" vertical="center"/>
    </xf>
    <xf numFmtId="0" fontId="18" fillId="16" borderId="54" xfId="0" applyFont="1" applyFill="1" applyBorder="1"/>
    <xf numFmtId="0" fontId="19" fillId="16" borderId="0" xfId="0" applyFont="1" applyFill="1" applyBorder="1" applyAlignment="1">
      <alignment horizontal="center" vertical="center"/>
    </xf>
    <xf numFmtId="0" fontId="2" fillId="16" borderId="0" xfId="0" applyFont="1" applyFill="1" applyBorder="1" applyAlignment="1">
      <alignment vertical="center" wrapText="1"/>
    </xf>
    <xf numFmtId="14" fontId="0" fillId="11" borderId="0" xfId="0" applyNumberFormat="1" applyFill="1"/>
    <xf numFmtId="14" fontId="0" fillId="9" borderId="0" xfId="0" applyNumberFormat="1" applyFill="1" applyAlignment="1"/>
    <xf numFmtId="14" fontId="0" fillId="9" borderId="0" xfId="0" applyNumberFormat="1" applyFill="1"/>
    <xf numFmtId="14" fontId="5" fillId="4" borderId="9" xfId="0" applyNumberFormat="1" applyFont="1" applyFill="1" applyBorder="1" applyAlignment="1">
      <alignment horizontal="center" vertical="center"/>
    </xf>
    <xf numFmtId="14" fontId="5" fillId="4" borderId="12" xfId="0" applyNumberFormat="1" applyFont="1" applyFill="1" applyBorder="1" applyAlignment="1">
      <alignment horizontal="center" vertical="center"/>
    </xf>
    <xf numFmtId="14" fontId="5" fillId="5" borderId="12" xfId="0" applyNumberFormat="1" applyFont="1" applyFill="1" applyBorder="1" applyAlignment="1">
      <alignment horizontal="center" vertical="center"/>
    </xf>
    <xf numFmtId="14" fontId="5" fillId="5" borderId="15" xfId="0" applyNumberFormat="1" applyFont="1" applyFill="1" applyBorder="1" applyAlignment="1">
      <alignment horizontal="center" vertical="center"/>
    </xf>
    <xf numFmtId="0" fontId="25" fillId="16" borderId="0" xfId="0" applyFont="1" applyFill="1" applyBorder="1"/>
    <xf numFmtId="0" fontId="24" fillId="5" borderId="12" xfId="0" applyFont="1" applyFill="1" applyBorder="1" applyAlignment="1" applyProtection="1">
      <alignment horizontal="center" vertical="center"/>
      <protection locked="0"/>
    </xf>
    <xf numFmtId="0" fontId="14" fillId="16" borderId="0" xfId="0" applyFont="1" applyFill="1" applyBorder="1" applyAlignment="1" applyProtection="1">
      <alignment horizontal="center" vertical="center"/>
    </xf>
    <xf numFmtId="0" fontId="26" fillId="16" borderId="0" xfId="0" applyFont="1" applyFill="1" applyBorder="1"/>
    <xf numFmtId="0" fontId="0" fillId="16" borderId="0" xfId="0" applyFill="1" applyBorder="1" applyProtection="1"/>
    <xf numFmtId="14" fontId="14" fillId="16" borderId="0" xfId="0" applyNumberFormat="1" applyFont="1" applyFill="1" applyBorder="1" applyAlignment="1" applyProtection="1">
      <alignment horizontal="center" vertical="center"/>
    </xf>
    <xf numFmtId="0" fontId="0" fillId="0" borderId="0" xfId="0" applyAlignment="1">
      <alignment wrapText="1"/>
    </xf>
    <xf numFmtId="0" fontId="0" fillId="0" borderId="12" xfId="0" applyBorder="1"/>
    <xf numFmtId="0" fontId="3" fillId="4" borderId="31" xfId="0" applyFont="1" applyFill="1" applyBorder="1" applyAlignment="1">
      <alignment horizontal="center" vertical="center"/>
    </xf>
    <xf numFmtId="0" fontId="3" fillId="4" borderId="35" xfId="0" applyFont="1" applyFill="1" applyBorder="1" applyAlignment="1">
      <alignment horizontal="center" vertical="center"/>
    </xf>
    <xf numFmtId="14" fontId="0" fillId="13" borderId="0" xfId="0" applyNumberFormat="1" applyFill="1" applyAlignment="1">
      <alignment horizontal="center"/>
    </xf>
    <xf numFmtId="0" fontId="10" fillId="2" borderId="0" xfId="0" applyFont="1" applyFill="1" applyBorder="1" applyAlignment="1">
      <alignment horizontal="center" vertical="center"/>
    </xf>
    <xf numFmtId="0" fontId="10" fillId="0" borderId="0" xfId="0" applyFont="1" applyAlignment="1">
      <alignment horizontal="center" vertical="center"/>
    </xf>
    <xf numFmtId="0" fontId="2" fillId="14" borderId="39" xfId="0" applyFont="1" applyFill="1" applyBorder="1" applyAlignment="1">
      <alignment horizontal="center" vertical="center"/>
    </xf>
    <xf numFmtId="0" fontId="0" fillId="5" borderId="38" xfId="0" applyFill="1" applyBorder="1" applyAlignment="1">
      <alignment horizontal="center" vertical="center"/>
    </xf>
    <xf numFmtId="0" fontId="0" fillId="5" borderId="40" xfId="0" applyFill="1" applyBorder="1" applyAlignment="1">
      <alignment horizontal="center" vertical="center"/>
    </xf>
    <xf numFmtId="0" fontId="2" fillId="14" borderId="45" xfId="0" applyFont="1" applyFill="1" applyBorder="1" applyAlignment="1">
      <alignment horizontal="center" vertical="center"/>
    </xf>
    <xf numFmtId="0" fontId="0" fillId="5" borderId="29" xfId="0" applyFill="1" applyBorder="1" applyAlignment="1">
      <alignment horizontal="center" vertical="center"/>
    </xf>
    <xf numFmtId="0" fontId="0" fillId="5" borderId="48" xfId="0" applyFill="1" applyBorder="1" applyAlignment="1">
      <alignment horizontal="center" vertical="center"/>
    </xf>
    <xf numFmtId="0" fontId="6" fillId="0" borderId="0" xfId="0" applyFont="1" applyFill="1" applyAlignment="1">
      <alignment horizontal="center" vertical="center"/>
    </xf>
    <xf numFmtId="0" fontId="20" fillId="16" borderId="52" xfId="0" applyFont="1" applyFill="1" applyBorder="1" applyAlignment="1">
      <alignment horizontal="center"/>
    </xf>
    <xf numFmtId="0" fontId="20" fillId="16" borderId="0" xfId="0" applyFont="1" applyFill="1" applyBorder="1" applyAlignment="1">
      <alignment horizontal="center"/>
    </xf>
    <xf numFmtId="0" fontId="20" fillId="16" borderId="0" xfId="0" applyFont="1" applyFill="1" applyBorder="1" applyAlignment="1">
      <alignment horizontal="center" vertical="center"/>
    </xf>
    <xf numFmtId="164" fontId="0" fillId="13" borderId="0" xfId="0" applyNumberFormat="1" applyFill="1" applyAlignment="1">
      <alignment horizontal="center"/>
    </xf>
    <xf numFmtId="164" fontId="3" fillId="5" borderId="34" xfId="0" applyNumberFormat="1" applyFont="1" applyFill="1" applyBorder="1" applyAlignment="1">
      <alignment horizontal="center" vertical="center"/>
    </xf>
    <xf numFmtId="164" fontId="3" fillId="5" borderId="32" xfId="0" applyNumberFormat="1" applyFont="1" applyFill="1" applyBorder="1" applyAlignment="1">
      <alignment horizontal="center" vertical="center"/>
    </xf>
    <xf numFmtId="164" fontId="3" fillId="5" borderId="12" xfId="0" applyNumberFormat="1" applyFont="1" applyFill="1" applyBorder="1" applyAlignment="1">
      <alignment horizontal="center" vertical="center"/>
    </xf>
    <xf numFmtId="164" fontId="3" fillId="5" borderId="36" xfId="0" applyNumberFormat="1" applyFont="1" applyFill="1" applyBorder="1" applyAlignment="1">
      <alignment horizontal="center" vertical="center"/>
    </xf>
    <xf numFmtId="164" fontId="3" fillId="5" borderId="50" xfId="0" applyNumberFormat="1" applyFont="1" applyFill="1" applyBorder="1" applyAlignment="1">
      <alignment horizontal="center" vertical="center"/>
    </xf>
    <xf numFmtId="164" fontId="3" fillId="4" borderId="46" xfId="0" applyNumberFormat="1" applyFont="1" applyFill="1" applyBorder="1" applyAlignment="1">
      <alignment horizontal="center" vertical="center"/>
    </xf>
    <xf numFmtId="164" fontId="3" fillId="4" borderId="34" xfId="0" applyNumberFormat="1" applyFont="1" applyFill="1" applyBorder="1" applyAlignment="1">
      <alignment horizontal="center" vertical="center"/>
    </xf>
  </cellXfs>
  <cellStyles count="1">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9725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8" Type="http://schemas.openxmlformats.org/officeDocument/2006/relationships/image" Target="../media/image11.sv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svg"/><Relationship Id="rId1" Type="http://schemas.openxmlformats.org/officeDocument/2006/relationships/image" Target="../media/image4.png"/><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image" Target="../media/image7.svg"/><Relationship Id="rId9" Type="http://schemas.openxmlformats.org/officeDocument/2006/relationships/image" Target="../media/image3.jp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749300</xdr:colOff>
      <xdr:row>1</xdr:row>
      <xdr:rowOff>215900</xdr:rowOff>
    </xdr:from>
    <xdr:to>
      <xdr:col>8</xdr:col>
      <xdr:colOff>4813300</xdr:colOff>
      <xdr:row>9</xdr:row>
      <xdr:rowOff>101600</xdr:rowOff>
    </xdr:to>
    <xdr:pic>
      <xdr:nvPicPr>
        <xdr:cNvPr id="4" name="Image 3" hidden="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36300" y="2146300"/>
          <a:ext cx="4064000" cy="3048000"/>
        </a:xfrm>
        <a:prstGeom prst="rect">
          <a:avLst/>
        </a:prstGeom>
      </xdr:spPr>
    </xdr:pic>
    <xdr:clientData/>
  </xdr:twoCellAnchor>
  <xdr:oneCellAnchor>
    <xdr:from>
      <xdr:col>3</xdr:col>
      <xdr:colOff>828307</xdr:colOff>
      <xdr:row>0</xdr:row>
      <xdr:rowOff>388435</xdr:rowOff>
    </xdr:from>
    <xdr:ext cx="9293594" cy="1219436"/>
    <xdr:sp macro="" textlink="">
      <xdr:nvSpPr>
        <xdr:cNvPr id="5" name="Rectangle 4">
          <a:extLst>
            <a:ext uri="{FF2B5EF4-FFF2-40B4-BE49-F238E27FC236}">
              <a16:creationId xmlns:a16="http://schemas.microsoft.com/office/drawing/2014/main" id="{00000000-0008-0000-0000-000005000000}"/>
            </a:ext>
          </a:extLst>
        </xdr:cNvPr>
        <xdr:cNvSpPr/>
      </xdr:nvSpPr>
      <xdr:spPr>
        <a:xfrm>
          <a:off x="4143007" y="388435"/>
          <a:ext cx="9293594" cy="1219436"/>
        </a:xfrm>
        <a:prstGeom prst="rect">
          <a:avLst/>
        </a:prstGeom>
        <a:noFill/>
      </xdr:spPr>
      <xdr:txBody>
        <a:bodyPr wrap="square" lIns="91440" tIns="45720" rIns="91440" bIns="45720">
          <a:spAutoFit/>
        </a:bodyPr>
        <a:lstStyle/>
        <a:p>
          <a:pPr algn="ctr"/>
          <a:r>
            <a:rPr lang="fr-FR" sz="7200" b="1" cap="none" spc="0">
              <a:ln w="38100">
                <a:solidFill>
                  <a:schemeClr val="tx1"/>
                </a:solidFill>
                <a:prstDash val="solid"/>
              </a:ln>
              <a:solidFill>
                <a:srgbClr val="FFFF00"/>
              </a:solidFill>
              <a:effectLst>
                <a:outerShdw dist="38100" dir="2700000" algn="tl" rotWithShape="0">
                  <a:schemeClr val="tx1"/>
                </a:outerShdw>
              </a:effectLst>
            </a:rPr>
            <a:t>Fiche  Individuelle</a:t>
          </a:r>
        </a:p>
      </xdr:txBody>
    </xdr:sp>
    <xdr:clientData/>
  </xdr:oneCellAnchor>
  <xdr:twoCellAnchor editAs="oneCell">
    <xdr:from>
      <xdr:col>1</xdr:col>
      <xdr:colOff>127000</xdr:colOff>
      <xdr:row>0</xdr:row>
      <xdr:rowOff>508000</xdr:rowOff>
    </xdr:from>
    <xdr:to>
      <xdr:col>2</xdr:col>
      <xdr:colOff>1533072</xdr:colOff>
      <xdr:row>0</xdr:row>
      <xdr:rowOff>1549400</xdr:rowOff>
    </xdr:to>
    <xdr:pic>
      <xdr:nvPicPr>
        <xdr:cNvPr id="9" name="Imag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52500" y="508000"/>
          <a:ext cx="2231572" cy="1041400"/>
        </a:xfrm>
        <a:prstGeom prst="rect">
          <a:avLst/>
        </a:prstGeom>
      </xdr:spPr>
    </xdr:pic>
    <xdr:clientData/>
  </xdr:twoCellAnchor>
  <xdr:twoCellAnchor>
    <xdr:from>
      <xdr:col>8</xdr:col>
      <xdr:colOff>4102100</xdr:colOff>
      <xdr:row>0</xdr:row>
      <xdr:rowOff>304800</xdr:rowOff>
    </xdr:from>
    <xdr:to>
      <xdr:col>8</xdr:col>
      <xdr:colOff>5905500</xdr:colOff>
      <xdr:row>0</xdr:row>
      <xdr:rowOff>1246632</xdr:rowOff>
    </xdr:to>
    <xdr:sp macro="[0]!Feuil1.retour_menu" textlink="">
      <xdr:nvSpPr>
        <xdr:cNvPr id="2" name="Flèche courbée vers la droite 1">
          <a:extLst>
            <a:ext uri="{FF2B5EF4-FFF2-40B4-BE49-F238E27FC236}">
              <a16:creationId xmlns:a16="http://schemas.microsoft.com/office/drawing/2014/main" id="{00000000-0008-0000-0000-000002000000}"/>
            </a:ext>
          </a:extLst>
        </xdr:cNvPr>
        <xdr:cNvSpPr/>
      </xdr:nvSpPr>
      <xdr:spPr>
        <a:xfrm>
          <a:off x="14389100" y="304800"/>
          <a:ext cx="1803400" cy="941832"/>
        </a:xfrm>
        <a:prstGeom prst="curvedRightArrow">
          <a:avLst/>
        </a:prstGeom>
        <a:solidFill>
          <a:srgbClr val="FFFF00">
            <a:alpha val="67000"/>
          </a:srgb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oneCellAnchor>
    <xdr:from>
      <xdr:col>8</xdr:col>
      <xdr:colOff>3266707</xdr:colOff>
      <xdr:row>0</xdr:row>
      <xdr:rowOff>1328235</xdr:rowOff>
    </xdr:from>
    <xdr:ext cx="3527793" cy="593304"/>
    <xdr:sp macro="[0]!Feuil1.retour_menu" textlink="">
      <xdr:nvSpPr>
        <xdr:cNvPr id="6" name="Rectangle 5">
          <a:extLst>
            <a:ext uri="{FF2B5EF4-FFF2-40B4-BE49-F238E27FC236}">
              <a16:creationId xmlns:a16="http://schemas.microsoft.com/office/drawing/2014/main" id="{00000000-0008-0000-0000-000006000000}"/>
            </a:ext>
          </a:extLst>
        </xdr:cNvPr>
        <xdr:cNvSpPr/>
      </xdr:nvSpPr>
      <xdr:spPr>
        <a:xfrm>
          <a:off x="13553707" y="1328235"/>
          <a:ext cx="3527793" cy="593304"/>
        </a:xfrm>
        <a:prstGeom prst="rect">
          <a:avLst/>
        </a:prstGeom>
        <a:noFill/>
      </xdr:spPr>
      <xdr:txBody>
        <a:bodyPr wrap="square" lIns="91440" tIns="45720" rIns="91440" bIns="45720">
          <a:spAutoFit/>
        </a:bodyPr>
        <a:lstStyle/>
        <a:p>
          <a:pPr algn="ctr"/>
          <a:r>
            <a:rPr lang="fr-FR" sz="3200" b="1" cap="none" spc="0">
              <a:ln w="12700">
                <a:solidFill>
                  <a:schemeClr val="tx1"/>
                </a:solidFill>
                <a:prstDash val="solid"/>
              </a:ln>
              <a:solidFill>
                <a:srgbClr val="FFFF00">
                  <a:alpha val="67000"/>
                </a:srgbClr>
              </a:solidFill>
              <a:effectLst>
                <a:outerShdw dist="38100" dir="2700000" algn="tl" rotWithShape="0">
                  <a:schemeClr val="tx1"/>
                </a:outerShdw>
              </a:effectLst>
            </a:rPr>
            <a:t>Retour</a:t>
          </a:r>
          <a:r>
            <a:rPr lang="fr-FR" sz="3200" b="1" cap="none" spc="0" baseline="0">
              <a:ln w="12700">
                <a:solidFill>
                  <a:schemeClr val="tx1"/>
                </a:solidFill>
                <a:prstDash val="solid"/>
              </a:ln>
              <a:solidFill>
                <a:srgbClr val="FFFF00">
                  <a:alpha val="67000"/>
                </a:srgbClr>
              </a:solidFill>
              <a:effectLst>
                <a:outerShdw dist="38100" dir="2700000" algn="tl" rotWithShape="0">
                  <a:schemeClr val="tx1"/>
                </a:outerShdw>
              </a:effectLst>
            </a:rPr>
            <a:t> Menu</a:t>
          </a:r>
          <a:endParaRPr lang="fr-FR" sz="3200" b="1" cap="none" spc="0">
            <a:ln w="12700">
              <a:solidFill>
                <a:schemeClr val="tx1"/>
              </a:solidFill>
              <a:prstDash val="solid"/>
            </a:ln>
            <a:solidFill>
              <a:srgbClr val="FFFF00">
                <a:alpha val="67000"/>
              </a:srgbClr>
            </a:solidFill>
            <a:effectLst>
              <a:outerShdw dist="38100" dir="2700000" algn="tl" rotWithShape="0">
                <a:schemeClr val="tx1"/>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1174409</xdr:colOff>
      <xdr:row>0</xdr:row>
      <xdr:rowOff>163870</xdr:rowOff>
    </xdr:from>
    <xdr:to>
      <xdr:col>0</xdr:col>
      <xdr:colOff>5622335</xdr:colOff>
      <xdr:row>1</xdr:row>
      <xdr:rowOff>2034730</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74409" y="163870"/>
          <a:ext cx="4447926" cy="2075699"/>
        </a:xfrm>
        <a:prstGeom prst="rect">
          <a:avLst/>
        </a:prstGeom>
      </xdr:spPr>
    </xdr:pic>
    <xdr:clientData/>
  </xdr:twoCellAnchor>
  <xdr:oneCellAnchor>
    <xdr:from>
      <xdr:col>0</xdr:col>
      <xdr:colOff>6472904</xdr:colOff>
      <xdr:row>1</xdr:row>
      <xdr:rowOff>177527</xdr:rowOff>
    </xdr:from>
    <xdr:ext cx="8903656" cy="1469954"/>
    <xdr:sp macro="" textlink="">
      <xdr:nvSpPr>
        <xdr:cNvPr id="5" name="Rectangle 4">
          <a:extLst>
            <a:ext uri="{FF2B5EF4-FFF2-40B4-BE49-F238E27FC236}">
              <a16:creationId xmlns:a16="http://schemas.microsoft.com/office/drawing/2014/main" id="{00000000-0008-0000-0100-000005000000}"/>
            </a:ext>
          </a:extLst>
        </xdr:cNvPr>
        <xdr:cNvSpPr/>
      </xdr:nvSpPr>
      <xdr:spPr>
        <a:xfrm>
          <a:off x="6472904" y="382366"/>
          <a:ext cx="8903656" cy="1469954"/>
        </a:xfrm>
        <a:prstGeom prst="rect">
          <a:avLst/>
        </a:prstGeom>
        <a:noFill/>
      </xdr:spPr>
      <xdr:txBody>
        <a:bodyPr wrap="square" lIns="91440" tIns="45720" rIns="91440" bIns="45720">
          <a:spAutoFit/>
        </a:bodyPr>
        <a:lstStyle/>
        <a:p>
          <a:pPr algn="ctr"/>
          <a:r>
            <a:rPr lang="fr-FR" sz="8800" b="1" cap="none" spc="0">
              <a:ln w="38100">
                <a:solidFill>
                  <a:schemeClr val="tx1"/>
                </a:solidFill>
                <a:prstDash val="solid"/>
              </a:ln>
              <a:solidFill>
                <a:srgbClr val="FFFF00"/>
              </a:solidFill>
              <a:effectLst>
                <a:outerShdw dist="38100" dir="2700000" algn="tl" rotWithShape="0">
                  <a:schemeClr val="tx1"/>
                </a:outerShdw>
              </a:effectLst>
            </a:rPr>
            <a:t>Dates</a:t>
          </a:r>
          <a:r>
            <a:rPr lang="fr-FR" sz="8800" b="1" cap="none" spc="0" baseline="0">
              <a:ln w="38100">
                <a:solidFill>
                  <a:schemeClr val="tx1"/>
                </a:solidFill>
                <a:prstDash val="solid"/>
              </a:ln>
              <a:solidFill>
                <a:srgbClr val="FFFF00"/>
              </a:solidFill>
              <a:effectLst>
                <a:outerShdw dist="38100" dir="2700000" algn="tl" rotWithShape="0">
                  <a:schemeClr val="tx1"/>
                </a:outerShdw>
              </a:effectLst>
            </a:rPr>
            <a:t> de Validité</a:t>
          </a:r>
          <a:endParaRPr lang="fr-FR" sz="8800" b="1" cap="none" spc="0">
            <a:ln w="38100">
              <a:solidFill>
                <a:schemeClr val="tx1"/>
              </a:solidFill>
              <a:prstDash val="solid"/>
            </a:ln>
            <a:solidFill>
              <a:srgbClr val="FFFF00"/>
            </a:solidFill>
            <a:effectLst>
              <a:outerShdw dist="38100" dir="2700000" algn="tl" rotWithShape="0">
                <a:schemeClr val="tx1"/>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660400</xdr:colOff>
          <xdr:row>1026</xdr:row>
          <xdr:rowOff>101600</xdr:rowOff>
        </xdr:from>
        <xdr:to>
          <xdr:col>11</xdr:col>
          <xdr:colOff>533400</xdr:colOff>
          <xdr:row>1028</xdr:row>
          <xdr:rowOff>76200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200-000004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Bouton 4</a:t>
              </a:r>
            </a:p>
          </xdr:txBody>
        </xdr:sp>
        <xdr:clientData fPrintsWithSheet="0"/>
      </xdr:twoCellAnchor>
    </mc:Choice>
    <mc:Fallback/>
  </mc:AlternateContent>
  <xdr:twoCellAnchor editAs="oneCell">
    <xdr:from>
      <xdr:col>0</xdr:col>
      <xdr:colOff>736600</xdr:colOff>
      <xdr:row>0</xdr:row>
      <xdr:rowOff>304799</xdr:rowOff>
    </xdr:from>
    <xdr:to>
      <xdr:col>0</xdr:col>
      <xdr:colOff>4711700</xdr:colOff>
      <xdr:row>3</xdr:row>
      <xdr:rowOff>846</xdr:rowOff>
    </xdr:to>
    <xdr:pic>
      <xdr:nvPicPr>
        <xdr:cNvPr id="3" name="Imag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6600" y="304799"/>
          <a:ext cx="3975100" cy="1855047"/>
        </a:xfrm>
        <a:prstGeom prst="rect">
          <a:avLst/>
        </a:prstGeom>
      </xdr:spPr>
    </xdr:pic>
    <xdr:clientData/>
  </xdr:twoCellAnchor>
  <xdr:oneCellAnchor>
    <xdr:from>
      <xdr:col>0</xdr:col>
      <xdr:colOff>5719695</xdr:colOff>
      <xdr:row>0</xdr:row>
      <xdr:rowOff>312235</xdr:rowOff>
    </xdr:from>
    <xdr:ext cx="7475605" cy="1219436"/>
    <xdr:sp macro="" textlink="">
      <xdr:nvSpPr>
        <xdr:cNvPr id="4" name="Rectangle 3">
          <a:extLst>
            <a:ext uri="{FF2B5EF4-FFF2-40B4-BE49-F238E27FC236}">
              <a16:creationId xmlns:a16="http://schemas.microsoft.com/office/drawing/2014/main" id="{00000000-0008-0000-0200-000004000000}"/>
            </a:ext>
          </a:extLst>
        </xdr:cNvPr>
        <xdr:cNvSpPr/>
      </xdr:nvSpPr>
      <xdr:spPr>
        <a:xfrm>
          <a:off x="5719695" y="312235"/>
          <a:ext cx="7475605" cy="1219436"/>
        </a:xfrm>
        <a:prstGeom prst="rect">
          <a:avLst/>
        </a:prstGeom>
        <a:noFill/>
      </xdr:spPr>
      <xdr:txBody>
        <a:bodyPr wrap="square" lIns="91440" tIns="45720" rIns="91440" bIns="45720">
          <a:spAutoFit/>
        </a:bodyPr>
        <a:lstStyle/>
        <a:p>
          <a:pPr algn="ctr"/>
          <a:r>
            <a:rPr lang="fr-FR" sz="7200" b="1" cap="none" spc="0">
              <a:ln w="12700" cmpd="sng">
                <a:solidFill>
                  <a:schemeClr val="tx1"/>
                </a:solidFill>
                <a:prstDash val="solid"/>
              </a:ln>
              <a:solidFill>
                <a:srgbClr val="FFFF00"/>
              </a:solidFill>
              <a:effectLst>
                <a:outerShdw blurRad="50800" dist="50800" dir="5400000" algn="ctr" rotWithShape="0">
                  <a:schemeClr val="tx1"/>
                </a:outerShdw>
              </a:effectLst>
            </a:rPr>
            <a:t>Dates de Validité</a:t>
          </a:r>
        </a:p>
      </xdr:txBody>
    </xdr:sp>
    <xdr:clientData/>
  </xdr:oneCellAnchor>
  <xdr:twoCellAnchor editAs="absolute">
    <xdr:from>
      <xdr:col>0</xdr:col>
      <xdr:colOff>1308100</xdr:colOff>
      <xdr:row>3</xdr:row>
      <xdr:rowOff>393700</xdr:rowOff>
    </xdr:from>
    <xdr:to>
      <xdr:col>0</xdr:col>
      <xdr:colOff>3390900</xdr:colOff>
      <xdr:row>6</xdr:row>
      <xdr:rowOff>368300</xdr:rowOff>
    </xdr:to>
    <xdr:sp macro="[0]!Feuil6.retour_menu" textlink="">
      <xdr:nvSpPr>
        <xdr:cNvPr id="2" name="Flèche courbée vers la droite 1">
          <a:extLst>
            <a:ext uri="{FF2B5EF4-FFF2-40B4-BE49-F238E27FC236}">
              <a16:creationId xmlns:a16="http://schemas.microsoft.com/office/drawing/2014/main" id="{00000000-0008-0000-0200-000002000000}"/>
            </a:ext>
          </a:extLst>
        </xdr:cNvPr>
        <xdr:cNvSpPr/>
      </xdr:nvSpPr>
      <xdr:spPr>
        <a:xfrm>
          <a:off x="1308100" y="2552700"/>
          <a:ext cx="2082800" cy="1295400"/>
        </a:xfrm>
        <a:prstGeom prst="curvedRightArrow">
          <a:avLst/>
        </a:prstGeom>
        <a:solidFill>
          <a:srgbClr val="FFFF00">
            <a:alpha val="68000"/>
          </a:srgbClr>
        </a:solidFill>
        <a:ln>
          <a:solidFill>
            <a:schemeClr val="tx1">
              <a:alpha val="68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absolute">
    <xdr:from>
      <xdr:col>0</xdr:col>
      <xdr:colOff>1219201</xdr:colOff>
      <xdr:row>6</xdr:row>
      <xdr:rowOff>324935</xdr:rowOff>
    </xdr:from>
    <xdr:to>
      <xdr:col>0</xdr:col>
      <xdr:colOff>3746501</xdr:colOff>
      <xdr:row>8</xdr:row>
      <xdr:rowOff>156239</xdr:rowOff>
    </xdr:to>
    <xdr:sp macro="[0]!Feuil6.retour_menu" textlink="">
      <xdr:nvSpPr>
        <xdr:cNvPr id="6" name="Rectangle 5">
          <a:extLst>
            <a:ext uri="{FF2B5EF4-FFF2-40B4-BE49-F238E27FC236}">
              <a16:creationId xmlns:a16="http://schemas.microsoft.com/office/drawing/2014/main" id="{00000000-0008-0000-0200-000006000000}"/>
            </a:ext>
          </a:extLst>
        </xdr:cNvPr>
        <xdr:cNvSpPr/>
      </xdr:nvSpPr>
      <xdr:spPr>
        <a:xfrm>
          <a:off x="1219201" y="3804735"/>
          <a:ext cx="2527300" cy="593304"/>
        </a:xfrm>
        <a:prstGeom prst="rect">
          <a:avLst/>
        </a:prstGeom>
        <a:noFill/>
      </xdr:spPr>
      <xdr:txBody>
        <a:bodyPr wrap="square" lIns="91440" tIns="45720" rIns="91440" bIns="45720">
          <a:spAutoFit/>
        </a:bodyPr>
        <a:lstStyle/>
        <a:p>
          <a:pPr algn="ctr"/>
          <a:r>
            <a:rPr lang="fr-FR" sz="3200" b="1" cap="none" spc="0">
              <a:ln w="12700" cmpd="sng">
                <a:solidFill>
                  <a:schemeClr val="tx1">
                    <a:alpha val="68000"/>
                  </a:schemeClr>
                </a:solidFill>
                <a:prstDash val="solid"/>
              </a:ln>
              <a:solidFill>
                <a:srgbClr val="FFFF00">
                  <a:alpha val="67000"/>
                </a:srgbClr>
              </a:solidFill>
              <a:effectLst>
                <a:outerShdw blurRad="25400" dir="5100000" sx="99000" sy="99000" algn="ctr" rotWithShape="0">
                  <a:schemeClr val="tx1"/>
                </a:outerShdw>
              </a:effectLst>
            </a:rPr>
            <a:t>Retour Menu</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520700</xdr:colOff>
      <xdr:row>11</xdr:row>
      <xdr:rowOff>50800</xdr:rowOff>
    </xdr:from>
    <xdr:to>
      <xdr:col>15</xdr:col>
      <xdr:colOff>571500</xdr:colOff>
      <xdr:row>39</xdr:row>
      <xdr:rowOff>190500</xdr:rowOff>
    </xdr:to>
    <xdr:pic>
      <xdr:nvPicPr>
        <xdr:cNvPr id="11" name="Image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24700" y="2286000"/>
          <a:ext cx="5829300" cy="5829300"/>
        </a:xfrm>
        <a:prstGeom prst="rect">
          <a:avLst/>
        </a:prstGeom>
      </xdr:spPr>
    </xdr:pic>
    <xdr:clientData/>
  </xdr:twoCellAnchor>
  <xdr:twoCellAnchor>
    <xdr:from>
      <xdr:col>7</xdr:col>
      <xdr:colOff>685800</xdr:colOff>
      <xdr:row>7</xdr:row>
      <xdr:rowOff>76200</xdr:rowOff>
    </xdr:from>
    <xdr:to>
      <xdr:col>16</xdr:col>
      <xdr:colOff>139700</xdr:colOff>
      <xdr:row>41</xdr:row>
      <xdr:rowOff>50800</xdr:rowOff>
    </xdr:to>
    <xdr:sp macro="" textlink="">
      <xdr:nvSpPr>
        <xdr:cNvPr id="5" name="Ellipse 4">
          <a:extLst>
            <a:ext uri="{FF2B5EF4-FFF2-40B4-BE49-F238E27FC236}">
              <a16:creationId xmlns:a16="http://schemas.microsoft.com/office/drawing/2014/main" id="{00000000-0008-0000-0300-000005000000}"/>
            </a:ext>
          </a:extLst>
        </xdr:cNvPr>
        <xdr:cNvSpPr/>
      </xdr:nvSpPr>
      <xdr:spPr>
        <a:xfrm>
          <a:off x="6464300" y="1498600"/>
          <a:ext cx="6883400" cy="6883400"/>
        </a:xfrm>
        <a:prstGeom prst="ellipse">
          <a:avLst/>
        </a:prstGeom>
        <a:noFill/>
        <a:ln w="76200">
          <a:solidFill>
            <a:srgbClr val="FFFF00"/>
          </a:solidFill>
        </a:ln>
        <a:effectLst>
          <a:outerShdw blurRad="482600" dir="3360000" sx="98000" sy="98000" algn="ctr" rotWithShape="0">
            <a:srgbClr val="000000"/>
          </a:outerShdw>
          <a:softEdge rad="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0</xdr:colOff>
      <xdr:row>5</xdr:row>
      <xdr:rowOff>127000</xdr:rowOff>
    </xdr:from>
    <xdr:to>
      <xdr:col>13</xdr:col>
      <xdr:colOff>495300</xdr:colOff>
      <xdr:row>10</xdr:row>
      <xdr:rowOff>25400</xdr:rowOff>
    </xdr:to>
    <xdr:sp macro="[0]!Feuil7.fiche_individuelle" textlink="">
      <xdr:nvSpPr>
        <xdr:cNvPr id="6" name="Rectangle : coins arrondis 5">
          <a:extLst>
            <a:ext uri="{FF2B5EF4-FFF2-40B4-BE49-F238E27FC236}">
              <a16:creationId xmlns:a16="http://schemas.microsoft.com/office/drawing/2014/main" id="{00000000-0008-0000-0300-000006000000}"/>
            </a:ext>
          </a:extLst>
        </xdr:cNvPr>
        <xdr:cNvSpPr/>
      </xdr:nvSpPr>
      <xdr:spPr>
        <a:xfrm>
          <a:off x="8255000" y="1143000"/>
          <a:ext cx="2971800" cy="9144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Fiche</a:t>
          </a:r>
          <a:r>
            <a:rPr lang="fr-FR" sz="2800" baseline="0"/>
            <a:t> Individuelle</a:t>
          </a:r>
          <a:endParaRPr lang="fr-FR" sz="2800"/>
        </a:p>
      </xdr:txBody>
    </xdr:sp>
    <xdr:clientData/>
  </xdr:twoCellAnchor>
  <xdr:twoCellAnchor>
    <xdr:from>
      <xdr:col>5</xdr:col>
      <xdr:colOff>736600</xdr:colOff>
      <xdr:row>13</xdr:row>
      <xdr:rowOff>165100</xdr:rowOff>
    </xdr:from>
    <xdr:to>
      <xdr:col>9</xdr:col>
      <xdr:colOff>304800</xdr:colOff>
      <xdr:row>18</xdr:row>
      <xdr:rowOff>177800</xdr:rowOff>
    </xdr:to>
    <xdr:sp macro="[0]!Feuil7.ajout" textlink="">
      <xdr:nvSpPr>
        <xdr:cNvPr id="13" name="Rectangle : coins arrondis 12">
          <a:extLst>
            <a:ext uri="{FF2B5EF4-FFF2-40B4-BE49-F238E27FC236}">
              <a16:creationId xmlns:a16="http://schemas.microsoft.com/office/drawing/2014/main" id="{00000000-0008-0000-0300-00000D000000}"/>
            </a:ext>
          </a:extLst>
        </xdr:cNvPr>
        <xdr:cNvSpPr/>
      </xdr:nvSpPr>
      <xdr:spPr>
        <a:xfrm>
          <a:off x="4864100" y="2806700"/>
          <a:ext cx="2870200" cy="10287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Ajout</a:t>
          </a:r>
          <a:r>
            <a:rPr lang="fr-FR" sz="2800" baseline="0"/>
            <a:t> d'un Sac</a:t>
          </a:r>
          <a:endParaRPr lang="fr-FR" sz="2800"/>
        </a:p>
      </xdr:txBody>
    </xdr:sp>
    <xdr:clientData/>
  </xdr:twoCellAnchor>
  <xdr:twoCellAnchor>
    <xdr:from>
      <xdr:col>14</xdr:col>
      <xdr:colOff>546100</xdr:colOff>
      <xdr:row>14</xdr:row>
      <xdr:rowOff>12700</xdr:rowOff>
    </xdr:from>
    <xdr:to>
      <xdr:col>18</xdr:col>
      <xdr:colOff>457200</xdr:colOff>
      <xdr:row>18</xdr:row>
      <xdr:rowOff>152400</xdr:rowOff>
    </xdr:to>
    <xdr:sp macro="[0]!Feuil7.date_validite" textlink="">
      <xdr:nvSpPr>
        <xdr:cNvPr id="14" name="Rectangle : coins arrondis 13">
          <a:extLst>
            <a:ext uri="{FF2B5EF4-FFF2-40B4-BE49-F238E27FC236}">
              <a16:creationId xmlns:a16="http://schemas.microsoft.com/office/drawing/2014/main" id="{00000000-0008-0000-0300-00000E000000}"/>
            </a:ext>
          </a:extLst>
        </xdr:cNvPr>
        <xdr:cNvSpPr/>
      </xdr:nvSpPr>
      <xdr:spPr>
        <a:xfrm>
          <a:off x="12103100" y="2857500"/>
          <a:ext cx="3213100" cy="9525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aseline="0"/>
            <a:t>Dates de Validité</a:t>
          </a:r>
        </a:p>
      </xdr:txBody>
    </xdr:sp>
    <xdr:clientData/>
  </xdr:twoCellAnchor>
  <xdr:twoCellAnchor>
    <xdr:from>
      <xdr:col>6</xdr:col>
      <xdr:colOff>38100</xdr:colOff>
      <xdr:row>33</xdr:row>
      <xdr:rowOff>50800</xdr:rowOff>
    </xdr:from>
    <xdr:to>
      <xdr:col>10</xdr:col>
      <xdr:colOff>127000</xdr:colOff>
      <xdr:row>37</xdr:row>
      <xdr:rowOff>190500</xdr:rowOff>
    </xdr:to>
    <xdr:sp macro="[0]!Feuil4.supprimer_sac" textlink="">
      <xdr:nvSpPr>
        <xdr:cNvPr id="15" name="Rectangle : coins arrondis 14">
          <a:extLst>
            <a:ext uri="{FF2B5EF4-FFF2-40B4-BE49-F238E27FC236}">
              <a16:creationId xmlns:a16="http://schemas.microsoft.com/office/drawing/2014/main" id="{00000000-0008-0000-0300-00000F000000}"/>
            </a:ext>
          </a:extLst>
        </xdr:cNvPr>
        <xdr:cNvSpPr/>
      </xdr:nvSpPr>
      <xdr:spPr>
        <a:xfrm>
          <a:off x="4991100" y="6756400"/>
          <a:ext cx="3390900" cy="9525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Suppression</a:t>
          </a:r>
          <a:r>
            <a:rPr lang="fr-FR" sz="2800" baseline="0"/>
            <a:t> d'un Sac</a:t>
          </a:r>
          <a:endParaRPr lang="fr-FR" sz="2800"/>
        </a:p>
      </xdr:txBody>
    </xdr:sp>
    <xdr:clientData/>
  </xdr:twoCellAnchor>
  <xdr:twoCellAnchor>
    <xdr:from>
      <xdr:col>13</xdr:col>
      <xdr:colOff>266700</xdr:colOff>
      <xdr:row>33</xdr:row>
      <xdr:rowOff>190500</xdr:rowOff>
    </xdr:from>
    <xdr:to>
      <xdr:col>17</xdr:col>
      <xdr:colOff>406400</xdr:colOff>
      <xdr:row>38</xdr:row>
      <xdr:rowOff>101600</xdr:rowOff>
    </xdr:to>
    <xdr:sp macro="[0]!Feuil7.modification_sac" textlink="">
      <xdr:nvSpPr>
        <xdr:cNvPr id="16" name="Rectangle : coins arrondis 15">
          <a:extLst>
            <a:ext uri="{FF2B5EF4-FFF2-40B4-BE49-F238E27FC236}">
              <a16:creationId xmlns:a16="http://schemas.microsoft.com/office/drawing/2014/main" id="{00000000-0008-0000-0300-000010000000}"/>
            </a:ext>
          </a:extLst>
        </xdr:cNvPr>
        <xdr:cNvSpPr/>
      </xdr:nvSpPr>
      <xdr:spPr>
        <a:xfrm>
          <a:off x="10998200" y="6896100"/>
          <a:ext cx="3441700" cy="927100"/>
        </a:xfrm>
        <a:prstGeom prst="roundRect">
          <a:avLst/>
        </a:prstGeom>
        <a:solidFill>
          <a:schemeClr val="tx1">
            <a:lumMod val="50000"/>
            <a:lumOff val="50000"/>
          </a:schemeClr>
        </a:solidFill>
        <a:ln w="12700">
          <a:solidFill>
            <a:schemeClr val="tx1"/>
          </a:solidFill>
        </a:ln>
        <a:effectLst>
          <a:outerShdw blurRad="355600" dist="50800" dir="21540000" algn="ctr" rotWithShape="0">
            <a:schemeClr val="tx1"/>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a:t>Modification d'un Sac</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546100</xdr:colOff>
          <xdr:row>15</xdr:row>
          <xdr:rowOff>50800</xdr:rowOff>
        </xdr:from>
        <xdr:to>
          <xdr:col>13</xdr:col>
          <xdr:colOff>419100</xdr:colOff>
          <xdr:row>17</xdr:row>
          <xdr:rowOff>25400</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400-0000025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Bouton 1</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711200</xdr:colOff>
          <xdr:row>13</xdr:row>
          <xdr:rowOff>88900</xdr:rowOff>
        </xdr:from>
        <xdr:to>
          <xdr:col>2</xdr:col>
          <xdr:colOff>2603500</xdr:colOff>
          <xdr:row>13</xdr:row>
          <xdr:rowOff>622300</xdr:rowOff>
        </xdr:to>
        <xdr:sp macro="" textlink="">
          <xdr:nvSpPr>
            <xdr:cNvPr id="7195" name="Button 27" hidden="1">
              <a:extLst>
                <a:ext uri="{63B3BB69-23CF-44E3-9099-C40C66FF867C}">
                  <a14:compatExt spid="_x0000_s7195"/>
                </a:ext>
                <a:ext uri="{FF2B5EF4-FFF2-40B4-BE49-F238E27FC236}">
                  <a16:creationId xmlns:a16="http://schemas.microsoft.com/office/drawing/2014/main" id="{00000000-0008-0000-0500-00001B1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800" b="0" i="0" u="none" strike="noStrike" baseline="0">
                  <a:solidFill>
                    <a:srgbClr val="000000"/>
                  </a:solidFill>
                  <a:latin typeface="Calibri" pitchFamily="2" charset="0"/>
                  <a:cs typeface="Calibri" pitchFamily="2" charset="0"/>
                </a:rPr>
                <a:t>Enregistrer</a:t>
              </a:r>
            </a:p>
          </xdr:txBody>
        </xdr:sp>
        <xdr:clientData fPrintsWithSheet="0"/>
      </xdr:twoCellAnchor>
    </mc:Choice>
    <mc:Fallback/>
  </mc:AlternateContent>
  <xdr:twoCellAnchor editAs="oneCell">
    <xdr:from>
      <xdr:col>4</xdr:col>
      <xdr:colOff>647700</xdr:colOff>
      <xdr:row>3</xdr:row>
      <xdr:rowOff>469900</xdr:rowOff>
    </xdr:from>
    <xdr:to>
      <xdr:col>5</xdr:col>
      <xdr:colOff>1320800</xdr:colOff>
      <xdr:row>6</xdr:row>
      <xdr:rowOff>406400</xdr:rowOff>
    </xdr:to>
    <xdr:pic macro="[0]!Feuil8.modif_new">
      <xdr:nvPicPr>
        <xdr:cNvPr id="3" name="Menu 1" descr="Crayo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833100" y="889000"/>
          <a:ext cx="1498600" cy="1498600"/>
        </a:xfrm>
        <a:prstGeom prst="rect">
          <a:avLst/>
        </a:prstGeom>
      </xdr:spPr>
    </xdr:pic>
    <xdr:clientData fLocksWithSheet="0"/>
  </xdr:twoCellAnchor>
  <xdr:oneCellAnchor>
    <xdr:from>
      <xdr:col>5</xdr:col>
      <xdr:colOff>1536700</xdr:colOff>
      <xdr:row>4</xdr:row>
      <xdr:rowOff>241300</xdr:rowOff>
    </xdr:from>
    <xdr:ext cx="5765800" cy="722376"/>
    <xdr:sp macro="[0]!Feuil8.modif_new" textlink="">
      <xdr:nvSpPr>
        <xdr:cNvPr id="4" name="Rectangle 3">
          <a:extLst>
            <a:ext uri="{FF2B5EF4-FFF2-40B4-BE49-F238E27FC236}">
              <a16:creationId xmlns:a16="http://schemas.microsoft.com/office/drawing/2014/main" id="{00000000-0008-0000-0500-000004000000}"/>
            </a:ext>
          </a:extLst>
        </xdr:cNvPr>
        <xdr:cNvSpPr/>
      </xdr:nvSpPr>
      <xdr:spPr>
        <a:xfrm>
          <a:off x="12547600" y="1473200"/>
          <a:ext cx="5765800" cy="72237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Modifier une information</a:t>
          </a:r>
        </a:p>
      </xdr:txBody>
    </xdr:sp>
    <xdr:clientData fLocksWithSheet="0"/>
  </xdr:oneCellAnchor>
  <xdr:twoCellAnchor editAs="oneCell">
    <xdr:from>
      <xdr:col>4</xdr:col>
      <xdr:colOff>673100</xdr:colOff>
      <xdr:row>11</xdr:row>
      <xdr:rowOff>406400</xdr:rowOff>
    </xdr:from>
    <xdr:to>
      <xdr:col>5</xdr:col>
      <xdr:colOff>1511300</xdr:colOff>
      <xdr:row>14</xdr:row>
      <xdr:rowOff>76200</xdr:rowOff>
    </xdr:to>
    <xdr:pic macro="[0]!Feuil4.ajout_nouveau_sac">
      <xdr:nvPicPr>
        <xdr:cNvPr id="7" name="Graphique 6" descr="Ajouter">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858500" y="4800600"/>
          <a:ext cx="1663700" cy="1663700"/>
        </a:xfrm>
        <a:prstGeom prst="rect">
          <a:avLst/>
        </a:prstGeom>
      </xdr:spPr>
    </xdr:pic>
    <xdr:clientData/>
  </xdr:twoCellAnchor>
  <xdr:twoCellAnchor editAs="oneCell">
    <xdr:from>
      <xdr:col>4</xdr:col>
      <xdr:colOff>505600</xdr:colOff>
      <xdr:row>7</xdr:row>
      <xdr:rowOff>330200</xdr:rowOff>
    </xdr:from>
    <xdr:to>
      <xdr:col>5</xdr:col>
      <xdr:colOff>1531900</xdr:colOff>
      <xdr:row>10</xdr:row>
      <xdr:rowOff>277000</xdr:rowOff>
    </xdr:to>
    <xdr:pic macro="[0]!Feuil4.modif_date_pliage">
      <xdr:nvPicPr>
        <xdr:cNvPr id="9" name="Graphique 8" descr="Calendrier quotidien">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0691000" y="2692400"/>
          <a:ext cx="1851800" cy="1851800"/>
        </a:xfrm>
        <a:prstGeom prst="rect">
          <a:avLst/>
        </a:prstGeom>
      </xdr:spPr>
    </xdr:pic>
    <xdr:clientData/>
  </xdr:twoCellAnchor>
  <xdr:oneCellAnchor>
    <xdr:from>
      <xdr:col>5</xdr:col>
      <xdr:colOff>1600200</xdr:colOff>
      <xdr:row>8</xdr:row>
      <xdr:rowOff>457200</xdr:rowOff>
    </xdr:from>
    <xdr:ext cx="6261100" cy="718466"/>
    <xdr:sp macro="[0]!Feuil4.modif_date_pliage" textlink="">
      <xdr:nvSpPr>
        <xdr:cNvPr id="12" name="Rectangle 11">
          <a:extLst>
            <a:ext uri="{FF2B5EF4-FFF2-40B4-BE49-F238E27FC236}">
              <a16:creationId xmlns:a16="http://schemas.microsoft.com/office/drawing/2014/main" id="{00000000-0008-0000-0500-00000C000000}"/>
            </a:ext>
          </a:extLst>
        </xdr:cNvPr>
        <xdr:cNvSpPr/>
      </xdr:nvSpPr>
      <xdr:spPr>
        <a:xfrm>
          <a:off x="12611100" y="3327400"/>
          <a:ext cx="6261100" cy="71846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Modifier une date</a:t>
          </a:r>
          <a:r>
            <a:rPr lang="fr-FR" sz="40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de pliage</a:t>
          </a:r>
          <a:endPar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oneCellAnchor>
    <xdr:from>
      <xdr:col>5</xdr:col>
      <xdr:colOff>1612900</xdr:colOff>
      <xdr:row>12</xdr:row>
      <xdr:rowOff>380999</xdr:rowOff>
    </xdr:from>
    <xdr:ext cx="3746500" cy="718466"/>
    <xdr:sp macro="[0]!Feuil4.ajout_nouveau_sac" textlink="">
      <xdr:nvSpPr>
        <xdr:cNvPr id="13" name="Rectangle 12">
          <a:extLst>
            <a:ext uri="{FF2B5EF4-FFF2-40B4-BE49-F238E27FC236}">
              <a16:creationId xmlns:a16="http://schemas.microsoft.com/office/drawing/2014/main" id="{00000000-0008-0000-0500-00000D000000}"/>
            </a:ext>
          </a:extLst>
        </xdr:cNvPr>
        <xdr:cNvSpPr/>
      </xdr:nvSpPr>
      <xdr:spPr>
        <a:xfrm>
          <a:off x="12623800" y="5283199"/>
          <a:ext cx="3746500" cy="71846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Ajouter</a:t>
          </a:r>
          <a:r>
            <a:rPr lang="fr-FR" sz="40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un sac</a:t>
          </a:r>
          <a:endPar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twoCellAnchor editAs="oneCell">
    <xdr:from>
      <xdr:col>4</xdr:col>
      <xdr:colOff>696100</xdr:colOff>
      <xdr:row>15</xdr:row>
      <xdr:rowOff>150000</xdr:rowOff>
    </xdr:from>
    <xdr:to>
      <xdr:col>5</xdr:col>
      <xdr:colOff>1536700</xdr:colOff>
      <xdr:row>19</xdr:row>
      <xdr:rowOff>292100</xdr:rowOff>
    </xdr:to>
    <xdr:pic macro="[0]!Feuil4.supprimer_sac">
      <xdr:nvPicPr>
        <xdr:cNvPr id="8" name="Graphique 7" descr="Panneau d’interdiction">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0881500" y="7884300"/>
          <a:ext cx="1666100" cy="1666100"/>
        </a:xfrm>
        <a:prstGeom prst="rect">
          <a:avLst/>
        </a:prstGeom>
      </xdr:spPr>
    </xdr:pic>
    <xdr:clientData/>
  </xdr:twoCellAnchor>
  <xdr:oneCellAnchor>
    <xdr:from>
      <xdr:col>5</xdr:col>
      <xdr:colOff>1536700</xdr:colOff>
      <xdr:row>16</xdr:row>
      <xdr:rowOff>215899</xdr:rowOff>
    </xdr:from>
    <xdr:ext cx="4787900" cy="718466"/>
    <xdr:sp macro="" textlink="">
      <xdr:nvSpPr>
        <xdr:cNvPr id="14" name="Rectangle 13">
          <a:extLst>
            <a:ext uri="{FF2B5EF4-FFF2-40B4-BE49-F238E27FC236}">
              <a16:creationId xmlns:a16="http://schemas.microsoft.com/office/drawing/2014/main" id="{00000000-0008-0000-0500-00000E000000}"/>
            </a:ext>
          </a:extLst>
        </xdr:cNvPr>
        <xdr:cNvSpPr/>
      </xdr:nvSpPr>
      <xdr:spPr>
        <a:xfrm>
          <a:off x="12547600" y="8331199"/>
          <a:ext cx="4787900" cy="718466"/>
        </a:xfrm>
        <a:prstGeom prst="rect">
          <a:avLst/>
        </a:prstGeom>
        <a:noFill/>
      </xdr:spPr>
      <xdr:txBody>
        <a:bodyPr wrap="square" lIns="91440" tIns="45720" rIns="91440" bIns="45720">
          <a:spAutoFit/>
        </a:bodyPr>
        <a:lstStyle/>
        <a:p>
          <a:pPr algn="ctr"/>
          <a:r>
            <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Supprimer</a:t>
          </a:r>
          <a:r>
            <a:rPr lang="fr-FR" sz="40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un sac</a:t>
          </a:r>
          <a:endParaRPr lang="fr-FR" sz="40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twoCellAnchor editAs="oneCell">
    <xdr:from>
      <xdr:col>1</xdr:col>
      <xdr:colOff>228600</xdr:colOff>
      <xdr:row>1</xdr:row>
      <xdr:rowOff>0</xdr:rowOff>
    </xdr:from>
    <xdr:to>
      <xdr:col>2</xdr:col>
      <xdr:colOff>3149600</xdr:colOff>
      <xdr:row>17</xdr:row>
      <xdr:rowOff>114300</xdr:rowOff>
    </xdr:to>
    <xdr:pic>
      <xdr:nvPicPr>
        <xdr:cNvPr id="5" name="Image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270000" y="279400"/>
          <a:ext cx="8331200" cy="83312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279399</xdr:colOff>
      <xdr:row>1</xdr:row>
      <xdr:rowOff>139700</xdr:rowOff>
    </xdr:from>
    <xdr:to>
      <xdr:col>0</xdr:col>
      <xdr:colOff>4524828</xdr:colOff>
      <xdr:row>4</xdr:row>
      <xdr:rowOff>76200</xdr:rowOff>
    </xdr:to>
    <xdr:pic>
      <xdr:nvPicPr>
        <xdr:cNvPr id="2" name="Imag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9399" y="342900"/>
          <a:ext cx="4245429" cy="1981200"/>
        </a:xfrm>
        <a:prstGeom prst="rect">
          <a:avLst/>
        </a:prstGeom>
      </xdr:spPr>
    </xdr:pic>
    <xdr:clientData/>
  </xdr:twoCellAnchor>
  <xdr:oneCellAnchor>
    <xdr:from>
      <xdr:col>2</xdr:col>
      <xdr:colOff>647700</xdr:colOff>
      <xdr:row>0</xdr:row>
      <xdr:rowOff>63500</xdr:rowOff>
    </xdr:from>
    <xdr:ext cx="12369800" cy="1469954"/>
    <xdr:sp macro="" textlink="">
      <xdr:nvSpPr>
        <xdr:cNvPr id="3" name="Rectangle 2">
          <a:extLst>
            <a:ext uri="{FF2B5EF4-FFF2-40B4-BE49-F238E27FC236}">
              <a16:creationId xmlns:a16="http://schemas.microsoft.com/office/drawing/2014/main" id="{00000000-0008-0000-0600-000003000000}"/>
            </a:ext>
          </a:extLst>
        </xdr:cNvPr>
        <xdr:cNvSpPr/>
      </xdr:nvSpPr>
      <xdr:spPr>
        <a:xfrm>
          <a:off x="5638800" y="63500"/>
          <a:ext cx="12369800" cy="1469954"/>
        </a:xfrm>
        <a:prstGeom prst="rect">
          <a:avLst/>
        </a:prstGeom>
        <a:noFill/>
      </xdr:spPr>
      <xdr:txBody>
        <a:bodyPr wrap="square" lIns="91440" tIns="45720" rIns="91440" bIns="45720">
          <a:spAutoFit/>
        </a:bodyPr>
        <a:lstStyle/>
        <a:p>
          <a:pPr algn="ctr"/>
          <a:r>
            <a:rPr lang="fr-FR" sz="8800" b="1" cap="none" spc="0">
              <a:ln w="38100">
                <a:solidFill>
                  <a:schemeClr val="tx1"/>
                </a:solidFill>
                <a:prstDash val="solid"/>
              </a:ln>
              <a:solidFill>
                <a:srgbClr val="FFFF00"/>
              </a:solidFill>
              <a:effectLst>
                <a:outerShdw dist="38100" dir="2700000" algn="tl" rotWithShape="0">
                  <a:schemeClr val="tx1"/>
                </a:outerShdw>
              </a:effectLst>
            </a:rPr>
            <a:t>Modifier</a:t>
          </a:r>
          <a:r>
            <a:rPr lang="fr-FR" sz="8800" b="1" cap="none" spc="0" baseline="0">
              <a:ln w="38100">
                <a:solidFill>
                  <a:schemeClr val="tx1"/>
                </a:solidFill>
                <a:prstDash val="solid"/>
              </a:ln>
              <a:solidFill>
                <a:srgbClr val="FFFF00"/>
              </a:solidFill>
              <a:effectLst>
                <a:outerShdw dist="38100" dir="2700000" algn="tl" rotWithShape="0">
                  <a:schemeClr val="tx1"/>
                </a:outerShdw>
              </a:effectLst>
            </a:rPr>
            <a:t> un sac</a:t>
          </a:r>
          <a:endParaRPr lang="fr-FR" sz="8800" b="1" cap="none" spc="0">
            <a:ln w="38100">
              <a:solidFill>
                <a:schemeClr val="tx1"/>
              </a:solidFill>
              <a:prstDash val="solid"/>
            </a:ln>
            <a:solidFill>
              <a:srgbClr val="FFFF00"/>
            </a:solidFill>
            <a:effectLst>
              <a:outerShdw dist="38100" dir="2700000" algn="tl" rotWithShape="0">
                <a:schemeClr val="tx1"/>
              </a:outerShdw>
            </a:effectLst>
          </a:endParaRPr>
        </a:p>
      </xdr:txBody>
    </xdr:sp>
    <xdr:clientData/>
  </xdr:oneCellAnchor>
  <mc:AlternateContent xmlns:mc="http://schemas.openxmlformats.org/markup-compatibility/2006">
    <mc:Choice xmlns:a14="http://schemas.microsoft.com/office/drawing/2010/main" Requires="a14">
      <xdr:twoCellAnchor>
        <xdr:from>
          <xdr:col>8</xdr:col>
          <xdr:colOff>101600</xdr:colOff>
          <xdr:row>26</xdr:row>
          <xdr:rowOff>266700</xdr:rowOff>
        </xdr:from>
        <xdr:to>
          <xdr:col>8</xdr:col>
          <xdr:colOff>2730500</xdr:colOff>
          <xdr:row>29</xdr:row>
          <xdr:rowOff>101600</xdr:rowOff>
        </xdr:to>
        <xdr:sp macro="" textlink="">
          <xdr:nvSpPr>
            <xdr:cNvPr id="25601" name="Button 1" hidden="1">
              <a:extLst>
                <a:ext uri="{63B3BB69-23CF-44E3-9099-C40C66FF867C}">
                  <a14:compatExt spid="_x0000_s25601"/>
                </a:ext>
                <a:ext uri="{FF2B5EF4-FFF2-40B4-BE49-F238E27FC236}">
                  <a16:creationId xmlns:a16="http://schemas.microsoft.com/office/drawing/2014/main" id="{00000000-0008-0000-0600-0000016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800" b="1" i="0" u="none" strike="noStrike" baseline="0">
                  <a:solidFill>
                    <a:srgbClr val="000000"/>
                  </a:solidFill>
                  <a:latin typeface="Calibri" pitchFamily="2" charset="0"/>
                  <a:cs typeface="Calibri" pitchFamily="2" charset="0"/>
                </a:rPr>
                <a:t>Enregistrer</a:t>
              </a:r>
            </a:p>
          </xdr:txBody>
        </xdr:sp>
        <xdr:clientData fLocksWithSheet="0" fPrintsWithSheet="0"/>
      </xdr:twoCellAnchor>
    </mc:Choice>
    <mc:Fallback/>
  </mc:AlternateContent>
  <xdr:twoCellAnchor editAs="absolute">
    <xdr:from>
      <xdr:col>0</xdr:col>
      <xdr:colOff>1003300</xdr:colOff>
      <xdr:row>4</xdr:row>
      <xdr:rowOff>292100</xdr:rowOff>
    </xdr:from>
    <xdr:to>
      <xdr:col>0</xdr:col>
      <xdr:colOff>2946400</xdr:colOff>
      <xdr:row>7</xdr:row>
      <xdr:rowOff>356616</xdr:rowOff>
    </xdr:to>
    <xdr:sp macro="[0]!Feuil10.retour_menu" textlink="">
      <xdr:nvSpPr>
        <xdr:cNvPr id="5" name="Flèche courbée vers la droite 4">
          <a:extLst>
            <a:ext uri="{FF2B5EF4-FFF2-40B4-BE49-F238E27FC236}">
              <a16:creationId xmlns:a16="http://schemas.microsoft.com/office/drawing/2014/main" id="{00000000-0008-0000-0600-000005000000}"/>
            </a:ext>
          </a:extLst>
        </xdr:cNvPr>
        <xdr:cNvSpPr/>
      </xdr:nvSpPr>
      <xdr:spPr>
        <a:xfrm>
          <a:off x="1003300" y="2540000"/>
          <a:ext cx="1943100" cy="1271016"/>
        </a:xfrm>
        <a:prstGeom prst="curvedRightArrow">
          <a:avLst/>
        </a:prstGeom>
        <a:solidFill>
          <a:srgbClr val="FFFF00">
            <a:alpha val="66000"/>
          </a:srgbClr>
        </a:solidFill>
        <a:ln>
          <a:solidFill>
            <a:schemeClr val="tx1">
              <a:alpha val="68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absolute">
    <xdr:from>
      <xdr:col>0</xdr:col>
      <xdr:colOff>660400</xdr:colOff>
      <xdr:row>7</xdr:row>
      <xdr:rowOff>368300</xdr:rowOff>
    </xdr:from>
    <xdr:to>
      <xdr:col>0</xdr:col>
      <xdr:colOff>3505200</xdr:colOff>
      <xdr:row>10</xdr:row>
      <xdr:rowOff>135185</xdr:rowOff>
    </xdr:to>
    <xdr:sp macro="[0]!Feuil10.retour_menu" textlink="">
      <xdr:nvSpPr>
        <xdr:cNvPr id="6" name="Rectangle 5">
          <a:extLst>
            <a:ext uri="{FF2B5EF4-FFF2-40B4-BE49-F238E27FC236}">
              <a16:creationId xmlns:a16="http://schemas.microsoft.com/office/drawing/2014/main" id="{00000000-0008-0000-0600-000006000000}"/>
            </a:ext>
          </a:extLst>
        </xdr:cNvPr>
        <xdr:cNvSpPr/>
      </xdr:nvSpPr>
      <xdr:spPr>
        <a:xfrm>
          <a:off x="660400" y="3822700"/>
          <a:ext cx="2844800" cy="655885"/>
        </a:xfrm>
        <a:prstGeom prst="rect">
          <a:avLst/>
        </a:prstGeom>
        <a:noFill/>
      </xdr:spPr>
      <xdr:txBody>
        <a:bodyPr wrap="square" lIns="91440" tIns="45720" rIns="91440" bIns="45720">
          <a:spAutoFit/>
        </a:bodyPr>
        <a:lstStyle/>
        <a:p>
          <a:pPr algn="ctr"/>
          <a:r>
            <a:rPr lang="fr-FR" sz="3600" b="1" cap="none" spc="0">
              <a:ln w="12700">
                <a:solidFill>
                  <a:schemeClr val="tx1">
                    <a:alpha val="69000"/>
                  </a:schemeClr>
                </a:solidFill>
                <a:prstDash val="solid"/>
              </a:ln>
              <a:solidFill>
                <a:srgbClr val="FFFF00">
                  <a:alpha val="66000"/>
                </a:srgbClr>
              </a:solidFill>
              <a:effectLst>
                <a:outerShdw dist="38100" dir="2700000" algn="tl" rotWithShape="0">
                  <a:schemeClr val="tx1"/>
                </a:outerShdw>
              </a:effectLst>
            </a:rPr>
            <a:t>Retour Menu</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279399</xdr:colOff>
      <xdr:row>1</xdr:row>
      <xdr:rowOff>139700</xdr:rowOff>
    </xdr:from>
    <xdr:to>
      <xdr:col>0</xdr:col>
      <xdr:colOff>4524828</xdr:colOff>
      <xdr:row>4</xdr:row>
      <xdr:rowOff>76200</xdr:rowOff>
    </xdr:to>
    <xdr:pic>
      <xdr:nvPicPr>
        <xdr:cNvPr id="3" name="Imag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9399" y="342900"/>
          <a:ext cx="4245429" cy="1981200"/>
        </a:xfrm>
        <a:prstGeom prst="rect">
          <a:avLst/>
        </a:prstGeom>
      </xdr:spPr>
    </xdr:pic>
    <xdr:clientData/>
  </xdr:twoCellAnchor>
  <xdr:oneCellAnchor>
    <xdr:from>
      <xdr:col>2</xdr:col>
      <xdr:colOff>647700</xdr:colOff>
      <xdr:row>0</xdr:row>
      <xdr:rowOff>63500</xdr:rowOff>
    </xdr:from>
    <xdr:ext cx="12369800" cy="1469954"/>
    <xdr:sp macro="" textlink="">
      <xdr:nvSpPr>
        <xdr:cNvPr id="4" name="Rectangle 3">
          <a:extLst>
            <a:ext uri="{FF2B5EF4-FFF2-40B4-BE49-F238E27FC236}">
              <a16:creationId xmlns:a16="http://schemas.microsoft.com/office/drawing/2014/main" id="{00000000-0008-0000-0700-000004000000}"/>
            </a:ext>
          </a:extLst>
        </xdr:cNvPr>
        <xdr:cNvSpPr/>
      </xdr:nvSpPr>
      <xdr:spPr>
        <a:xfrm>
          <a:off x="5918200" y="63500"/>
          <a:ext cx="12369800" cy="1469954"/>
        </a:xfrm>
        <a:prstGeom prst="rect">
          <a:avLst/>
        </a:prstGeom>
        <a:noFill/>
      </xdr:spPr>
      <xdr:txBody>
        <a:bodyPr wrap="square" lIns="91440" tIns="45720" rIns="91440" bIns="45720">
          <a:spAutoFit/>
        </a:bodyPr>
        <a:lstStyle/>
        <a:p>
          <a:pPr algn="ctr"/>
          <a:r>
            <a:rPr lang="fr-FR" sz="8800" b="1" cap="none" spc="0">
              <a:ln w="38100">
                <a:solidFill>
                  <a:schemeClr val="tx1"/>
                </a:solidFill>
                <a:prstDash val="solid"/>
              </a:ln>
              <a:solidFill>
                <a:srgbClr val="FFFF00"/>
              </a:solidFill>
              <a:effectLst>
                <a:outerShdw dist="38100" dir="2700000" algn="tl" rotWithShape="0">
                  <a:schemeClr val="tx1"/>
                </a:outerShdw>
              </a:effectLst>
            </a:rPr>
            <a:t>Ajouter</a:t>
          </a:r>
          <a:r>
            <a:rPr lang="fr-FR" sz="8800" b="1" cap="none" spc="0" baseline="0">
              <a:ln w="38100">
                <a:solidFill>
                  <a:schemeClr val="tx1"/>
                </a:solidFill>
                <a:prstDash val="solid"/>
              </a:ln>
              <a:solidFill>
                <a:srgbClr val="FFFF00"/>
              </a:solidFill>
              <a:effectLst>
                <a:outerShdw dist="38100" dir="2700000" algn="tl" rotWithShape="0">
                  <a:schemeClr val="tx1"/>
                </a:outerShdw>
              </a:effectLst>
            </a:rPr>
            <a:t> un nouveau sac</a:t>
          </a:r>
          <a:endParaRPr lang="fr-FR" sz="8800" b="1" cap="none" spc="0">
            <a:ln w="38100">
              <a:solidFill>
                <a:schemeClr val="tx1"/>
              </a:solidFill>
              <a:prstDash val="solid"/>
            </a:ln>
            <a:solidFill>
              <a:srgbClr val="FFFF00"/>
            </a:solidFill>
            <a:effectLst>
              <a:outerShdw dist="38100" dir="2700000" algn="tl" rotWithShape="0">
                <a:schemeClr val="tx1"/>
              </a:outerShdw>
            </a:effectLst>
          </a:endParaRPr>
        </a:p>
      </xdr:txBody>
    </xdr:sp>
    <xdr:clientData/>
  </xdr:oneCellAnchor>
  <mc:AlternateContent xmlns:mc="http://schemas.openxmlformats.org/markup-compatibility/2006">
    <mc:Choice xmlns:a14="http://schemas.microsoft.com/office/drawing/2010/main" Requires="a14">
      <xdr:twoCellAnchor>
        <xdr:from>
          <xdr:col>8</xdr:col>
          <xdr:colOff>88900</xdr:colOff>
          <xdr:row>27</xdr:row>
          <xdr:rowOff>0</xdr:rowOff>
        </xdr:from>
        <xdr:to>
          <xdr:col>8</xdr:col>
          <xdr:colOff>2717800</xdr:colOff>
          <xdr:row>29</xdr:row>
          <xdr:rowOff>152400</xdr:rowOff>
        </xdr:to>
        <xdr:sp macro="" textlink="">
          <xdr:nvSpPr>
            <xdr:cNvPr id="17417" name="Button 9" hidden="1">
              <a:extLst>
                <a:ext uri="{63B3BB69-23CF-44E3-9099-C40C66FF867C}">
                  <a14:compatExt spid="_x0000_s17417"/>
                </a:ext>
                <a:ext uri="{FF2B5EF4-FFF2-40B4-BE49-F238E27FC236}">
                  <a16:creationId xmlns:a16="http://schemas.microsoft.com/office/drawing/2014/main" id="{00000000-0008-0000-0700-0000094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2800" b="1" i="0" u="none" strike="noStrike" baseline="0">
                  <a:solidFill>
                    <a:srgbClr val="000000"/>
                  </a:solidFill>
                  <a:latin typeface="Calibri" pitchFamily="2" charset="0"/>
                  <a:cs typeface="Calibri" pitchFamily="2" charset="0"/>
                </a:rPr>
                <a:t>Enregistrer</a:t>
              </a:r>
            </a:p>
          </xdr:txBody>
        </xdr:sp>
        <xdr:clientData fLocksWithSheet="0" fPrintsWithSheet="0"/>
      </xdr:twoCellAnchor>
    </mc:Choice>
    <mc:Fallback/>
  </mc:AlternateContent>
  <xdr:twoCellAnchor editAs="absolute">
    <xdr:from>
      <xdr:col>0</xdr:col>
      <xdr:colOff>1003300</xdr:colOff>
      <xdr:row>4</xdr:row>
      <xdr:rowOff>292100</xdr:rowOff>
    </xdr:from>
    <xdr:to>
      <xdr:col>0</xdr:col>
      <xdr:colOff>2946400</xdr:colOff>
      <xdr:row>7</xdr:row>
      <xdr:rowOff>356616</xdr:rowOff>
    </xdr:to>
    <xdr:sp macro="[0]!Feuil8.retour_menu" textlink="">
      <xdr:nvSpPr>
        <xdr:cNvPr id="2" name="Flèche courbée vers la droite 1">
          <a:extLst>
            <a:ext uri="{FF2B5EF4-FFF2-40B4-BE49-F238E27FC236}">
              <a16:creationId xmlns:a16="http://schemas.microsoft.com/office/drawing/2014/main" id="{00000000-0008-0000-0700-000002000000}"/>
            </a:ext>
          </a:extLst>
        </xdr:cNvPr>
        <xdr:cNvSpPr/>
      </xdr:nvSpPr>
      <xdr:spPr>
        <a:xfrm>
          <a:off x="1003300" y="2540000"/>
          <a:ext cx="1943100" cy="1271016"/>
        </a:xfrm>
        <a:prstGeom prst="curvedRightArrow">
          <a:avLst/>
        </a:prstGeom>
        <a:solidFill>
          <a:srgbClr val="FFFF00">
            <a:alpha val="66000"/>
          </a:srgbClr>
        </a:solidFill>
        <a:ln>
          <a:solidFill>
            <a:schemeClr val="tx1">
              <a:alpha val="68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editAs="absolute">
    <xdr:from>
      <xdr:col>0</xdr:col>
      <xdr:colOff>660400</xdr:colOff>
      <xdr:row>7</xdr:row>
      <xdr:rowOff>368300</xdr:rowOff>
    </xdr:from>
    <xdr:to>
      <xdr:col>0</xdr:col>
      <xdr:colOff>3505200</xdr:colOff>
      <xdr:row>10</xdr:row>
      <xdr:rowOff>135185</xdr:rowOff>
    </xdr:to>
    <xdr:sp macro="[0]!Feuil8.retour_menu" textlink="">
      <xdr:nvSpPr>
        <xdr:cNvPr id="6" name="Rectangle 5">
          <a:extLst>
            <a:ext uri="{FF2B5EF4-FFF2-40B4-BE49-F238E27FC236}">
              <a16:creationId xmlns:a16="http://schemas.microsoft.com/office/drawing/2014/main" id="{00000000-0008-0000-0700-000006000000}"/>
            </a:ext>
          </a:extLst>
        </xdr:cNvPr>
        <xdr:cNvSpPr/>
      </xdr:nvSpPr>
      <xdr:spPr>
        <a:xfrm>
          <a:off x="660400" y="3822700"/>
          <a:ext cx="2844800" cy="655885"/>
        </a:xfrm>
        <a:prstGeom prst="rect">
          <a:avLst/>
        </a:prstGeom>
        <a:noFill/>
      </xdr:spPr>
      <xdr:txBody>
        <a:bodyPr wrap="square" lIns="91440" tIns="45720" rIns="91440" bIns="45720">
          <a:spAutoFit/>
        </a:bodyPr>
        <a:lstStyle/>
        <a:p>
          <a:pPr algn="ctr"/>
          <a:r>
            <a:rPr lang="fr-FR" sz="3600" b="1" cap="none" spc="0">
              <a:ln w="12700">
                <a:solidFill>
                  <a:schemeClr val="tx1">
                    <a:alpha val="69000"/>
                  </a:schemeClr>
                </a:solidFill>
                <a:prstDash val="solid"/>
              </a:ln>
              <a:solidFill>
                <a:srgbClr val="FFFF00">
                  <a:alpha val="66000"/>
                </a:srgbClr>
              </a:solidFill>
              <a:effectLst>
                <a:outerShdw dist="38100" dir="2700000" algn="tl" rotWithShape="0">
                  <a:schemeClr val="tx1"/>
                </a:outerShdw>
              </a:effectLst>
            </a:rPr>
            <a:t>Retour Menu</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279400</xdr:colOff>
          <xdr:row>18</xdr:row>
          <xdr:rowOff>38100</xdr:rowOff>
        </xdr:from>
        <xdr:to>
          <xdr:col>7</xdr:col>
          <xdr:colOff>977900</xdr:colOff>
          <xdr:row>20</xdr:row>
          <xdr:rowOff>12700</xdr:rowOff>
        </xdr:to>
        <xdr:sp macro="" textlink="">
          <xdr:nvSpPr>
            <xdr:cNvPr id="27650" name="Button 2" hidden="1">
              <a:extLst>
                <a:ext uri="{63B3BB69-23CF-44E3-9099-C40C66FF867C}">
                  <a14:compatExt spid="_x0000_s27650"/>
                </a:ext>
                <a:ext uri="{FF2B5EF4-FFF2-40B4-BE49-F238E27FC236}">
                  <a16:creationId xmlns:a16="http://schemas.microsoft.com/office/drawing/2014/main" id="{00000000-0008-0000-0800-0000026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Bouton 2</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5.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6.vml"/><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17863-1FBE-FD49-9673-0277037FC5A3}">
  <sheetPr codeName="Feuil1"/>
  <dimension ref="A1:X61"/>
  <sheetViews>
    <sheetView showGridLines="0" workbookViewId="0">
      <selection activeCell="E3" sqref="E3"/>
    </sheetView>
  </sheetViews>
  <sheetFormatPr baseColWidth="10" defaultRowHeight="16"/>
  <cols>
    <col min="1" max="2" width="10.83203125" style="68"/>
    <col min="3" max="3" width="21.83203125" style="68" customWidth="1"/>
    <col min="4" max="4" width="24" style="68" customWidth="1"/>
    <col min="5" max="5" width="26.6640625" style="68" customWidth="1"/>
    <col min="6" max="6" width="24" style="68" customWidth="1"/>
    <col min="7" max="7" width="10.83203125" style="68"/>
    <col min="8" max="8" width="6" style="68" customWidth="1"/>
    <col min="9" max="9" width="77.6640625" style="68" customWidth="1"/>
    <col min="10" max="10" width="6.1640625" style="68" customWidth="1"/>
    <col min="11" max="13" width="10.83203125" style="68"/>
    <col min="14" max="14" width="16.5" style="68" customWidth="1"/>
    <col min="15" max="16384" width="10.83203125" style="68"/>
  </cols>
  <sheetData>
    <row r="1" spans="2:24" ht="164" customHeight="1" thickBot="1"/>
    <row r="2" spans="2:24" ht="27" customHeight="1" thickTop="1">
      <c r="B2" s="38"/>
      <c r="C2" s="39"/>
      <c r="D2" s="39"/>
      <c r="E2" s="39"/>
      <c r="F2" s="39"/>
      <c r="G2" s="39"/>
      <c r="H2" s="49"/>
      <c r="I2" s="39"/>
      <c r="J2" s="50"/>
    </row>
    <row r="3" spans="2:24" ht="31" customHeight="1">
      <c r="B3" s="40"/>
      <c r="C3" s="169" t="s">
        <v>86</v>
      </c>
      <c r="D3" s="170"/>
      <c r="E3" s="120" t="s">
        <v>150</v>
      </c>
      <c r="F3" s="2"/>
      <c r="G3" s="2"/>
      <c r="H3" s="51"/>
      <c r="I3" s="52"/>
      <c r="J3" s="53"/>
    </row>
    <row r="4" spans="2:24">
      <c r="B4" s="40"/>
      <c r="C4" s="2"/>
      <c r="D4" s="2"/>
      <c r="E4" s="2"/>
      <c r="F4" s="2"/>
      <c r="G4" s="2"/>
      <c r="H4" s="51"/>
      <c r="I4" s="52"/>
      <c r="J4" s="53"/>
    </row>
    <row r="5" spans="2:24" ht="55" customHeight="1">
      <c r="B5" s="40"/>
      <c r="C5" s="2"/>
      <c r="D5" s="3" t="s">
        <v>84</v>
      </c>
      <c r="E5" s="3" t="s">
        <v>85</v>
      </c>
      <c r="F5" s="3" t="s">
        <v>7</v>
      </c>
      <c r="G5" s="2"/>
      <c r="H5" s="54"/>
      <c r="I5" s="3"/>
      <c r="J5" s="53"/>
    </row>
    <row r="6" spans="2:24" ht="30" customHeight="1">
      <c r="B6" s="40"/>
      <c r="C6" s="3" t="s">
        <v>0</v>
      </c>
      <c r="D6" s="4" t="str">
        <f>LOOKUP($E$3,BD!$A$2:$A$33,BD!B2:B33)</f>
        <v>Atom 000</v>
      </c>
      <c r="E6" s="4" t="str">
        <f>LOOKUP($E$3,BD!$A$2:$A$33,BD!C2:C33)</f>
        <v>ED 031</v>
      </c>
      <c r="F6" s="5">
        <f>LOOKUP($E$3,BD!$A$2:$A$33,BD!D2:D33)</f>
        <v>34809</v>
      </c>
      <c r="G6" s="41"/>
      <c r="H6" s="55"/>
      <c r="I6" s="52"/>
      <c r="J6" s="53"/>
      <c r="X6" s="69">
        <f ca="1">YEAR(TODAY())-YEAR(F6)</f>
        <v>24</v>
      </c>
    </row>
    <row r="7" spans="2:24" ht="30" customHeight="1">
      <c r="B7" s="40"/>
      <c r="C7" s="3" t="s">
        <v>1</v>
      </c>
      <c r="D7" s="4" t="str">
        <f>LOOKUP($E$3,BD!$A$2:$A$33,BD!E2:E33)</f>
        <v>Springo NG 120</v>
      </c>
      <c r="E7" s="4" t="str">
        <f>LOOKUP($E$3,BD!$A$2:$A$33,BD!F2:F33)</f>
        <v>QL 020B</v>
      </c>
      <c r="F7" s="5">
        <f>LOOKUP($E$3,BD!$A$2:$A$33,BD!G2:G33)</f>
        <v>38867</v>
      </c>
      <c r="G7" s="41"/>
      <c r="H7" s="55"/>
      <c r="I7" s="52"/>
      <c r="J7" s="53"/>
      <c r="X7" s="69">
        <f ca="1">YEAR(TODAY())-YEAR(F7)</f>
        <v>13</v>
      </c>
    </row>
    <row r="8" spans="2:24" ht="30" customHeight="1">
      <c r="B8" s="40"/>
      <c r="C8" s="3" t="s">
        <v>2</v>
      </c>
      <c r="D8" s="4" t="str">
        <f>LOOKUP($E$3,BD!$A$2:$A$33,BD!H2:H33)</f>
        <v>Techno 115</v>
      </c>
      <c r="E8" s="4" t="str">
        <f>LOOKUP($E$3,BD!$A$2:$A$33,BD!I2:I33)</f>
        <v>EB 001B</v>
      </c>
      <c r="F8" s="5">
        <f>LOOKUP($E$3,BD!$A$2:$A$33,BD!J2:J33)</f>
        <v>34779</v>
      </c>
      <c r="G8" s="41"/>
      <c r="H8" s="55"/>
      <c r="I8" s="52"/>
      <c r="J8" s="53"/>
      <c r="X8" s="69">
        <f ca="1">YEAR(TODAY())-YEAR(F8)</f>
        <v>24</v>
      </c>
    </row>
    <row r="9" spans="2:24" ht="30" customHeight="1">
      <c r="B9" s="40"/>
      <c r="C9" s="3" t="s">
        <v>3</v>
      </c>
      <c r="D9" s="4" t="str">
        <f>LOOKUP($E$3,BD!$A$2:$A$33,BD!K2:K33)</f>
        <v>Vigil 2+</v>
      </c>
      <c r="E9" s="4">
        <f>LOOKUP($E$3,BD!$A$2:$A$33,BD!L2:L33)</f>
        <v>45028</v>
      </c>
      <c r="F9" s="5">
        <f>LOOKUP($E$3,BD!$A$2:$A$33,BD!M2:M33)</f>
        <v>42121</v>
      </c>
      <c r="G9" s="41"/>
      <c r="H9" s="56"/>
      <c r="I9" s="41"/>
      <c r="J9" s="53"/>
      <c r="X9" s="69">
        <f ca="1">YEAR(TODAY())-YEAR(F9)</f>
        <v>4</v>
      </c>
    </row>
    <row r="10" spans="2:24" ht="30" customHeight="1" thickBot="1">
      <c r="B10" s="40"/>
      <c r="C10" s="2"/>
      <c r="D10" s="41"/>
      <c r="E10" s="41"/>
      <c r="F10" s="42"/>
      <c r="G10" s="41"/>
      <c r="H10" s="57"/>
      <c r="I10" s="66"/>
      <c r="J10" s="53"/>
      <c r="X10" s="69"/>
    </row>
    <row r="11" spans="2:24" ht="35" customHeight="1">
      <c r="B11" s="40"/>
      <c r="C11" s="2"/>
      <c r="D11" s="2"/>
      <c r="E11" s="41"/>
      <c r="F11" s="42"/>
      <c r="G11" s="41"/>
      <c r="H11" s="57"/>
      <c r="I11" s="65" t="s">
        <v>8</v>
      </c>
      <c r="J11" s="53"/>
      <c r="X11" s="69"/>
    </row>
    <row r="12" spans="2:24" ht="35" customHeight="1">
      <c r="B12" s="40"/>
      <c r="C12" s="67" t="s">
        <v>91</v>
      </c>
      <c r="D12" s="5">
        <f>LOOKUP(E3,BD!A2:A33,BD!V2:V33)</f>
        <v>43952</v>
      </c>
      <c r="E12" s="41"/>
      <c r="F12" s="42"/>
      <c r="G12" s="41"/>
      <c r="H12" s="57"/>
      <c r="I12" s="58" t="str">
        <f>IF(LOOKUP($E$3,BD!$A$2:$A$33,BD!Q2:Q33)="","",LOOKUP($E$3,BD!$A$2:$A$33,BD!Q2:Q33))</f>
        <v/>
      </c>
      <c r="J12" s="53"/>
      <c r="X12" s="69"/>
    </row>
    <row r="13" spans="2:24" ht="30" customHeight="1">
      <c r="B13" s="40"/>
      <c r="C13" s="67" t="s">
        <v>92</v>
      </c>
      <c r="D13" s="5">
        <f>LOOKUP(E3,BD!A2:A33,BD!O2:O33)</f>
        <v>45774</v>
      </c>
      <c r="E13" s="2"/>
      <c r="F13" s="2"/>
      <c r="G13" s="41"/>
      <c r="H13" s="57"/>
      <c r="I13" s="59"/>
      <c r="J13" s="53"/>
      <c r="X13" s="69"/>
    </row>
    <row r="14" spans="2:24" s="70" customFormat="1" ht="30" customHeight="1">
      <c r="B14" s="44"/>
      <c r="C14" s="67" t="s">
        <v>93</v>
      </c>
      <c r="D14" s="5">
        <f>IF(LOOKUP(E3,BD!A2:A33,BD!S2:S33)="OUI",LOOKUP('Fiche Indiv'!E3,BD!A2:A33,BD!U2:U33),"Aucun")</f>
        <v>43982</v>
      </c>
      <c r="E14" s="43"/>
      <c r="F14" s="43"/>
      <c r="G14" s="45"/>
      <c r="H14" s="60"/>
      <c r="I14" s="59"/>
      <c r="J14" s="61"/>
    </row>
    <row r="15" spans="2:24" ht="35" customHeight="1">
      <c r="B15" s="40"/>
      <c r="C15" s="2"/>
      <c r="D15" s="2"/>
      <c r="E15" s="41"/>
      <c r="F15" s="42"/>
      <c r="G15" s="41"/>
      <c r="H15" s="57"/>
      <c r="I15" s="37" t="s">
        <v>9</v>
      </c>
      <c r="J15" s="53"/>
    </row>
    <row r="16" spans="2:24" ht="34" customHeight="1" thickBot="1">
      <c r="B16" s="40"/>
      <c r="C16" s="2"/>
      <c r="D16" s="2"/>
      <c r="E16" s="41"/>
      <c r="F16" s="42"/>
      <c r="G16" s="41"/>
      <c r="H16" s="57"/>
      <c r="I16" s="58" t="str">
        <f>IF(LOOKUP($E$3,BD!$A$2:$A$33,BD!R2:R33)="","",LOOKUP($E$3,BD!$A$2:$A$33,BD!R2:R33))</f>
        <v/>
      </c>
      <c r="J16" s="53"/>
    </row>
    <row r="17" spans="1:14" ht="41" customHeight="1" thickTop="1" thickBot="1">
      <c r="B17" s="40"/>
      <c r="C17" s="2"/>
      <c r="D17" s="6" t="s">
        <v>89</v>
      </c>
      <c r="E17" s="7">
        <f>IF(D14="Aucun",IF(D12&lt;D13,D12,D13),IF(AND(D12&lt;D13,D12&lt;D14),D12,IF(D13&lt;D14,D13,D14)))</f>
        <v>43952</v>
      </c>
      <c r="F17" s="41"/>
      <c r="G17" s="41"/>
      <c r="H17" s="57"/>
      <c r="I17" s="62"/>
      <c r="J17" s="53"/>
    </row>
    <row r="18" spans="1:14" ht="41" customHeight="1" thickBot="1">
      <c r="B18" s="40"/>
      <c r="C18" s="2"/>
      <c r="D18" s="8" t="s">
        <v>90</v>
      </c>
      <c r="E18" s="9" t="str">
        <f>IF(LOOKUP(E3,BD!A2:A33,BD!S2:S33)&lt;&gt;"OUI",IF('Fiche Indiv'!D12&lt;'Fiche Indiv'!D13,"Pliage Secours","Révision Déclencheur"),IF(AND(D12&lt;D13,D12&lt;D14),"Pliage Secours",IF(D13&lt;D14,"Révision déclencheur","Application BS/CS")))</f>
        <v>Pliage Secours</v>
      </c>
      <c r="F18" s="41"/>
      <c r="G18" s="41"/>
      <c r="H18" s="57"/>
      <c r="I18" s="2"/>
      <c r="J18" s="53"/>
    </row>
    <row r="19" spans="1:14" ht="17" thickTop="1">
      <c r="B19" s="40"/>
      <c r="C19" s="2"/>
      <c r="D19" s="41"/>
      <c r="E19" s="41"/>
      <c r="F19" s="41"/>
      <c r="G19" s="41"/>
      <c r="H19" s="57"/>
      <c r="I19" s="2"/>
      <c r="J19" s="53"/>
    </row>
    <row r="20" spans="1:14" ht="17" thickBot="1">
      <c r="B20" s="46"/>
      <c r="C20" s="47"/>
      <c r="D20" s="48"/>
      <c r="E20" s="48"/>
      <c r="F20" s="48"/>
      <c r="G20" s="48"/>
      <c r="H20" s="63"/>
      <c r="I20" s="47"/>
      <c r="J20" s="64"/>
      <c r="N20" s="71"/>
    </row>
    <row r="21" spans="1:14" ht="17" thickTop="1">
      <c r="A21" s="72"/>
      <c r="D21" s="73"/>
      <c r="E21" s="73"/>
      <c r="F21" s="74"/>
      <c r="G21" s="73"/>
    </row>
    <row r="22" spans="1:14">
      <c r="D22" s="73"/>
      <c r="E22" s="73"/>
      <c r="F22" s="73"/>
      <c r="G22" s="73"/>
    </row>
    <row r="24" spans="1:14" ht="34" customHeight="1"/>
    <row r="25" spans="1:14" ht="137" customHeight="1"/>
    <row r="26" spans="1:14">
      <c r="F26" s="72"/>
    </row>
    <row r="33" spans="5:5">
      <c r="E33" s="72"/>
    </row>
    <row r="60" spans="5:5">
      <c r="E60" s="72">
        <f ca="1">TODAY()</f>
        <v>43829</v>
      </c>
    </row>
    <row r="61" spans="5:5">
      <c r="E61" s="72">
        <f ca="1">E60+90</f>
        <v>43919</v>
      </c>
    </row>
  </sheetData>
  <sheetProtection sheet="1" objects="1" scenarios="1" formatColumns="0" formatRows="0" selectLockedCells="1"/>
  <mergeCells count="1">
    <mergeCell ref="C3:D3"/>
  </mergeCells>
  <conditionalFormatting sqref="F6">
    <cfRule type="expression" dxfId="2" priority="3">
      <formula>$X$6&gt;20</formula>
    </cfRule>
  </conditionalFormatting>
  <conditionalFormatting sqref="F8">
    <cfRule type="expression" dxfId="1" priority="2">
      <formula>$X$8&gt;20</formula>
    </cfRule>
  </conditionalFormatting>
  <conditionalFormatting sqref="E17">
    <cfRule type="cellIs" dxfId="0" priority="4" operator="lessThan">
      <formula>$E$61</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errorStyle="warning" allowBlank="1" showInputMessage="1" showErrorMessage="1" errorTitle="Numéro de sac non valide" error="Il semble que ce sac n'existe plus dans la base de données!" xr:uid="{E43D410C-5DF9-CF44-81C2-1AA22BA74A7B}">
          <x14:formula1>
            <xm:f>OFFSET(BD!$A$2,,,COUNTA(BD!$A:$A)-1,1)</xm:f>
          </x14:formula1>
          <xm:sqref>E3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08E2D-ACCB-194A-8F78-DDDC02C428C6}">
  <sheetPr codeName="Feuil3"/>
  <dimension ref="A2:W101"/>
  <sheetViews>
    <sheetView showGridLines="0" zoomScale="93" zoomScaleNormal="86" workbookViewId="0">
      <selection activeCell="F6" sqref="F6"/>
    </sheetView>
  </sheetViews>
  <sheetFormatPr baseColWidth="10" defaultRowHeight="16"/>
  <cols>
    <col min="1" max="1" width="93.83203125" style="68" customWidth="1"/>
    <col min="2" max="2" width="27.33203125" style="72" customWidth="1"/>
    <col min="3" max="3" width="27.33203125" style="68" customWidth="1"/>
    <col min="4" max="4" width="43.83203125" style="68" customWidth="1"/>
    <col min="5" max="5" width="14.1640625" style="68" customWidth="1"/>
    <col min="6" max="6" width="10.83203125" style="68"/>
    <col min="7" max="7" width="18.83203125" style="68" customWidth="1"/>
    <col min="8" max="15" width="10.83203125" style="68"/>
    <col min="16" max="16" width="36.83203125" style="68" customWidth="1"/>
    <col min="17" max="19" width="10.83203125" style="68"/>
    <col min="20" max="20" width="50.33203125" style="68" customWidth="1"/>
    <col min="21" max="16384" width="10.83203125" style="68"/>
  </cols>
  <sheetData>
    <row r="2" spans="1:23" ht="168" customHeight="1" thickBot="1">
      <c r="A2" s="88"/>
      <c r="B2" s="86"/>
      <c r="C2" s="87"/>
      <c r="D2" s="87"/>
      <c r="E2" s="88"/>
      <c r="F2" s="88"/>
      <c r="G2" s="88"/>
      <c r="H2" s="88"/>
      <c r="I2" s="88"/>
      <c r="J2" s="88"/>
      <c r="K2" s="88"/>
      <c r="L2" s="88"/>
      <c r="M2" s="88"/>
      <c r="N2" s="88"/>
      <c r="O2" s="88"/>
      <c r="P2" s="88"/>
      <c r="Q2" s="88"/>
      <c r="R2" s="88"/>
      <c r="S2" s="88"/>
      <c r="T2" s="88"/>
    </row>
    <row r="3" spans="1:23" ht="47" customHeight="1" thickTop="1" thickBot="1">
      <c r="A3" s="88"/>
      <c r="B3" s="77" t="s">
        <v>5</v>
      </c>
      <c r="C3" s="78" t="s">
        <v>95</v>
      </c>
      <c r="D3" s="79" t="s">
        <v>88</v>
      </c>
      <c r="E3" s="75"/>
      <c r="F3" s="88"/>
      <c r="G3" s="88"/>
      <c r="H3" s="88"/>
      <c r="I3" s="88"/>
      <c r="J3" s="88"/>
      <c r="K3" s="88"/>
      <c r="L3" s="88"/>
      <c r="M3" s="88"/>
      <c r="N3" s="88"/>
      <c r="O3" s="88"/>
      <c r="P3" s="88"/>
      <c r="Q3" s="88"/>
      <c r="R3" s="88"/>
      <c r="S3" s="88"/>
      <c r="T3" s="88"/>
      <c r="W3" s="68">
        <v>1</v>
      </c>
    </row>
    <row r="4" spans="1:23" ht="41" customHeight="1" thickTop="1">
      <c r="A4" s="88"/>
      <c r="B4" s="12">
        <v>3</v>
      </c>
      <c r="C4" s="154">
        <v>43253</v>
      </c>
      <c r="D4" s="13" t="s">
        <v>97</v>
      </c>
      <c r="E4" s="76"/>
      <c r="F4" s="88"/>
      <c r="G4" s="88"/>
      <c r="H4" s="88"/>
      <c r="I4" s="88"/>
      <c r="J4" s="88"/>
      <c r="K4" s="88"/>
      <c r="L4" s="88"/>
      <c r="M4" s="88"/>
      <c r="N4" s="88"/>
      <c r="O4" s="88"/>
      <c r="P4" s="88"/>
      <c r="Q4" s="88"/>
      <c r="R4" s="88"/>
      <c r="S4" s="88"/>
      <c r="T4" s="88"/>
      <c r="W4" s="68">
        <f>W3+1</f>
        <v>2</v>
      </c>
    </row>
    <row r="5" spans="1:23" ht="41" customHeight="1">
      <c r="A5" s="88"/>
      <c r="B5" s="14">
        <v>9</v>
      </c>
      <c r="C5" s="155">
        <v>43905</v>
      </c>
      <c r="D5" s="15" t="s">
        <v>4</v>
      </c>
      <c r="E5" s="76"/>
      <c r="F5" s="84" t="s">
        <v>96</v>
      </c>
      <c r="G5" s="88"/>
      <c r="H5" s="88"/>
      <c r="I5" s="88"/>
      <c r="J5" s="88"/>
      <c r="K5" s="88"/>
      <c r="L5" s="88"/>
      <c r="M5" s="88"/>
      <c r="N5" s="88"/>
      <c r="O5" s="88"/>
      <c r="P5" s="88"/>
      <c r="Q5" s="88"/>
      <c r="R5" s="88"/>
      <c r="S5" s="88"/>
      <c r="T5" s="88"/>
      <c r="W5" s="68">
        <f t="shared" ref="W5:W14" si="0">W4+1</f>
        <v>3</v>
      </c>
    </row>
    <row r="6" spans="1:23" ht="41" customHeight="1">
      <c r="A6" s="88"/>
      <c r="B6" s="14" t="s">
        <v>10</v>
      </c>
      <c r="C6" s="155">
        <v>43982</v>
      </c>
      <c r="D6" s="15" t="s">
        <v>94</v>
      </c>
      <c r="E6" s="76"/>
      <c r="F6" s="121">
        <v>5</v>
      </c>
      <c r="G6" s="85" t="s">
        <v>121</v>
      </c>
      <c r="H6" s="88"/>
      <c r="I6" s="88"/>
      <c r="J6" s="88"/>
      <c r="K6" s="88"/>
      <c r="L6" s="88"/>
      <c r="M6" s="88"/>
      <c r="N6" s="88"/>
      <c r="O6" s="88"/>
      <c r="P6" s="88"/>
      <c r="Q6" s="88"/>
      <c r="R6" s="88"/>
      <c r="S6" s="88"/>
      <c r="T6" s="88"/>
      <c r="W6" s="68">
        <f t="shared" si="0"/>
        <v>4</v>
      </c>
    </row>
    <row r="7" spans="1:23" ht="41" customHeight="1">
      <c r="A7" s="88"/>
      <c r="B7" s="14" t="s">
        <v>28</v>
      </c>
      <c r="C7" s="155">
        <v>43982</v>
      </c>
      <c r="D7" s="15" t="s">
        <v>94</v>
      </c>
      <c r="E7" s="76"/>
      <c r="F7" s="88"/>
      <c r="G7" s="88"/>
      <c r="H7" s="88"/>
      <c r="I7" s="88"/>
      <c r="J7" s="88"/>
      <c r="K7" s="88"/>
      <c r="L7" s="88"/>
      <c r="M7" s="88"/>
      <c r="N7" s="88"/>
      <c r="O7" s="88"/>
      <c r="P7" s="88"/>
      <c r="Q7" s="88"/>
      <c r="R7" s="88"/>
      <c r="S7" s="88"/>
      <c r="T7" s="88"/>
      <c r="W7" s="68">
        <f t="shared" si="0"/>
        <v>5</v>
      </c>
    </row>
    <row r="8" spans="1:23" ht="41" customHeight="1">
      <c r="A8" s="88"/>
      <c r="B8" s="14">
        <v>7</v>
      </c>
      <c r="C8" s="155">
        <v>43982</v>
      </c>
      <c r="D8" s="15" t="s">
        <v>94</v>
      </c>
      <c r="E8" s="76"/>
      <c r="F8" s="89"/>
      <c r="G8" s="89"/>
      <c r="H8" s="89"/>
      <c r="I8" s="89"/>
      <c r="J8" s="88"/>
      <c r="K8" s="88"/>
      <c r="L8" s="88"/>
      <c r="M8" s="88"/>
      <c r="N8" s="88"/>
      <c r="O8" s="88"/>
      <c r="P8" s="88"/>
      <c r="Q8" s="88"/>
      <c r="R8" s="88"/>
      <c r="S8" s="88"/>
      <c r="T8" s="88"/>
      <c r="W8" s="68">
        <f t="shared" si="0"/>
        <v>6</v>
      </c>
    </row>
    <row r="9" spans="1:23" ht="41" customHeight="1">
      <c r="A9" s="88"/>
      <c r="B9" s="80">
        <v>5</v>
      </c>
      <c r="C9" s="156">
        <v>44024</v>
      </c>
      <c r="D9" s="81" t="s">
        <v>4</v>
      </c>
      <c r="E9" s="76"/>
      <c r="F9" s="89"/>
      <c r="G9" s="89"/>
      <c r="H9" s="89"/>
      <c r="I9" s="89"/>
      <c r="J9" s="88"/>
      <c r="K9" s="88"/>
      <c r="L9" s="88"/>
      <c r="M9" s="88"/>
      <c r="N9" s="88"/>
      <c r="O9" s="88"/>
      <c r="P9" s="88"/>
      <c r="Q9" s="88"/>
      <c r="R9" s="88"/>
      <c r="S9" s="88"/>
      <c r="T9" s="88"/>
      <c r="W9" s="68">
        <f t="shared" si="0"/>
        <v>7</v>
      </c>
    </row>
    <row r="10" spans="1:23" ht="41" customHeight="1">
      <c r="A10" s="88"/>
      <c r="B10" s="80" t="s">
        <v>24</v>
      </c>
      <c r="C10" s="156">
        <v>44064</v>
      </c>
      <c r="D10" s="81" t="s">
        <v>4</v>
      </c>
      <c r="E10" s="76"/>
      <c r="F10" s="89"/>
      <c r="G10" s="89"/>
      <c r="H10" s="88"/>
      <c r="I10" s="89"/>
      <c r="J10" s="88"/>
      <c r="K10" s="88"/>
      <c r="L10" s="88"/>
      <c r="M10" s="88"/>
      <c r="N10" s="88"/>
      <c r="O10" s="88"/>
      <c r="P10" s="88"/>
      <c r="Q10" s="88"/>
      <c r="R10" s="88"/>
      <c r="S10" s="88"/>
      <c r="T10" s="88"/>
      <c r="W10" s="68">
        <f t="shared" si="0"/>
        <v>8</v>
      </c>
    </row>
    <row r="11" spans="1:23" ht="41" customHeight="1">
      <c r="A11" s="88"/>
      <c r="B11" s="80">
        <v>4</v>
      </c>
      <c r="C11" s="156">
        <v>44075</v>
      </c>
      <c r="D11" s="81" t="s">
        <v>4</v>
      </c>
      <c r="E11" s="76"/>
      <c r="F11" s="89"/>
      <c r="G11" s="89"/>
      <c r="H11" s="89"/>
      <c r="I11" s="89"/>
      <c r="J11" s="88"/>
      <c r="K11" s="88"/>
      <c r="L11" s="88"/>
      <c r="M11" s="88"/>
      <c r="N11" s="88"/>
      <c r="O11" s="88"/>
      <c r="P11" s="88"/>
      <c r="Q11" s="88"/>
      <c r="R11" s="88"/>
      <c r="S11" s="88"/>
      <c r="T11" s="88"/>
      <c r="W11" s="68">
        <f t="shared" si="0"/>
        <v>9</v>
      </c>
    </row>
    <row r="12" spans="1:23" ht="41" customHeight="1">
      <c r="A12" s="88"/>
      <c r="B12" s="80">
        <v>8</v>
      </c>
      <c r="C12" s="156">
        <v>44080</v>
      </c>
      <c r="D12" s="81" t="s">
        <v>4</v>
      </c>
      <c r="E12" s="76"/>
      <c r="F12" s="89"/>
      <c r="G12" s="89"/>
      <c r="H12" s="89"/>
      <c r="I12" s="89"/>
      <c r="J12" s="88"/>
      <c r="K12" s="88"/>
      <c r="L12" s="88"/>
      <c r="M12" s="88"/>
      <c r="N12" s="88"/>
      <c r="O12" s="88"/>
      <c r="P12" s="88"/>
      <c r="Q12" s="88"/>
      <c r="R12" s="88"/>
      <c r="S12" s="88"/>
      <c r="T12" s="88"/>
      <c r="W12" s="68">
        <f t="shared" si="0"/>
        <v>10</v>
      </c>
    </row>
    <row r="13" spans="1:23" ht="41" customHeight="1">
      <c r="A13" s="88"/>
      <c r="B13" s="80" t="s">
        <v>33</v>
      </c>
      <c r="C13" s="156">
        <v>44136</v>
      </c>
      <c r="D13" s="81" t="s">
        <v>4</v>
      </c>
      <c r="E13" s="76"/>
      <c r="F13" s="89"/>
      <c r="G13" s="89"/>
      <c r="H13" s="89"/>
      <c r="I13" s="89"/>
      <c r="J13" s="88"/>
      <c r="K13" s="88"/>
      <c r="L13" s="88"/>
      <c r="M13" s="88"/>
      <c r="N13" s="88"/>
      <c r="O13" s="88"/>
      <c r="P13" s="88"/>
      <c r="Q13" s="88"/>
      <c r="R13" s="88"/>
      <c r="S13" s="88"/>
      <c r="T13" s="88"/>
      <c r="W13" s="68">
        <f t="shared" si="0"/>
        <v>11</v>
      </c>
    </row>
    <row r="14" spans="1:23" ht="41" customHeight="1">
      <c r="A14" s="88"/>
      <c r="B14" s="80">
        <v>2</v>
      </c>
      <c r="C14" s="156">
        <v>44148</v>
      </c>
      <c r="D14" s="81" t="s">
        <v>4</v>
      </c>
      <c r="E14" s="76"/>
      <c r="F14" s="90"/>
      <c r="G14" s="88"/>
      <c r="H14" s="88"/>
      <c r="I14" s="88"/>
      <c r="J14" s="88"/>
      <c r="K14" s="88"/>
      <c r="L14" s="88"/>
      <c r="M14" s="88"/>
      <c r="N14" s="88"/>
      <c r="O14" s="88"/>
      <c r="P14" s="88"/>
      <c r="Q14" s="88"/>
      <c r="R14" s="88"/>
      <c r="S14" s="88"/>
      <c r="T14" s="88"/>
      <c r="W14" s="68">
        <f t="shared" si="0"/>
        <v>12</v>
      </c>
    </row>
    <row r="15" spans="1:23" ht="41" customHeight="1">
      <c r="A15" s="88"/>
      <c r="B15" s="80">
        <v>1</v>
      </c>
      <c r="C15" s="156">
        <v>44152</v>
      </c>
      <c r="D15" s="81" t="s">
        <v>4</v>
      </c>
      <c r="E15" s="76"/>
      <c r="F15" s="88"/>
      <c r="G15" s="91"/>
      <c r="H15" s="88"/>
      <c r="I15" s="88"/>
      <c r="J15" s="88"/>
      <c r="K15" s="88"/>
      <c r="L15" s="88"/>
      <c r="M15" s="88"/>
      <c r="N15" s="88"/>
      <c r="O15" s="88"/>
      <c r="P15" s="88"/>
      <c r="Q15" s="88"/>
      <c r="R15" s="88"/>
      <c r="S15" s="88"/>
      <c r="T15" s="88"/>
    </row>
    <row r="16" spans="1:23" ht="41" customHeight="1">
      <c r="A16" s="88"/>
      <c r="B16" s="80">
        <v>6</v>
      </c>
      <c r="C16" s="156">
        <v>44153</v>
      </c>
      <c r="D16" s="81" t="s">
        <v>4</v>
      </c>
      <c r="E16" s="76"/>
      <c r="F16" s="88"/>
      <c r="G16" s="88"/>
      <c r="H16" s="88"/>
      <c r="I16" s="88"/>
      <c r="J16" s="88"/>
      <c r="K16" s="88"/>
      <c r="L16" s="88"/>
      <c r="M16" s="88"/>
      <c r="N16" s="88"/>
      <c r="O16" s="88"/>
      <c r="P16" s="88"/>
      <c r="Q16" s="88"/>
      <c r="R16" s="88"/>
      <c r="S16" s="88"/>
      <c r="T16" s="88"/>
    </row>
    <row r="17" spans="1:20" ht="41" customHeight="1" thickBot="1">
      <c r="A17" s="88"/>
      <c r="B17" s="82">
        <v>10</v>
      </c>
      <c r="C17" s="157">
        <v>44154</v>
      </c>
      <c r="D17" s="83" t="s">
        <v>4</v>
      </c>
      <c r="E17" s="76"/>
      <c r="F17" s="88"/>
      <c r="G17" s="88"/>
      <c r="H17" s="88"/>
      <c r="I17" s="88"/>
      <c r="J17" s="88"/>
      <c r="K17" s="88"/>
      <c r="L17" s="88"/>
      <c r="M17" s="88"/>
      <c r="N17" s="88"/>
      <c r="O17" s="88"/>
      <c r="P17" s="88"/>
      <c r="Q17" s="88"/>
      <c r="R17" s="88"/>
      <c r="S17" s="88"/>
      <c r="T17" s="88"/>
    </row>
    <row r="18" spans="1:20" ht="41" customHeight="1" thickTop="1">
      <c r="A18" s="88"/>
      <c r="B18" s="92"/>
      <c r="C18" s="151"/>
      <c r="D18" s="92"/>
      <c r="E18" s="88"/>
      <c r="F18" s="88"/>
      <c r="G18" s="88"/>
      <c r="H18" s="88"/>
      <c r="I18" s="88"/>
      <c r="J18" s="88"/>
      <c r="K18" s="88"/>
      <c r="L18" s="88"/>
      <c r="M18" s="88"/>
      <c r="N18" s="88"/>
      <c r="O18" s="88"/>
      <c r="P18" s="88"/>
      <c r="Q18" s="88"/>
      <c r="R18" s="88"/>
      <c r="S18" s="88"/>
      <c r="T18" s="88"/>
    </row>
    <row r="19" spans="1:20" ht="41" customHeight="1">
      <c r="A19" s="88"/>
      <c r="B19" s="92"/>
      <c r="C19" s="151"/>
      <c r="D19" s="92"/>
      <c r="E19" s="88"/>
      <c r="F19" s="88"/>
      <c r="G19" s="88"/>
      <c r="H19" s="88"/>
      <c r="I19" s="88"/>
      <c r="J19" s="88"/>
      <c r="K19" s="88"/>
      <c r="L19" s="88"/>
      <c r="M19" s="88"/>
      <c r="N19" s="88"/>
      <c r="O19" s="88"/>
      <c r="P19" s="88"/>
      <c r="Q19" s="88"/>
      <c r="R19" s="88"/>
      <c r="S19" s="88"/>
      <c r="T19" s="88"/>
    </row>
    <row r="20" spans="1:20" ht="41" customHeight="1">
      <c r="A20" s="88"/>
      <c r="B20" s="92"/>
      <c r="C20" s="151"/>
      <c r="D20" s="92"/>
      <c r="E20" s="88"/>
      <c r="F20" s="88"/>
      <c r="G20" s="88"/>
      <c r="H20" s="88"/>
      <c r="I20" s="88"/>
      <c r="J20" s="88"/>
      <c r="K20" s="88"/>
      <c r="L20" s="88"/>
      <c r="M20" s="88"/>
      <c r="N20" s="88"/>
      <c r="O20" s="88"/>
      <c r="P20" s="88"/>
      <c r="Q20" s="88"/>
      <c r="R20" s="88"/>
      <c r="S20" s="88"/>
      <c r="T20" s="88"/>
    </row>
    <row r="21" spans="1:20" ht="41" customHeight="1">
      <c r="A21" s="88"/>
      <c r="B21" s="92"/>
      <c r="C21" s="151"/>
      <c r="D21" s="92"/>
      <c r="E21" s="88"/>
      <c r="F21" s="88"/>
      <c r="G21" s="88"/>
      <c r="H21" s="88"/>
      <c r="I21" s="88"/>
      <c r="J21" s="88"/>
      <c r="K21" s="88"/>
      <c r="L21" s="88"/>
      <c r="M21" s="88"/>
      <c r="N21" s="88"/>
      <c r="O21" s="88"/>
      <c r="P21" s="88"/>
      <c r="Q21" s="88"/>
      <c r="R21" s="88"/>
      <c r="S21" s="88"/>
      <c r="T21" s="88"/>
    </row>
    <row r="22" spans="1:20" ht="41" customHeight="1">
      <c r="A22" s="88"/>
      <c r="B22" s="92"/>
      <c r="C22" s="151"/>
      <c r="D22" s="92"/>
      <c r="E22" s="88"/>
      <c r="F22" s="88"/>
      <c r="G22" s="88"/>
      <c r="H22" s="88"/>
      <c r="I22" s="88"/>
      <c r="J22" s="88"/>
      <c r="K22" s="88"/>
      <c r="L22" s="88"/>
      <c r="M22" s="88"/>
      <c r="N22" s="88"/>
      <c r="O22" s="88"/>
      <c r="P22" s="88"/>
      <c r="Q22" s="88"/>
      <c r="R22" s="88"/>
      <c r="S22" s="88"/>
      <c r="T22" s="88"/>
    </row>
    <row r="23" spans="1:20" ht="41" customHeight="1">
      <c r="A23" s="88"/>
      <c r="B23" s="92"/>
      <c r="C23" s="151"/>
      <c r="D23" s="92"/>
      <c r="E23" s="88"/>
      <c r="F23" s="88"/>
      <c r="G23" s="88"/>
      <c r="H23" s="88"/>
      <c r="I23" s="88"/>
      <c r="J23" s="88"/>
      <c r="K23" s="88"/>
      <c r="L23" s="88"/>
      <c r="M23" s="88"/>
      <c r="N23" s="88"/>
      <c r="O23" s="88"/>
      <c r="P23" s="88"/>
      <c r="Q23" s="88"/>
      <c r="R23" s="88"/>
      <c r="S23" s="88"/>
      <c r="T23" s="88"/>
    </row>
    <row r="24" spans="1:20" ht="41" customHeight="1">
      <c r="A24" s="88"/>
      <c r="B24" s="92"/>
      <c r="C24" s="151"/>
      <c r="D24" s="92"/>
      <c r="E24" s="88"/>
      <c r="F24" s="88"/>
      <c r="G24" s="88"/>
      <c r="H24" s="88"/>
      <c r="I24" s="88"/>
      <c r="J24" s="88"/>
      <c r="K24" s="88"/>
      <c r="L24" s="88"/>
      <c r="M24" s="88"/>
      <c r="N24" s="88"/>
      <c r="O24" s="88"/>
      <c r="P24" s="88"/>
      <c r="Q24" s="88"/>
      <c r="R24" s="88"/>
      <c r="S24" s="88"/>
      <c r="T24" s="88"/>
    </row>
    <row r="25" spans="1:20" ht="41" customHeight="1">
      <c r="A25" s="88"/>
      <c r="B25" s="92"/>
      <c r="C25" s="151"/>
      <c r="D25" s="92"/>
      <c r="E25" s="88"/>
      <c r="F25" s="88"/>
      <c r="G25" s="88"/>
      <c r="H25" s="88"/>
      <c r="I25" s="88"/>
      <c r="J25" s="88"/>
      <c r="K25" s="88"/>
      <c r="L25" s="88"/>
      <c r="M25" s="88"/>
      <c r="N25" s="88"/>
      <c r="O25" s="88"/>
      <c r="P25" s="88"/>
      <c r="Q25" s="88"/>
      <c r="R25" s="88"/>
      <c r="S25" s="88"/>
      <c r="T25" s="88"/>
    </row>
    <row r="26" spans="1:20" ht="41" customHeight="1">
      <c r="A26" s="88"/>
      <c r="B26" s="92"/>
      <c r="C26" s="151"/>
      <c r="D26" s="92"/>
      <c r="E26" s="88"/>
      <c r="F26" s="88"/>
      <c r="G26" s="88"/>
      <c r="H26" s="88"/>
      <c r="I26" s="88"/>
      <c r="J26" s="88"/>
      <c r="K26" s="88"/>
      <c r="L26" s="88"/>
      <c r="M26" s="88"/>
      <c r="N26" s="88"/>
      <c r="O26" s="88"/>
      <c r="P26" s="88"/>
      <c r="Q26" s="88"/>
      <c r="R26" s="88"/>
      <c r="S26" s="88"/>
      <c r="T26" s="88"/>
    </row>
    <row r="27" spans="1:20" ht="41" customHeight="1">
      <c r="A27" s="88"/>
      <c r="B27" s="92"/>
      <c r="C27" s="151"/>
      <c r="D27" s="92"/>
      <c r="E27" s="88"/>
      <c r="F27" s="88"/>
      <c r="G27" s="88"/>
      <c r="H27" s="88"/>
      <c r="I27" s="88"/>
      <c r="J27" s="88"/>
      <c r="K27" s="88"/>
      <c r="L27" s="88"/>
      <c r="M27" s="88"/>
      <c r="N27" s="88"/>
      <c r="O27" s="88"/>
      <c r="P27" s="88"/>
      <c r="Q27" s="88"/>
      <c r="R27" s="88"/>
      <c r="S27" s="88"/>
      <c r="T27" s="88"/>
    </row>
    <row r="28" spans="1:20" ht="41" customHeight="1">
      <c r="A28" s="88"/>
      <c r="B28" s="92"/>
      <c r="C28" s="151"/>
      <c r="D28" s="92"/>
      <c r="E28" s="88"/>
      <c r="F28" s="88"/>
      <c r="G28" s="88"/>
      <c r="H28" s="88"/>
      <c r="I28" s="88"/>
      <c r="J28" s="88"/>
      <c r="K28" s="88"/>
      <c r="L28" s="88"/>
      <c r="M28" s="88"/>
      <c r="N28" s="88"/>
      <c r="O28" s="88"/>
      <c r="P28" s="88"/>
      <c r="Q28" s="88"/>
      <c r="R28" s="88"/>
      <c r="S28" s="88"/>
      <c r="T28" s="88"/>
    </row>
    <row r="29" spans="1:20" ht="41" customHeight="1">
      <c r="A29" s="88"/>
      <c r="B29" s="92"/>
      <c r="C29" s="151"/>
      <c r="D29" s="92"/>
      <c r="E29" s="88"/>
      <c r="F29" s="88"/>
      <c r="G29" s="88"/>
      <c r="H29" s="88"/>
      <c r="I29" s="88"/>
      <c r="J29" s="88"/>
      <c r="K29" s="88"/>
      <c r="L29" s="88"/>
      <c r="M29" s="88"/>
      <c r="N29" s="88"/>
      <c r="O29" s="88"/>
      <c r="P29" s="88"/>
      <c r="Q29" s="88"/>
      <c r="R29" s="88"/>
      <c r="S29" s="88"/>
      <c r="T29" s="88"/>
    </row>
    <row r="30" spans="1:20" ht="41" customHeight="1">
      <c r="A30" s="88"/>
      <c r="B30" s="92"/>
      <c r="C30" s="151"/>
      <c r="D30" s="92"/>
      <c r="E30" s="88"/>
      <c r="F30" s="88"/>
      <c r="G30" s="88"/>
      <c r="H30" s="88"/>
      <c r="I30" s="88"/>
      <c r="J30" s="88"/>
      <c r="K30" s="88"/>
      <c r="L30" s="88"/>
      <c r="M30" s="88"/>
      <c r="N30" s="88"/>
      <c r="O30" s="88"/>
      <c r="P30" s="88"/>
      <c r="Q30" s="88"/>
      <c r="R30" s="88"/>
      <c r="S30" s="88"/>
      <c r="T30" s="88"/>
    </row>
    <row r="31" spans="1:20" ht="41" customHeight="1">
      <c r="A31" s="88"/>
      <c r="B31" s="88"/>
      <c r="C31" s="152"/>
      <c r="D31" s="88"/>
      <c r="E31" s="88"/>
      <c r="F31" s="88"/>
      <c r="G31" s="88"/>
      <c r="H31" s="88"/>
      <c r="I31" s="88"/>
      <c r="J31" s="88"/>
      <c r="K31" s="88"/>
      <c r="L31" s="88"/>
      <c r="M31" s="88"/>
      <c r="N31" s="88"/>
      <c r="O31" s="88"/>
      <c r="P31" s="88"/>
      <c r="Q31" s="88"/>
      <c r="R31" s="88"/>
      <c r="S31" s="88"/>
      <c r="T31" s="88"/>
    </row>
    <row r="32" spans="1:20" ht="41" customHeight="1">
      <c r="A32" s="88"/>
      <c r="B32" s="88"/>
      <c r="C32" s="152"/>
      <c r="D32" s="88"/>
      <c r="E32" s="88"/>
      <c r="F32" s="88"/>
      <c r="G32" s="88"/>
      <c r="H32" s="88"/>
      <c r="I32" s="88"/>
      <c r="J32" s="88"/>
      <c r="K32" s="88"/>
      <c r="L32" s="88"/>
      <c r="M32" s="88"/>
      <c r="N32" s="88"/>
      <c r="O32" s="88"/>
      <c r="P32" s="88"/>
      <c r="Q32" s="88"/>
      <c r="R32" s="88"/>
      <c r="S32" s="88"/>
      <c r="T32" s="88"/>
    </row>
    <row r="33" spans="1:20" ht="41" customHeight="1">
      <c r="A33" s="88"/>
      <c r="B33" s="88"/>
      <c r="C33" s="152"/>
      <c r="D33" s="88"/>
      <c r="E33" s="88"/>
      <c r="F33" s="88"/>
      <c r="G33" s="88"/>
      <c r="H33" s="88"/>
      <c r="I33" s="88"/>
      <c r="J33" s="88"/>
      <c r="K33" s="88"/>
      <c r="L33" s="88"/>
      <c r="M33" s="88"/>
      <c r="N33" s="88"/>
      <c r="O33" s="88"/>
      <c r="P33" s="88"/>
      <c r="Q33" s="88"/>
      <c r="R33" s="88"/>
      <c r="S33" s="88"/>
      <c r="T33" s="88"/>
    </row>
    <row r="34" spans="1:20" ht="41" customHeight="1">
      <c r="A34" s="88"/>
      <c r="B34" s="88"/>
      <c r="C34" s="152"/>
      <c r="D34" s="88"/>
      <c r="E34" s="88"/>
      <c r="F34" s="88"/>
      <c r="G34" s="88"/>
      <c r="H34" s="88"/>
      <c r="I34" s="88"/>
      <c r="J34" s="88"/>
      <c r="K34" s="88"/>
      <c r="L34" s="88"/>
      <c r="M34" s="88"/>
      <c r="N34" s="88"/>
      <c r="O34" s="88"/>
      <c r="P34" s="88"/>
      <c r="Q34" s="88"/>
      <c r="R34" s="88"/>
      <c r="S34" s="88"/>
      <c r="T34" s="88"/>
    </row>
    <row r="35" spans="1:20" ht="41" customHeight="1">
      <c r="A35" s="88"/>
      <c r="B35" s="88"/>
      <c r="C35" s="152"/>
      <c r="D35" s="88"/>
      <c r="E35" s="88"/>
      <c r="F35" s="88"/>
      <c r="G35" s="88"/>
      <c r="H35" s="88"/>
      <c r="I35" s="88"/>
      <c r="J35" s="88"/>
      <c r="K35" s="88"/>
      <c r="L35" s="88"/>
      <c r="M35" s="88"/>
      <c r="N35" s="88"/>
      <c r="O35" s="88"/>
      <c r="P35" s="88"/>
      <c r="Q35" s="88"/>
      <c r="R35" s="88"/>
      <c r="S35" s="88"/>
      <c r="T35" s="88"/>
    </row>
    <row r="36" spans="1:20" ht="41" customHeight="1">
      <c r="B36" s="68"/>
      <c r="C36" s="153"/>
    </row>
    <row r="37" spans="1:20" ht="41" customHeight="1">
      <c r="B37" s="68"/>
      <c r="C37" s="153"/>
    </row>
    <row r="38" spans="1:20" ht="41" customHeight="1">
      <c r="B38" s="68"/>
      <c r="C38" s="153"/>
    </row>
    <row r="39" spans="1:20" ht="41" customHeight="1">
      <c r="B39" s="68"/>
      <c r="C39" s="153"/>
    </row>
    <row r="40" spans="1:20" ht="41" customHeight="1">
      <c r="B40" s="68"/>
      <c r="C40" s="153"/>
    </row>
    <row r="41" spans="1:20" ht="41" customHeight="1">
      <c r="B41" s="68"/>
      <c r="C41" s="153"/>
    </row>
    <row r="42" spans="1:20" ht="41" customHeight="1">
      <c r="B42" s="68"/>
      <c r="C42" s="153"/>
    </row>
    <row r="43" spans="1:20" ht="41" customHeight="1">
      <c r="B43" s="68"/>
      <c r="C43" s="153"/>
    </row>
    <row r="44" spans="1:20" ht="41" customHeight="1">
      <c r="B44" s="68"/>
      <c r="C44" s="153"/>
    </row>
    <row r="45" spans="1:20" ht="41" customHeight="1">
      <c r="B45" s="68"/>
      <c r="C45" s="153"/>
    </row>
    <row r="46" spans="1:20" ht="41" customHeight="1">
      <c r="B46" s="68"/>
      <c r="C46" s="153"/>
    </row>
    <row r="47" spans="1:20" ht="41" customHeight="1">
      <c r="B47" s="68"/>
      <c r="C47" s="153"/>
    </row>
    <row r="48" spans="1:20" ht="41" customHeight="1">
      <c r="B48" s="68"/>
      <c r="C48" s="153"/>
    </row>
    <row r="49" spans="2:3" ht="41" customHeight="1">
      <c r="B49" s="68"/>
      <c r="C49" s="153"/>
    </row>
    <row r="50" spans="2:3" ht="41" customHeight="1">
      <c r="B50" s="68"/>
      <c r="C50" s="153"/>
    </row>
    <row r="51" spans="2:3" ht="41" customHeight="1">
      <c r="B51" s="68"/>
      <c r="C51" s="153"/>
    </row>
    <row r="52" spans="2:3" ht="41" customHeight="1">
      <c r="B52" s="68"/>
      <c r="C52" s="153"/>
    </row>
    <row r="53" spans="2:3" ht="41" customHeight="1">
      <c r="B53" s="68"/>
      <c r="C53" s="153"/>
    </row>
    <row r="54" spans="2:3" ht="41" customHeight="1">
      <c r="B54" s="68"/>
      <c r="C54" s="153"/>
    </row>
    <row r="55" spans="2:3" ht="41" customHeight="1">
      <c r="B55" s="68"/>
      <c r="C55" s="153"/>
    </row>
    <row r="56" spans="2:3" ht="41" customHeight="1">
      <c r="B56" s="68"/>
      <c r="C56" s="153"/>
    </row>
    <row r="57" spans="2:3" ht="41" customHeight="1">
      <c r="B57" s="68"/>
      <c r="C57" s="153"/>
    </row>
    <row r="58" spans="2:3" ht="41" customHeight="1">
      <c r="B58" s="68"/>
      <c r="C58" s="153"/>
    </row>
    <row r="59" spans="2:3" ht="41" customHeight="1">
      <c r="B59" s="68"/>
      <c r="C59" s="153"/>
    </row>
    <row r="60" spans="2:3" ht="41" customHeight="1">
      <c r="B60" s="68"/>
      <c r="C60" s="153"/>
    </row>
    <row r="61" spans="2:3" ht="41" customHeight="1">
      <c r="B61" s="68"/>
      <c r="C61" s="153"/>
    </row>
    <row r="62" spans="2:3" ht="41" customHeight="1">
      <c r="B62" s="68"/>
      <c r="C62" s="153"/>
    </row>
    <row r="63" spans="2:3" ht="41" customHeight="1">
      <c r="B63" s="68"/>
      <c r="C63" s="153"/>
    </row>
    <row r="64" spans="2:3" ht="41" customHeight="1">
      <c r="B64" s="68"/>
      <c r="C64" s="153"/>
    </row>
    <row r="65" spans="2:3" ht="41" customHeight="1">
      <c r="B65" s="68"/>
      <c r="C65" s="153"/>
    </row>
    <row r="66" spans="2:3" ht="41" customHeight="1">
      <c r="B66" s="68"/>
      <c r="C66" s="153"/>
    </row>
    <row r="67" spans="2:3" ht="41" customHeight="1">
      <c r="B67" s="68"/>
      <c r="C67" s="153"/>
    </row>
    <row r="68" spans="2:3" ht="41" customHeight="1">
      <c r="B68" s="68"/>
      <c r="C68" s="153"/>
    </row>
    <row r="69" spans="2:3" ht="41" customHeight="1">
      <c r="B69" s="68"/>
      <c r="C69" s="153"/>
    </row>
    <row r="70" spans="2:3" ht="41" customHeight="1">
      <c r="B70" s="68"/>
      <c r="C70" s="153"/>
    </row>
    <row r="71" spans="2:3" ht="41" customHeight="1">
      <c r="B71" s="68"/>
      <c r="C71" s="153"/>
    </row>
    <row r="72" spans="2:3" ht="41" customHeight="1">
      <c r="B72" s="68"/>
      <c r="C72" s="153"/>
    </row>
    <row r="73" spans="2:3" ht="41" customHeight="1">
      <c r="B73" s="68"/>
      <c r="C73" s="153"/>
    </row>
    <row r="74" spans="2:3" ht="41" customHeight="1">
      <c r="B74" s="68"/>
      <c r="C74" s="153"/>
    </row>
    <row r="75" spans="2:3" ht="41" customHeight="1">
      <c r="B75" s="68"/>
      <c r="C75" s="153"/>
    </row>
    <row r="76" spans="2:3" ht="41" customHeight="1">
      <c r="B76" s="68"/>
      <c r="C76" s="153"/>
    </row>
    <row r="77" spans="2:3" ht="41" customHeight="1">
      <c r="B77" s="68"/>
      <c r="C77" s="153"/>
    </row>
    <row r="78" spans="2:3" ht="41" customHeight="1">
      <c r="B78" s="68"/>
      <c r="C78" s="153"/>
    </row>
    <row r="79" spans="2:3" ht="41" customHeight="1">
      <c r="B79" s="68"/>
      <c r="C79" s="153"/>
    </row>
    <row r="80" spans="2:3" ht="41" customHeight="1">
      <c r="B80" s="68"/>
      <c r="C80" s="153"/>
    </row>
    <row r="81" spans="2:3" ht="41" customHeight="1">
      <c r="B81" s="68"/>
      <c r="C81" s="153"/>
    </row>
    <row r="82" spans="2:3" ht="41" customHeight="1">
      <c r="B82" s="68"/>
      <c r="C82" s="153"/>
    </row>
    <row r="83" spans="2:3" ht="41" customHeight="1">
      <c r="B83" s="68"/>
      <c r="C83" s="153"/>
    </row>
    <row r="84" spans="2:3" ht="41" customHeight="1">
      <c r="B84" s="68"/>
      <c r="C84" s="153"/>
    </row>
    <row r="85" spans="2:3" ht="41" customHeight="1">
      <c r="B85" s="68"/>
      <c r="C85" s="153"/>
    </row>
    <row r="86" spans="2:3" ht="41" customHeight="1">
      <c r="B86" s="68"/>
      <c r="C86" s="153"/>
    </row>
    <row r="87" spans="2:3" ht="41" customHeight="1">
      <c r="B87" s="68"/>
      <c r="C87" s="153"/>
    </row>
    <row r="88" spans="2:3" ht="41" customHeight="1">
      <c r="B88" s="68"/>
      <c r="C88" s="153"/>
    </row>
    <row r="89" spans="2:3" ht="41" customHeight="1">
      <c r="B89" s="68"/>
      <c r="C89" s="153"/>
    </row>
    <row r="90" spans="2:3" ht="41" customHeight="1">
      <c r="B90" s="68"/>
      <c r="C90" s="153"/>
    </row>
    <row r="91" spans="2:3" ht="41" customHeight="1">
      <c r="B91" s="68"/>
      <c r="C91" s="153"/>
    </row>
    <row r="92" spans="2:3" ht="41" customHeight="1">
      <c r="B92" s="68"/>
      <c r="C92" s="153"/>
    </row>
    <row r="93" spans="2:3" ht="41" customHeight="1">
      <c r="B93" s="68"/>
      <c r="C93" s="153"/>
    </row>
    <row r="94" spans="2:3">
      <c r="B94" s="68"/>
      <c r="C94" s="153"/>
    </row>
    <row r="95" spans="2:3">
      <c r="B95" s="68"/>
      <c r="C95" s="153"/>
    </row>
    <row r="96" spans="2:3">
      <c r="B96" s="68"/>
      <c r="C96" s="153"/>
    </row>
    <row r="97" spans="2:3">
      <c r="B97" s="68"/>
      <c r="C97" s="153"/>
    </row>
    <row r="98" spans="2:3">
      <c r="B98" s="68"/>
      <c r="C98" s="153"/>
    </row>
    <row r="99" spans="2:3">
      <c r="B99" s="68"/>
      <c r="C99" s="153"/>
    </row>
    <row r="100" spans="2:3">
      <c r="B100" s="68"/>
      <c r="C100" s="153"/>
    </row>
    <row r="101" spans="2:3">
      <c r="B101" s="68"/>
      <c r="C101" s="72"/>
    </row>
  </sheetData>
  <sheetProtection sheet="1" objects="1" scenarios="1" selectLockedCells="1"/>
  <sortState xmlns:xlrd2="http://schemas.microsoft.com/office/spreadsheetml/2017/richdata2" ref="B4:D50">
    <sortCondition ref="C4"/>
  </sortState>
  <dataValidations count="1">
    <dataValidation type="list" allowBlank="1" showInputMessage="1" showErrorMessage="1" sqref="F6" xr:uid="{2E1B1099-B342-814B-A863-811131EFC5F9}">
      <formula1>$W$3:$W$14</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20DBC-1BDF-1846-8572-0A9677DDBF71}">
  <sheetPr codeName="Feuil6"/>
  <dimension ref="B1:H1230"/>
  <sheetViews>
    <sheetView showGridLines="0" topLeftCell="A2" workbookViewId="0">
      <selection activeCell="F3" sqref="F3"/>
    </sheetView>
  </sheetViews>
  <sheetFormatPr baseColWidth="10" defaultRowHeight="16"/>
  <cols>
    <col min="1" max="1" width="76" style="109" customWidth="1"/>
    <col min="2" max="3" width="27.5" style="108" customWidth="1"/>
    <col min="4" max="4" width="43.83203125" style="108" customWidth="1"/>
    <col min="5" max="16384" width="10.83203125" style="109"/>
  </cols>
  <sheetData>
    <row r="1" spans="2:7" ht="77" customHeight="1"/>
    <row r="2" spans="2:7" ht="48" customHeight="1">
      <c r="G2" s="110" t="s">
        <v>96</v>
      </c>
    </row>
    <row r="3" spans="2:7" ht="45" customHeight="1" thickBot="1">
      <c r="F3" s="122">
        <v>4</v>
      </c>
      <c r="G3" s="111" t="s">
        <v>129</v>
      </c>
    </row>
    <row r="4" spans="2:7" ht="44" customHeight="1" thickTop="1" thickBot="1">
      <c r="B4" s="105" t="s">
        <v>5</v>
      </c>
      <c r="C4" s="106" t="s">
        <v>122</v>
      </c>
      <c r="D4" s="107" t="s">
        <v>88</v>
      </c>
      <c r="F4" s="112"/>
      <c r="G4" s="111"/>
    </row>
    <row r="5" spans="2:7" ht="30" customHeight="1" thickTop="1" thickBot="1">
      <c r="B5" s="174" t="s">
        <v>163</v>
      </c>
      <c r="C5" s="175"/>
      <c r="D5" s="176"/>
      <c r="F5" s="112"/>
      <c r="G5" s="111"/>
    </row>
    <row r="6" spans="2:7" ht="30" customHeight="1" thickBot="1">
      <c r="B6" s="103" t="s">
        <v>162</v>
      </c>
      <c r="C6" s="187">
        <v>43877</v>
      </c>
      <c r="D6" s="104" t="s">
        <v>4</v>
      </c>
      <c r="F6" s="112"/>
      <c r="G6" s="111"/>
    </row>
    <row r="7" spans="2:7" ht="30" customHeight="1" thickBot="1">
      <c r="B7" s="171" t="s">
        <v>123</v>
      </c>
      <c r="C7" s="172"/>
      <c r="D7" s="173"/>
      <c r="F7" s="112"/>
      <c r="G7" s="111"/>
    </row>
    <row r="8" spans="2:7" ht="30" customHeight="1" thickBot="1">
      <c r="B8" s="166">
        <v>9</v>
      </c>
      <c r="C8" s="188">
        <v>43905</v>
      </c>
      <c r="D8" s="167" t="s">
        <v>4</v>
      </c>
      <c r="F8" s="112"/>
      <c r="G8" s="111"/>
    </row>
    <row r="9" spans="2:7" ht="30" customHeight="1" thickBot="1">
      <c r="B9" s="171" t="s">
        <v>124</v>
      </c>
      <c r="C9" s="172"/>
      <c r="D9" s="173"/>
      <c r="F9" s="112"/>
      <c r="G9" s="111"/>
    </row>
    <row r="10" spans="2:7" ht="30" customHeight="1">
      <c r="B10" s="95" t="s">
        <v>150</v>
      </c>
      <c r="C10" s="183">
        <v>43952</v>
      </c>
      <c r="D10" s="96" t="s">
        <v>4</v>
      </c>
      <c r="F10" s="112"/>
      <c r="G10" s="111"/>
    </row>
    <row r="11" spans="2:7" ht="30" customHeight="1">
      <c r="B11" s="97" t="s">
        <v>10</v>
      </c>
      <c r="C11" s="184">
        <v>43982</v>
      </c>
      <c r="D11" s="98" t="s">
        <v>94</v>
      </c>
      <c r="F11" s="112"/>
      <c r="G11" s="111"/>
    </row>
    <row r="12" spans="2:7" ht="30" customHeight="1">
      <c r="B12" s="97" t="s">
        <v>28</v>
      </c>
      <c r="C12" s="184">
        <v>43982</v>
      </c>
      <c r="D12" s="98" t="s">
        <v>94</v>
      </c>
      <c r="F12" s="112"/>
      <c r="G12" s="111"/>
    </row>
    <row r="13" spans="2:7" ht="30" customHeight="1" thickBot="1">
      <c r="B13" s="99">
        <v>7</v>
      </c>
      <c r="C13" s="185">
        <v>43982</v>
      </c>
      <c r="D13" s="100" t="s">
        <v>94</v>
      </c>
      <c r="F13" s="112"/>
      <c r="G13" s="111"/>
    </row>
    <row r="14" spans="2:7" ht="30" customHeight="1" thickBot="1">
      <c r="B14" s="171" t="s">
        <v>125</v>
      </c>
      <c r="C14" s="172"/>
      <c r="D14" s="173"/>
      <c r="F14" s="112"/>
      <c r="G14" s="111"/>
    </row>
    <row r="15" spans="2:7" ht="30" customHeight="1" thickBot="1">
      <c r="B15" s="93">
        <v>5</v>
      </c>
      <c r="C15" s="182">
        <v>44024</v>
      </c>
      <c r="D15" s="94" t="s">
        <v>4</v>
      </c>
      <c r="F15" s="112"/>
      <c r="G15" s="111"/>
    </row>
    <row r="16" spans="2:7" ht="30" customHeight="1" thickBot="1">
      <c r="B16" s="171" t="s">
        <v>126</v>
      </c>
      <c r="C16" s="172"/>
      <c r="D16" s="173"/>
      <c r="F16" s="112"/>
      <c r="G16" s="111"/>
    </row>
    <row r="17" spans="2:7" ht="30" customHeight="1" thickBot="1">
      <c r="B17" s="93" t="s">
        <v>24</v>
      </c>
      <c r="C17" s="182">
        <v>44064</v>
      </c>
      <c r="D17" s="94" t="s">
        <v>4</v>
      </c>
      <c r="F17" s="112"/>
      <c r="G17" s="111"/>
    </row>
    <row r="18" spans="2:7" ht="30" customHeight="1" thickBot="1">
      <c r="B18" s="171" t="s">
        <v>127</v>
      </c>
      <c r="C18" s="172"/>
      <c r="D18" s="173"/>
      <c r="F18" s="112"/>
      <c r="G18" s="111"/>
    </row>
    <row r="19" spans="2:7" ht="30" customHeight="1">
      <c r="B19" s="95">
        <v>4</v>
      </c>
      <c r="C19" s="183">
        <v>44075</v>
      </c>
      <c r="D19" s="96" t="s">
        <v>4</v>
      </c>
      <c r="F19" s="112"/>
      <c r="G19" s="111"/>
    </row>
    <row r="20" spans="2:7" ht="30" customHeight="1" thickBot="1">
      <c r="B20" s="99">
        <v>8</v>
      </c>
      <c r="C20" s="185">
        <v>44080</v>
      </c>
      <c r="D20" s="100" t="s">
        <v>4</v>
      </c>
      <c r="F20" s="112"/>
      <c r="G20" s="111"/>
    </row>
    <row r="21" spans="2:7" ht="30" customHeight="1" thickBot="1">
      <c r="B21" s="171" t="s">
        <v>128</v>
      </c>
      <c r="C21" s="172"/>
      <c r="D21" s="173"/>
      <c r="F21" s="112"/>
      <c r="G21" s="111"/>
    </row>
    <row r="22" spans="2:7" ht="30" customHeight="1">
      <c r="B22" s="95" t="s">
        <v>33</v>
      </c>
      <c r="C22" s="183">
        <v>44136</v>
      </c>
      <c r="D22" s="96" t="s">
        <v>4</v>
      </c>
      <c r="F22" s="112"/>
      <c r="G22" s="111"/>
    </row>
    <row r="23" spans="2:7" ht="30" customHeight="1">
      <c r="B23" s="97">
        <v>2</v>
      </c>
      <c r="C23" s="184">
        <v>44148</v>
      </c>
      <c r="D23" s="98" t="s">
        <v>4</v>
      </c>
      <c r="F23" s="112"/>
      <c r="G23" s="111"/>
    </row>
    <row r="24" spans="2:7" ht="30" customHeight="1">
      <c r="B24" s="97">
        <v>1</v>
      </c>
      <c r="C24" s="184">
        <v>44152</v>
      </c>
      <c r="D24" s="98" t="s">
        <v>4</v>
      </c>
      <c r="F24" s="112"/>
      <c r="G24" s="111"/>
    </row>
    <row r="25" spans="2:7" ht="30" customHeight="1">
      <c r="B25" s="97">
        <v>6</v>
      </c>
      <c r="C25" s="184">
        <v>44153</v>
      </c>
      <c r="D25" s="98" t="s">
        <v>4</v>
      </c>
      <c r="F25" s="112"/>
      <c r="G25" s="111"/>
    </row>
    <row r="26" spans="2:7" ht="30" customHeight="1">
      <c r="B26" s="99">
        <v>10</v>
      </c>
      <c r="C26" s="185">
        <v>44154</v>
      </c>
      <c r="D26" s="100" t="s">
        <v>4</v>
      </c>
      <c r="F26" s="112"/>
      <c r="G26" s="111"/>
    </row>
    <row r="27" spans="2:7" ht="30" customHeight="1" thickBot="1">
      <c r="B27" s="101">
        <v>3</v>
      </c>
      <c r="C27" s="186">
        <v>44155</v>
      </c>
      <c r="D27" s="102" t="s">
        <v>4</v>
      </c>
      <c r="F27" s="112"/>
      <c r="G27" s="111"/>
    </row>
    <row r="28" spans="2:7" ht="30" customHeight="1" thickTop="1">
      <c r="C28" s="181"/>
      <c r="F28" s="112"/>
      <c r="G28" s="111"/>
    </row>
    <row r="29" spans="2:7" ht="30" customHeight="1">
      <c r="C29" s="181"/>
      <c r="F29" s="112"/>
      <c r="G29" s="111"/>
    </row>
    <row r="30" spans="2:7" ht="30" customHeight="1">
      <c r="C30" s="181"/>
      <c r="F30" s="112"/>
      <c r="G30" s="111"/>
    </row>
    <row r="31" spans="2:7" ht="30" customHeight="1">
      <c r="C31" s="181"/>
      <c r="F31" s="112"/>
      <c r="G31" s="111"/>
    </row>
    <row r="32" spans="2:7" ht="30" customHeight="1">
      <c r="C32" s="181"/>
      <c r="F32" s="112"/>
      <c r="G32" s="111"/>
    </row>
    <row r="33" spans="3:7" ht="30" customHeight="1">
      <c r="C33" s="181"/>
      <c r="F33" s="112"/>
      <c r="G33" s="111"/>
    </row>
    <row r="34" spans="3:7" ht="30" customHeight="1">
      <c r="C34" s="181"/>
      <c r="F34" s="112"/>
      <c r="G34" s="111"/>
    </row>
    <row r="35" spans="3:7" ht="30" customHeight="1">
      <c r="C35" s="181"/>
      <c r="F35" s="112"/>
      <c r="G35" s="111"/>
    </row>
    <row r="36" spans="3:7" ht="30" customHeight="1">
      <c r="C36" s="181"/>
      <c r="F36" s="112"/>
      <c r="G36" s="111"/>
    </row>
    <row r="37" spans="3:7" ht="30" customHeight="1">
      <c r="C37" s="181"/>
      <c r="F37" s="112"/>
      <c r="G37" s="111"/>
    </row>
    <row r="38" spans="3:7" ht="30" customHeight="1">
      <c r="C38" s="181"/>
      <c r="F38" s="112"/>
      <c r="G38" s="111"/>
    </row>
    <row r="39" spans="3:7" ht="30" customHeight="1">
      <c r="C39" s="181"/>
      <c r="F39" s="112"/>
      <c r="G39" s="111"/>
    </row>
    <row r="40" spans="3:7" ht="30" customHeight="1">
      <c r="C40" s="181"/>
      <c r="F40" s="112"/>
      <c r="G40" s="111"/>
    </row>
    <row r="41" spans="3:7" ht="30" customHeight="1">
      <c r="C41" s="181"/>
      <c r="F41" s="112"/>
      <c r="G41" s="111"/>
    </row>
    <row r="42" spans="3:7" ht="30" customHeight="1">
      <c r="C42" s="181"/>
      <c r="F42" s="112"/>
      <c r="G42" s="111"/>
    </row>
    <row r="43" spans="3:7" ht="30" customHeight="1">
      <c r="C43" s="181"/>
      <c r="F43" s="112"/>
      <c r="G43" s="111"/>
    </row>
    <row r="44" spans="3:7" ht="30" customHeight="1">
      <c r="C44" s="181"/>
      <c r="F44" s="112"/>
      <c r="G44" s="111"/>
    </row>
    <row r="45" spans="3:7" ht="30" customHeight="1">
      <c r="C45" s="181"/>
      <c r="F45" s="112"/>
      <c r="G45" s="111"/>
    </row>
    <row r="46" spans="3:7" ht="30" customHeight="1">
      <c r="C46" s="181"/>
      <c r="F46" s="112"/>
      <c r="G46" s="111"/>
    </row>
    <row r="47" spans="3:7" ht="30" customHeight="1">
      <c r="C47" s="181"/>
      <c r="F47" s="112"/>
      <c r="G47" s="111"/>
    </row>
    <row r="48" spans="3:7" ht="30" customHeight="1">
      <c r="C48" s="181"/>
      <c r="F48" s="112"/>
      <c r="G48" s="111"/>
    </row>
    <row r="49" spans="3:7" ht="30" customHeight="1">
      <c r="C49" s="181"/>
      <c r="F49" s="112"/>
      <c r="G49" s="111"/>
    </row>
    <row r="50" spans="3:7" ht="30" customHeight="1">
      <c r="C50" s="181"/>
      <c r="F50" s="112"/>
      <c r="G50" s="111"/>
    </row>
    <row r="51" spans="3:7" ht="30" customHeight="1">
      <c r="C51" s="181"/>
      <c r="F51" s="112"/>
      <c r="G51" s="111"/>
    </row>
    <row r="52" spans="3:7" ht="30" customHeight="1">
      <c r="C52" s="181"/>
      <c r="F52" s="112"/>
      <c r="G52" s="111"/>
    </row>
    <row r="53" spans="3:7" ht="30" customHeight="1">
      <c r="C53" s="181"/>
      <c r="F53" s="112"/>
      <c r="G53" s="111"/>
    </row>
    <row r="54" spans="3:7" ht="30" customHeight="1">
      <c r="C54" s="181"/>
      <c r="F54" s="112"/>
      <c r="G54" s="111"/>
    </row>
    <row r="55" spans="3:7" ht="30" customHeight="1">
      <c r="C55" s="181"/>
      <c r="F55" s="112"/>
      <c r="G55" s="111"/>
    </row>
    <row r="56" spans="3:7" ht="30" customHeight="1">
      <c r="C56" s="181"/>
      <c r="F56" s="112"/>
      <c r="G56" s="111"/>
    </row>
    <row r="57" spans="3:7" ht="30" customHeight="1">
      <c r="C57" s="181"/>
      <c r="F57" s="112"/>
      <c r="G57" s="111"/>
    </row>
    <row r="58" spans="3:7" ht="30" customHeight="1">
      <c r="C58" s="168"/>
      <c r="F58" s="112"/>
      <c r="G58" s="111"/>
    </row>
    <row r="59" spans="3:7" ht="30" customHeight="1">
      <c r="C59" s="168"/>
      <c r="F59" s="112"/>
      <c r="G59" s="111"/>
    </row>
    <row r="60" spans="3:7" ht="30" customHeight="1">
      <c r="C60" s="168"/>
      <c r="F60" s="112"/>
      <c r="G60" s="111"/>
    </row>
    <row r="61" spans="3:7" ht="30" customHeight="1">
      <c r="C61" s="168"/>
      <c r="F61" s="112"/>
      <c r="G61" s="111"/>
    </row>
    <row r="62" spans="3:7" ht="30" customHeight="1">
      <c r="C62" s="168"/>
      <c r="F62" s="112"/>
      <c r="G62" s="111"/>
    </row>
    <row r="63" spans="3:7" ht="30" customHeight="1">
      <c r="C63" s="168"/>
      <c r="F63" s="112"/>
      <c r="G63" s="111"/>
    </row>
    <row r="64" spans="3:7" ht="30" customHeight="1">
      <c r="C64" s="168"/>
      <c r="F64" s="112"/>
      <c r="G64" s="111"/>
    </row>
    <row r="65" spans="3:7" ht="30" customHeight="1">
      <c r="C65" s="168"/>
      <c r="F65" s="112"/>
      <c r="G65" s="111"/>
    </row>
    <row r="66" spans="3:7" ht="30" customHeight="1">
      <c r="C66" s="168"/>
      <c r="F66" s="112"/>
      <c r="G66" s="111"/>
    </row>
    <row r="67" spans="3:7" ht="30" customHeight="1">
      <c r="C67" s="168"/>
      <c r="F67" s="112"/>
      <c r="G67" s="111"/>
    </row>
    <row r="68" spans="3:7" ht="30" customHeight="1">
      <c r="C68" s="168"/>
      <c r="F68" s="112"/>
      <c r="G68" s="111"/>
    </row>
    <row r="69" spans="3:7" ht="30" customHeight="1">
      <c r="C69" s="168"/>
      <c r="F69" s="112"/>
      <c r="G69" s="111"/>
    </row>
    <row r="70" spans="3:7" ht="30" customHeight="1">
      <c r="C70" s="168"/>
      <c r="F70" s="112"/>
      <c r="G70" s="111"/>
    </row>
    <row r="71" spans="3:7" ht="30" customHeight="1">
      <c r="C71" s="168"/>
      <c r="F71" s="112"/>
      <c r="G71" s="111"/>
    </row>
    <row r="72" spans="3:7" ht="30" customHeight="1">
      <c r="C72" s="168"/>
      <c r="F72" s="112"/>
      <c r="G72" s="111"/>
    </row>
    <row r="73" spans="3:7" ht="30" customHeight="1">
      <c r="C73" s="168"/>
      <c r="F73" s="112"/>
      <c r="G73" s="111"/>
    </row>
    <row r="74" spans="3:7" ht="30" customHeight="1">
      <c r="C74" s="168"/>
      <c r="F74" s="112"/>
      <c r="G74" s="111"/>
    </row>
    <row r="75" spans="3:7" ht="30" customHeight="1">
      <c r="C75" s="168"/>
      <c r="F75" s="112"/>
      <c r="G75" s="111"/>
    </row>
    <row r="76" spans="3:7" ht="30" customHeight="1">
      <c r="C76" s="168"/>
      <c r="F76" s="112"/>
      <c r="G76" s="111"/>
    </row>
    <row r="77" spans="3:7" ht="30" customHeight="1">
      <c r="C77" s="168"/>
      <c r="F77" s="112"/>
      <c r="G77" s="111"/>
    </row>
    <row r="78" spans="3:7" ht="30" customHeight="1">
      <c r="C78" s="168"/>
      <c r="F78" s="112"/>
      <c r="G78" s="111"/>
    </row>
    <row r="79" spans="3:7" ht="30" customHeight="1">
      <c r="C79" s="168"/>
      <c r="F79" s="112"/>
      <c r="G79" s="111"/>
    </row>
    <row r="80" spans="3:7" ht="30" customHeight="1">
      <c r="C80" s="168"/>
      <c r="F80" s="112"/>
      <c r="G80" s="111"/>
    </row>
    <row r="81" spans="3:7" ht="30" customHeight="1">
      <c r="C81" s="168"/>
      <c r="F81" s="112"/>
      <c r="G81" s="111"/>
    </row>
    <row r="82" spans="3:7" ht="30" customHeight="1">
      <c r="C82" s="168"/>
      <c r="F82" s="112"/>
      <c r="G82" s="111"/>
    </row>
    <row r="83" spans="3:7" ht="30" customHeight="1">
      <c r="C83" s="168"/>
      <c r="F83" s="112"/>
      <c r="G83" s="111"/>
    </row>
    <row r="84" spans="3:7" ht="30" customHeight="1">
      <c r="C84" s="168"/>
      <c r="F84" s="112"/>
      <c r="G84" s="111"/>
    </row>
    <row r="85" spans="3:7" ht="30" customHeight="1">
      <c r="C85" s="168"/>
      <c r="F85" s="112"/>
      <c r="G85" s="111"/>
    </row>
    <row r="86" spans="3:7" ht="30" customHeight="1">
      <c r="C86" s="168"/>
      <c r="F86" s="112"/>
      <c r="G86" s="111"/>
    </row>
    <row r="87" spans="3:7" ht="30" customHeight="1">
      <c r="C87" s="168"/>
      <c r="F87" s="112"/>
      <c r="G87" s="111"/>
    </row>
    <row r="88" spans="3:7" ht="30" customHeight="1">
      <c r="C88" s="168"/>
      <c r="F88" s="112"/>
      <c r="G88" s="111"/>
    </row>
    <row r="89" spans="3:7" ht="30" customHeight="1">
      <c r="C89" s="168"/>
      <c r="F89" s="112"/>
      <c r="G89" s="111"/>
    </row>
    <row r="90" spans="3:7" ht="30" customHeight="1">
      <c r="C90" s="168"/>
      <c r="F90" s="112"/>
      <c r="G90" s="111"/>
    </row>
    <row r="91" spans="3:7" ht="30" customHeight="1">
      <c r="C91" s="168"/>
      <c r="F91" s="112"/>
      <c r="G91" s="111"/>
    </row>
    <row r="92" spans="3:7" ht="30" customHeight="1">
      <c r="C92" s="168"/>
      <c r="F92" s="112"/>
      <c r="G92" s="111"/>
    </row>
    <row r="93" spans="3:7" ht="30" customHeight="1">
      <c r="C93" s="168"/>
      <c r="F93" s="112"/>
      <c r="G93" s="111"/>
    </row>
    <row r="94" spans="3:7" ht="30" customHeight="1">
      <c r="C94" s="168"/>
      <c r="F94" s="112"/>
      <c r="G94" s="111"/>
    </row>
    <row r="95" spans="3:7" ht="30" customHeight="1">
      <c r="C95" s="168"/>
      <c r="F95" s="112"/>
      <c r="G95" s="111"/>
    </row>
    <row r="96" spans="3:7" ht="30" customHeight="1">
      <c r="C96" s="168"/>
      <c r="F96" s="112"/>
      <c r="G96" s="111"/>
    </row>
    <row r="97" spans="3:7" ht="30" customHeight="1">
      <c r="C97" s="168"/>
      <c r="F97" s="112"/>
      <c r="G97" s="111"/>
    </row>
    <row r="98" spans="3:7" ht="30" customHeight="1">
      <c r="C98" s="168"/>
      <c r="F98" s="112"/>
      <c r="G98" s="111"/>
    </row>
    <row r="99" spans="3:7" ht="30" customHeight="1">
      <c r="C99" s="168"/>
      <c r="F99" s="112"/>
      <c r="G99" s="111"/>
    </row>
    <row r="100" spans="3:7" ht="30" customHeight="1">
      <c r="C100" s="168"/>
      <c r="F100" s="112"/>
      <c r="G100" s="111"/>
    </row>
    <row r="101" spans="3:7" ht="30" customHeight="1">
      <c r="C101" s="168"/>
      <c r="F101" s="112"/>
      <c r="G101" s="111"/>
    </row>
    <row r="102" spans="3:7" ht="30" customHeight="1">
      <c r="C102" s="168"/>
      <c r="F102" s="112"/>
      <c r="G102" s="111"/>
    </row>
    <row r="103" spans="3:7" ht="30" customHeight="1">
      <c r="C103" s="168"/>
      <c r="F103" s="112"/>
      <c r="G103" s="111"/>
    </row>
    <row r="104" spans="3:7" ht="30" customHeight="1">
      <c r="C104" s="168"/>
      <c r="F104" s="112"/>
      <c r="G104" s="111"/>
    </row>
    <row r="105" spans="3:7" ht="30" customHeight="1">
      <c r="C105" s="168"/>
      <c r="F105" s="112"/>
      <c r="G105" s="111"/>
    </row>
    <row r="106" spans="3:7" ht="30" customHeight="1">
      <c r="C106" s="168"/>
      <c r="F106" s="112"/>
      <c r="G106" s="111"/>
    </row>
    <row r="107" spans="3:7" ht="30" customHeight="1">
      <c r="C107" s="168"/>
      <c r="F107" s="112"/>
      <c r="G107" s="111"/>
    </row>
    <row r="108" spans="3:7" ht="30" customHeight="1">
      <c r="C108" s="168"/>
      <c r="F108" s="112"/>
      <c r="G108" s="111"/>
    </row>
    <row r="109" spans="3:7" ht="30" customHeight="1">
      <c r="C109" s="168"/>
      <c r="F109" s="112"/>
      <c r="G109" s="111"/>
    </row>
    <row r="110" spans="3:7" ht="30" customHeight="1">
      <c r="C110" s="168"/>
      <c r="F110" s="112"/>
      <c r="G110" s="111"/>
    </row>
    <row r="111" spans="3:7" ht="30" customHeight="1">
      <c r="C111" s="168"/>
      <c r="F111" s="112"/>
      <c r="G111" s="111"/>
    </row>
    <row r="112" spans="3:7" ht="30" customHeight="1">
      <c r="C112" s="168"/>
      <c r="F112" s="112"/>
      <c r="G112" s="111"/>
    </row>
    <row r="113" spans="3:7" ht="30" customHeight="1">
      <c r="C113" s="168"/>
      <c r="F113" s="112"/>
      <c r="G113" s="111"/>
    </row>
    <row r="114" spans="3:7" ht="30" customHeight="1">
      <c r="C114" s="168"/>
      <c r="F114" s="112"/>
      <c r="G114" s="111"/>
    </row>
    <row r="115" spans="3:7" ht="30" customHeight="1">
      <c r="C115" s="168"/>
      <c r="F115" s="112"/>
      <c r="G115" s="111"/>
    </row>
    <row r="116" spans="3:7" ht="30" customHeight="1">
      <c r="C116" s="168"/>
      <c r="F116" s="112"/>
      <c r="G116" s="111"/>
    </row>
    <row r="117" spans="3:7" ht="30" customHeight="1">
      <c r="C117" s="168"/>
      <c r="F117" s="112"/>
      <c r="G117" s="111"/>
    </row>
    <row r="118" spans="3:7" ht="30" customHeight="1">
      <c r="C118" s="168"/>
      <c r="F118" s="112"/>
      <c r="G118" s="111"/>
    </row>
    <row r="119" spans="3:7" ht="30" customHeight="1">
      <c r="C119" s="168"/>
      <c r="F119" s="112"/>
      <c r="G119" s="111"/>
    </row>
    <row r="120" spans="3:7" ht="30" customHeight="1">
      <c r="C120" s="168"/>
      <c r="F120" s="112"/>
      <c r="G120" s="111"/>
    </row>
    <row r="121" spans="3:7" ht="30" customHeight="1">
      <c r="C121" s="168"/>
      <c r="F121" s="112"/>
      <c r="G121" s="111"/>
    </row>
    <row r="122" spans="3:7" ht="30" customHeight="1">
      <c r="C122" s="168"/>
      <c r="F122" s="112"/>
      <c r="G122" s="111"/>
    </row>
    <row r="123" spans="3:7" ht="30" customHeight="1">
      <c r="C123" s="168"/>
      <c r="F123" s="112"/>
      <c r="G123" s="111"/>
    </row>
    <row r="124" spans="3:7" ht="30" customHeight="1">
      <c r="C124" s="168"/>
      <c r="F124" s="112"/>
      <c r="G124" s="111"/>
    </row>
    <row r="125" spans="3:7" ht="30" customHeight="1">
      <c r="C125" s="168"/>
      <c r="F125" s="112"/>
      <c r="G125" s="111"/>
    </row>
    <row r="126" spans="3:7" ht="30" customHeight="1">
      <c r="C126" s="168"/>
      <c r="F126" s="112"/>
      <c r="G126" s="111"/>
    </row>
    <row r="127" spans="3:7" ht="30" customHeight="1">
      <c r="C127" s="168"/>
      <c r="F127" s="112"/>
      <c r="G127" s="111"/>
    </row>
    <row r="128" spans="3:7" ht="30" customHeight="1">
      <c r="C128" s="168"/>
      <c r="F128" s="112"/>
      <c r="G128" s="111"/>
    </row>
    <row r="129" spans="3:7" ht="30" customHeight="1">
      <c r="C129" s="168"/>
      <c r="F129" s="112"/>
      <c r="G129" s="111"/>
    </row>
    <row r="130" spans="3:7" ht="30" customHeight="1">
      <c r="C130" s="168"/>
      <c r="F130" s="112"/>
      <c r="G130" s="111"/>
    </row>
    <row r="131" spans="3:7" ht="30" customHeight="1">
      <c r="C131" s="168"/>
      <c r="F131" s="112"/>
      <c r="G131" s="111"/>
    </row>
    <row r="132" spans="3:7" ht="30" customHeight="1">
      <c r="C132" s="168"/>
      <c r="F132" s="112"/>
      <c r="G132" s="111"/>
    </row>
    <row r="133" spans="3:7" ht="30" customHeight="1">
      <c r="C133" s="168"/>
      <c r="F133" s="112"/>
      <c r="G133" s="111"/>
    </row>
    <row r="134" spans="3:7" ht="30" customHeight="1">
      <c r="C134" s="168"/>
      <c r="F134" s="112"/>
      <c r="G134" s="111"/>
    </row>
    <row r="135" spans="3:7" ht="30" customHeight="1">
      <c r="C135" s="168"/>
      <c r="F135" s="112"/>
      <c r="G135" s="111"/>
    </row>
    <row r="136" spans="3:7" ht="30" customHeight="1">
      <c r="C136" s="168"/>
      <c r="F136" s="112"/>
      <c r="G136" s="111"/>
    </row>
    <row r="137" spans="3:7" ht="30" customHeight="1">
      <c r="C137" s="168"/>
      <c r="F137" s="112"/>
      <c r="G137" s="111"/>
    </row>
    <row r="138" spans="3:7" ht="30" customHeight="1">
      <c r="C138" s="168"/>
      <c r="F138" s="112"/>
      <c r="G138" s="111"/>
    </row>
    <row r="139" spans="3:7" ht="30" customHeight="1">
      <c r="C139" s="168"/>
      <c r="F139" s="112"/>
      <c r="G139" s="111"/>
    </row>
    <row r="140" spans="3:7" ht="30" customHeight="1">
      <c r="C140" s="168"/>
      <c r="F140" s="112"/>
      <c r="G140" s="111"/>
    </row>
    <row r="141" spans="3:7" ht="30" customHeight="1">
      <c r="C141" s="168"/>
      <c r="F141" s="112"/>
      <c r="G141" s="111"/>
    </row>
    <row r="142" spans="3:7" ht="30" customHeight="1">
      <c r="C142" s="168"/>
      <c r="F142" s="112"/>
      <c r="G142" s="111"/>
    </row>
    <row r="143" spans="3:7" ht="30" customHeight="1">
      <c r="C143" s="168"/>
      <c r="F143" s="112"/>
      <c r="G143" s="111"/>
    </row>
    <row r="144" spans="3:7" ht="30" customHeight="1">
      <c r="C144" s="168"/>
      <c r="F144" s="112"/>
      <c r="G144" s="111"/>
    </row>
    <row r="145" spans="3:7" ht="30" customHeight="1">
      <c r="C145" s="168"/>
      <c r="F145" s="112"/>
      <c r="G145" s="111"/>
    </row>
    <row r="146" spans="3:7" ht="30" customHeight="1">
      <c r="C146" s="168"/>
      <c r="F146" s="112"/>
      <c r="G146" s="111"/>
    </row>
    <row r="147" spans="3:7" ht="30" customHeight="1">
      <c r="C147" s="168"/>
      <c r="F147" s="112"/>
      <c r="G147" s="111"/>
    </row>
    <row r="148" spans="3:7" ht="30" customHeight="1">
      <c r="C148" s="168"/>
      <c r="F148" s="112"/>
      <c r="G148" s="111"/>
    </row>
    <row r="149" spans="3:7" ht="30" customHeight="1">
      <c r="C149" s="168"/>
      <c r="F149" s="112"/>
      <c r="G149" s="111"/>
    </row>
    <row r="150" spans="3:7" ht="30" customHeight="1">
      <c r="C150" s="168"/>
      <c r="F150" s="112"/>
      <c r="G150" s="111"/>
    </row>
    <row r="151" spans="3:7" ht="30" customHeight="1">
      <c r="C151" s="168"/>
      <c r="F151" s="112"/>
      <c r="G151" s="111"/>
    </row>
    <row r="152" spans="3:7" ht="30" customHeight="1">
      <c r="C152" s="168"/>
      <c r="F152" s="112"/>
      <c r="G152" s="111"/>
    </row>
    <row r="153" spans="3:7" ht="30" customHeight="1">
      <c r="C153" s="168"/>
      <c r="F153" s="112"/>
      <c r="G153" s="111"/>
    </row>
    <row r="154" spans="3:7" ht="30" customHeight="1">
      <c r="C154" s="168"/>
      <c r="F154" s="112"/>
      <c r="G154" s="111"/>
    </row>
    <row r="155" spans="3:7" ht="30" customHeight="1">
      <c r="C155" s="168"/>
      <c r="F155" s="112"/>
      <c r="G155" s="111"/>
    </row>
    <row r="156" spans="3:7" ht="30" customHeight="1">
      <c r="C156" s="168"/>
      <c r="F156" s="112"/>
      <c r="G156" s="111"/>
    </row>
    <row r="157" spans="3:7" ht="30" customHeight="1">
      <c r="C157" s="168"/>
      <c r="F157" s="112"/>
      <c r="G157" s="111"/>
    </row>
    <row r="158" spans="3:7" ht="30" customHeight="1">
      <c r="C158" s="168"/>
      <c r="F158" s="112"/>
      <c r="G158" s="111"/>
    </row>
    <row r="159" spans="3:7" ht="30" customHeight="1">
      <c r="C159" s="168"/>
      <c r="F159" s="112"/>
      <c r="G159" s="111"/>
    </row>
    <row r="160" spans="3:7" ht="30" customHeight="1">
      <c r="C160" s="168"/>
      <c r="F160" s="112"/>
      <c r="G160" s="111"/>
    </row>
    <row r="161" spans="3:7" ht="30" customHeight="1">
      <c r="C161" s="168"/>
      <c r="F161" s="112"/>
      <c r="G161" s="111"/>
    </row>
    <row r="162" spans="3:7" ht="30" customHeight="1">
      <c r="C162" s="168"/>
      <c r="F162" s="112"/>
      <c r="G162" s="111"/>
    </row>
    <row r="163" spans="3:7" ht="30" customHeight="1">
      <c r="C163" s="168"/>
      <c r="F163" s="112"/>
      <c r="G163" s="111"/>
    </row>
    <row r="164" spans="3:7" ht="30" customHeight="1">
      <c r="C164" s="168"/>
      <c r="F164" s="112"/>
      <c r="G164" s="111"/>
    </row>
    <row r="165" spans="3:7" ht="30" customHeight="1">
      <c r="C165" s="168"/>
      <c r="F165" s="112"/>
      <c r="G165" s="111"/>
    </row>
    <row r="166" spans="3:7" ht="30" customHeight="1">
      <c r="C166" s="168"/>
      <c r="F166" s="112"/>
      <c r="G166" s="111"/>
    </row>
    <row r="167" spans="3:7" ht="30" customHeight="1">
      <c r="C167" s="168"/>
      <c r="F167" s="112"/>
      <c r="G167" s="111"/>
    </row>
    <row r="168" spans="3:7" ht="30" customHeight="1">
      <c r="C168" s="168"/>
      <c r="F168" s="112"/>
      <c r="G168" s="111"/>
    </row>
    <row r="169" spans="3:7" ht="30" customHeight="1">
      <c r="C169" s="168"/>
      <c r="F169" s="112"/>
      <c r="G169" s="111"/>
    </row>
    <row r="170" spans="3:7" ht="30" customHeight="1">
      <c r="C170" s="168"/>
      <c r="F170" s="112"/>
      <c r="G170" s="111"/>
    </row>
    <row r="171" spans="3:7" ht="30" customHeight="1">
      <c r="C171" s="168"/>
      <c r="F171" s="112"/>
      <c r="G171" s="111"/>
    </row>
    <row r="172" spans="3:7" ht="30" customHeight="1">
      <c r="C172" s="168"/>
      <c r="F172" s="112"/>
      <c r="G172" s="111"/>
    </row>
    <row r="173" spans="3:7" ht="30" customHeight="1">
      <c r="C173" s="168"/>
      <c r="F173" s="112"/>
      <c r="G173" s="111"/>
    </row>
    <row r="174" spans="3:7" ht="30" customHeight="1">
      <c r="C174" s="168"/>
      <c r="F174" s="112"/>
      <c r="G174" s="111"/>
    </row>
    <row r="175" spans="3:7" ht="30" customHeight="1">
      <c r="C175" s="168"/>
      <c r="F175" s="112"/>
      <c r="G175" s="111"/>
    </row>
    <row r="176" spans="3:7" ht="30" customHeight="1">
      <c r="C176" s="168"/>
      <c r="F176" s="112"/>
      <c r="G176" s="111"/>
    </row>
    <row r="177" spans="3:7" ht="30" customHeight="1">
      <c r="C177" s="168"/>
      <c r="F177" s="112"/>
      <c r="G177" s="111"/>
    </row>
    <row r="178" spans="3:7" ht="30" customHeight="1">
      <c r="C178" s="168"/>
      <c r="F178" s="112"/>
      <c r="G178" s="111"/>
    </row>
    <row r="179" spans="3:7" ht="30" customHeight="1">
      <c r="C179" s="168"/>
      <c r="F179" s="112"/>
      <c r="G179" s="111"/>
    </row>
    <row r="180" spans="3:7" ht="30" customHeight="1">
      <c r="C180" s="168"/>
      <c r="F180" s="112"/>
      <c r="G180" s="111"/>
    </row>
    <row r="181" spans="3:7" ht="30" customHeight="1">
      <c r="C181" s="168"/>
      <c r="F181" s="112"/>
      <c r="G181" s="111"/>
    </row>
    <row r="182" spans="3:7" ht="30" customHeight="1">
      <c r="C182" s="168"/>
      <c r="F182" s="112"/>
      <c r="G182" s="111"/>
    </row>
    <row r="183" spans="3:7" ht="30" customHeight="1">
      <c r="C183" s="168"/>
      <c r="F183" s="112"/>
      <c r="G183" s="111"/>
    </row>
    <row r="184" spans="3:7" ht="30" customHeight="1">
      <c r="C184" s="168"/>
      <c r="F184" s="112"/>
      <c r="G184" s="111"/>
    </row>
    <row r="185" spans="3:7" ht="30" customHeight="1">
      <c r="C185" s="168"/>
      <c r="F185" s="112"/>
      <c r="G185" s="111"/>
    </row>
    <row r="186" spans="3:7" ht="30" customHeight="1">
      <c r="C186" s="168"/>
      <c r="F186" s="112"/>
      <c r="G186" s="111"/>
    </row>
    <row r="187" spans="3:7" ht="30" customHeight="1">
      <c r="C187" s="168"/>
      <c r="F187" s="112"/>
      <c r="G187" s="111"/>
    </row>
    <row r="188" spans="3:7" ht="30" customHeight="1">
      <c r="C188" s="168"/>
      <c r="F188" s="112"/>
      <c r="G188" s="111"/>
    </row>
    <row r="189" spans="3:7" ht="30" customHeight="1">
      <c r="C189" s="168"/>
      <c r="F189" s="112"/>
      <c r="G189" s="111"/>
    </row>
    <row r="190" spans="3:7" ht="30" customHeight="1">
      <c r="C190" s="168"/>
      <c r="F190" s="112"/>
      <c r="G190" s="111"/>
    </row>
    <row r="191" spans="3:7" ht="30" customHeight="1">
      <c r="C191" s="168"/>
      <c r="F191" s="112"/>
      <c r="G191" s="111"/>
    </row>
    <row r="192" spans="3:7" ht="30" customHeight="1">
      <c r="C192" s="168"/>
      <c r="F192" s="112"/>
      <c r="G192" s="111"/>
    </row>
    <row r="193" spans="3:7" ht="30" customHeight="1">
      <c r="C193" s="168"/>
      <c r="F193" s="112"/>
      <c r="G193" s="111"/>
    </row>
    <row r="194" spans="3:7" ht="30" customHeight="1">
      <c r="C194" s="168"/>
      <c r="F194" s="112"/>
      <c r="G194" s="111"/>
    </row>
    <row r="195" spans="3:7" ht="30" customHeight="1">
      <c r="C195" s="168"/>
      <c r="F195" s="112"/>
      <c r="G195" s="111"/>
    </row>
    <row r="196" spans="3:7" ht="30" customHeight="1">
      <c r="C196" s="168"/>
      <c r="F196" s="112"/>
      <c r="G196" s="111"/>
    </row>
    <row r="197" spans="3:7" ht="30" customHeight="1">
      <c r="C197" s="168"/>
      <c r="F197" s="112"/>
      <c r="G197" s="111"/>
    </row>
    <row r="198" spans="3:7" ht="30" customHeight="1">
      <c r="C198" s="168"/>
      <c r="F198" s="112"/>
      <c r="G198" s="111"/>
    </row>
    <row r="199" spans="3:7" ht="30" customHeight="1">
      <c r="C199" s="168"/>
      <c r="F199" s="112"/>
      <c r="G199" s="111"/>
    </row>
    <row r="200" spans="3:7" ht="30" customHeight="1">
      <c r="C200" s="168"/>
      <c r="F200" s="112"/>
      <c r="G200" s="111"/>
    </row>
    <row r="201" spans="3:7" ht="30" customHeight="1">
      <c r="C201" s="168"/>
      <c r="F201" s="112"/>
      <c r="G201" s="111"/>
    </row>
    <row r="202" spans="3:7" ht="30" customHeight="1">
      <c r="C202" s="168"/>
      <c r="F202" s="112"/>
      <c r="G202" s="111"/>
    </row>
    <row r="203" spans="3:7" ht="30" customHeight="1">
      <c r="C203" s="168"/>
      <c r="F203" s="112"/>
      <c r="G203" s="111"/>
    </row>
    <row r="204" spans="3:7" ht="30" customHeight="1">
      <c r="C204" s="168"/>
      <c r="F204" s="112"/>
      <c r="G204" s="111"/>
    </row>
    <row r="205" spans="3:7" ht="30" customHeight="1">
      <c r="C205" s="168"/>
      <c r="F205" s="112"/>
      <c r="G205" s="111"/>
    </row>
    <row r="206" spans="3:7" ht="30" customHeight="1">
      <c r="C206" s="168"/>
      <c r="F206" s="112"/>
      <c r="G206" s="111"/>
    </row>
    <row r="207" spans="3:7" ht="30" customHeight="1">
      <c r="C207" s="168"/>
      <c r="F207" s="112"/>
      <c r="G207" s="111"/>
    </row>
    <row r="208" spans="3:7" ht="30" customHeight="1">
      <c r="C208" s="168"/>
      <c r="F208" s="112"/>
      <c r="G208" s="111"/>
    </row>
    <row r="209" spans="3:7" ht="30" customHeight="1">
      <c r="C209" s="168"/>
      <c r="F209" s="112"/>
      <c r="G209" s="111"/>
    </row>
    <row r="210" spans="3:7" ht="30" customHeight="1">
      <c r="C210" s="168"/>
      <c r="F210" s="112"/>
      <c r="G210" s="111"/>
    </row>
    <row r="211" spans="3:7" ht="30" customHeight="1">
      <c r="C211" s="168"/>
      <c r="F211" s="112"/>
      <c r="G211" s="111"/>
    </row>
    <row r="212" spans="3:7" ht="30" customHeight="1">
      <c r="C212" s="168"/>
      <c r="F212" s="112"/>
      <c r="G212" s="111"/>
    </row>
    <row r="213" spans="3:7" ht="30" customHeight="1">
      <c r="C213" s="168"/>
      <c r="F213" s="112"/>
      <c r="G213" s="111"/>
    </row>
    <row r="214" spans="3:7" ht="30" customHeight="1">
      <c r="C214" s="168"/>
      <c r="F214" s="112"/>
      <c r="G214" s="111"/>
    </row>
    <row r="215" spans="3:7" ht="30" customHeight="1">
      <c r="C215" s="168"/>
      <c r="F215" s="112"/>
      <c r="G215" s="111"/>
    </row>
    <row r="216" spans="3:7" ht="30" customHeight="1">
      <c r="C216" s="168"/>
      <c r="F216" s="112"/>
      <c r="G216" s="111"/>
    </row>
    <row r="217" spans="3:7" ht="30" customHeight="1">
      <c r="C217" s="168"/>
      <c r="F217" s="112"/>
      <c r="G217" s="111"/>
    </row>
    <row r="218" spans="3:7" ht="30" customHeight="1">
      <c r="C218" s="168"/>
      <c r="F218" s="112"/>
      <c r="G218" s="111"/>
    </row>
    <row r="219" spans="3:7" ht="30" customHeight="1">
      <c r="C219" s="168"/>
      <c r="F219" s="112"/>
      <c r="G219" s="111"/>
    </row>
    <row r="220" spans="3:7" ht="30" customHeight="1">
      <c r="C220" s="168"/>
      <c r="F220" s="112"/>
      <c r="G220" s="111"/>
    </row>
    <row r="221" spans="3:7" ht="30" customHeight="1">
      <c r="C221" s="168"/>
      <c r="F221" s="112"/>
      <c r="G221" s="111"/>
    </row>
    <row r="222" spans="3:7" ht="30" customHeight="1">
      <c r="C222" s="168"/>
      <c r="F222" s="112"/>
      <c r="G222" s="111"/>
    </row>
    <row r="223" spans="3:7" ht="30" customHeight="1">
      <c r="C223" s="168"/>
      <c r="F223" s="112"/>
      <c r="G223" s="111"/>
    </row>
    <row r="224" spans="3:7" ht="30" customHeight="1">
      <c r="C224" s="168"/>
      <c r="F224" s="112"/>
      <c r="G224" s="111"/>
    </row>
    <row r="225" spans="3:7" ht="30" customHeight="1">
      <c r="C225" s="168"/>
      <c r="F225" s="112"/>
      <c r="G225" s="111"/>
    </row>
    <row r="226" spans="3:7" ht="30" customHeight="1">
      <c r="C226" s="168"/>
      <c r="F226" s="112"/>
      <c r="G226" s="111"/>
    </row>
    <row r="227" spans="3:7" ht="30" customHeight="1">
      <c r="C227" s="168"/>
      <c r="F227" s="112"/>
      <c r="G227" s="111"/>
    </row>
    <row r="228" spans="3:7" ht="30" customHeight="1">
      <c r="C228" s="168"/>
      <c r="F228" s="112"/>
      <c r="G228" s="111"/>
    </row>
    <row r="229" spans="3:7" ht="30" customHeight="1">
      <c r="C229" s="168"/>
      <c r="F229" s="112"/>
      <c r="G229" s="111"/>
    </row>
    <row r="230" spans="3:7" ht="30" customHeight="1">
      <c r="C230" s="168"/>
      <c r="F230" s="112"/>
      <c r="G230" s="111"/>
    </row>
    <row r="231" spans="3:7" ht="30" customHeight="1">
      <c r="C231" s="168"/>
      <c r="F231" s="112"/>
      <c r="G231" s="111"/>
    </row>
    <row r="232" spans="3:7" ht="30" customHeight="1">
      <c r="C232" s="168"/>
      <c r="F232" s="112"/>
      <c r="G232" s="111"/>
    </row>
    <row r="233" spans="3:7" ht="30" customHeight="1">
      <c r="C233" s="168"/>
      <c r="F233" s="112"/>
      <c r="G233" s="111"/>
    </row>
    <row r="234" spans="3:7" ht="30" customHeight="1">
      <c r="C234" s="168"/>
      <c r="F234" s="112"/>
      <c r="G234" s="111"/>
    </row>
    <row r="235" spans="3:7" ht="30" customHeight="1">
      <c r="C235" s="168"/>
      <c r="F235" s="112"/>
      <c r="G235" s="111"/>
    </row>
    <row r="236" spans="3:7" ht="30" customHeight="1">
      <c r="C236" s="168"/>
      <c r="F236" s="112"/>
      <c r="G236" s="111"/>
    </row>
    <row r="237" spans="3:7" ht="30" customHeight="1">
      <c r="C237" s="168"/>
      <c r="F237" s="112"/>
      <c r="G237" s="111"/>
    </row>
    <row r="238" spans="3:7" ht="30" customHeight="1">
      <c r="C238" s="168"/>
      <c r="F238" s="112"/>
      <c r="G238" s="111"/>
    </row>
    <row r="239" spans="3:7" ht="30" customHeight="1">
      <c r="C239" s="168"/>
      <c r="F239" s="112"/>
      <c r="G239" s="111"/>
    </row>
    <row r="240" spans="3:7" ht="30" customHeight="1">
      <c r="C240" s="168"/>
      <c r="F240" s="112"/>
      <c r="G240" s="111"/>
    </row>
    <row r="241" spans="3:7" ht="30" customHeight="1">
      <c r="C241" s="168"/>
      <c r="F241" s="112"/>
      <c r="G241" s="111"/>
    </row>
    <row r="242" spans="3:7" ht="30" customHeight="1">
      <c r="C242" s="168"/>
      <c r="F242" s="112"/>
      <c r="G242" s="111"/>
    </row>
    <row r="243" spans="3:7" ht="30" customHeight="1">
      <c r="C243" s="168"/>
      <c r="F243" s="112"/>
      <c r="G243" s="111"/>
    </row>
    <row r="244" spans="3:7" ht="30" customHeight="1">
      <c r="C244" s="168"/>
      <c r="F244" s="112"/>
      <c r="G244" s="111"/>
    </row>
    <row r="245" spans="3:7" ht="30" customHeight="1">
      <c r="C245" s="168"/>
      <c r="F245" s="112"/>
      <c r="G245" s="111"/>
    </row>
    <row r="246" spans="3:7" ht="30" customHeight="1">
      <c r="C246" s="168"/>
      <c r="F246" s="112"/>
      <c r="G246" s="111"/>
    </row>
    <row r="247" spans="3:7" ht="30" customHeight="1">
      <c r="C247" s="168"/>
      <c r="F247" s="112"/>
      <c r="G247" s="111"/>
    </row>
    <row r="248" spans="3:7" ht="30" customHeight="1">
      <c r="C248" s="168"/>
      <c r="F248" s="112"/>
      <c r="G248" s="111"/>
    </row>
    <row r="249" spans="3:7" ht="30" customHeight="1">
      <c r="C249" s="168"/>
      <c r="F249" s="112"/>
      <c r="G249" s="111"/>
    </row>
    <row r="250" spans="3:7" ht="30" customHeight="1">
      <c r="C250" s="168"/>
      <c r="F250" s="112"/>
      <c r="G250" s="111"/>
    </row>
    <row r="251" spans="3:7" ht="30" customHeight="1">
      <c r="C251" s="168"/>
      <c r="F251" s="112"/>
      <c r="G251" s="111"/>
    </row>
    <row r="252" spans="3:7" ht="30" customHeight="1">
      <c r="C252" s="168"/>
      <c r="F252" s="112"/>
      <c r="G252" s="111"/>
    </row>
    <row r="253" spans="3:7" ht="30" customHeight="1">
      <c r="C253" s="168"/>
      <c r="F253" s="112"/>
      <c r="G253" s="111"/>
    </row>
    <row r="254" spans="3:7" ht="30" customHeight="1">
      <c r="C254" s="168"/>
      <c r="F254" s="112"/>
      <c r="G254" s="111"/>
    </row>
    <row r="255" spans="3:7" ht="30" customHeight="1">
      <c r="C255" s="168"/>
      <c r="F255" s="112"/>
      <c r="G255" s="111"/>
    </row>
    <row r="256" spans="3:7" ht="30" customHeight="1">
      <c r="C256" s="168"/>
      <c r="F256" s="112"/>
      <c r="G256" s="111"/>
    </row>
    <row r="257" spans="3:7" ht="30" customHeight="1">
      <c r="C257" s="168"/>
      <c r="F257" s="112"/>
      <c r="G257" s="111"/>
    </row>
    <row r="258" spans="3:7" ht="30" customHeight="1">
      <c r="C258" s="168"/>
      <c r="F258" s="112"/>
      <c r="G258" s="111"/>
    </row>
    <row r="259" spans="3:7" ht="30" customHeight="1">
      <c r="C259" s="168"/>
      <c r="F259" s="112"/>
      <c r="G259" s="111"/>
    </row>
    <row r="260" spans="3:7" ht="30" customHeight="1">
      <c r="C260" s="168"/>
      <c r="F260" s="112"/>
      <c r="G260" s="111"/>
    </row>
    <row r="261" spans="3:7" ht="30" customHeight="1">
      <c r="C261" s="168"/>
      <c r="F261" s="112"/>
      <c r="G261" s="111"/>
    </row>
    <row r="262" spans="3:7" ht="30" customHeight="1">
      <c r="C262" s="168"/>
      <c r="F262" s="112"/>
      <c r="G262" s="111"/>
    </row>
    <row r="263" spans="3:7" ht="30" customHeight="1">
      <c r="C263" s="168"/>
      <c r="F263" s="112"/>
      <c r="G263" s="111"/>
    </row>
    <row r="264" spans="3:7" ht="30" customHeight="1">
      <c r="C264" s="168"/>
      <c r="F264" s="112"/>
      <c r="G264" s="111"/>
    </row>
    <row r="265" spans="3:7" ht="30" customHeight="1">
      <c r="C265" s="168"/>
      <c r="F265" s="112"/>
      <c r="G265" s="111"/>
    </row>
    <row r="266" spans="3:7" ht="30" customHeight="1">
      <c r="C266" s="168"/>
      <c r="F266" s="112"/>
      <c r="G266" s="111"/>
    </row>
    <row r="267" spans="3:7" ht="30" customHeight="1">
      <c r="C267" s="168"/>
      <c r="F267" s="112"/>
      <c r="G267" s="111"/>
    </row>
    <row r="268" spans="3:7" ht="30" customHeight="1">
      <c r="C268" s="168"/>
      <c r="F268" s="112"/>
      <c r="G268" s="111"/>
    </row>
    <row r="269" spans="3:7" ht="30" customHeight="1">
      <c r="C269" s="168"/>
      <c r="F269" s="112"/>
      <c r="G269" s="111"/>
    </row>
    <row r="270" spans="3:7" ht="30" customHeight="1">
      <c r="C270" s="168"/>
      <c r="F270" s="112"/>
      <c r="G270" s="111"/>
    </row>
    <row r="271" spans="3:7" ht="30" customHeight="1">
      <c r="C271" s="168"/>
      <c r="F271" s="112"/>
      <c r="G271" s="111"/>
    </row>
    <row r="272" spans="3:7" ht="30" customHeight="1">
      <c r="C272" s="168"/>
      <c r="F272" s="112"/>
      <c r="G272" s="111"/>
    </row>
    <row r="273" spans="3:7" ht="30" customHeight="1">
      <c r="C273" s="168"/>
      <c r="F273" s="112"/>
      <c r="G273" s="111"/>
    </row>
    <row r="274" spans="3:7" ht="30" customHeight="1">
      <c r="C274" s="168"/>
      <c r="F274" s="112"/>
      <c r="G274" s="111"/>
    </row>
    <row r="275" spans="3:7" ht="30" customHeight="1">
      <c r="C275" s="168"/>
      <c r="F275" s="112"/>
      <c r="G275" s="111"/>
    </row>
    <row r="276" spans="3:7" ht="30" customHeight="1">
      <c r="C276" s="168"/>
      <c r="F276" s="112"/>
      <c r="G276" s="111"/>
    </row>
    <row r="277" spans="3:7" ht="30" customHeight="1">
      <c r="C277" s="168"/>
      <c r="F277" s="112"/>
      <c r="G277" s="111"/>
    </row>
    <row r="278" spans="3:7" ht="30" customHeight="1">
      <c r="C278" s="168"/>
      <c r="F278" s="112"/>
      <c r="G278" s="111"/>
    </row>
    <row r="279" spans="3:7" ht="30" customHeight="1">
      <c r="C279" s="168"/>
      <c r="F279" s="112"/>
      <c r="G279" s="111"/>
    </row>
    <row r="280" spans="3:7" ht="30" customHeight="1">
      <c r="C280" s="168"/>
      <c r="F280" s="112"/>
      <c r="G280" s="111"/>
    </row>
    <row r="281" spans="3:7" ht="30" customHeight="1">
      <c r="C281" s="168"/>
      <c r="F281" s="112"/>
      <c r="G281" s="111"/>
    </row>
    <row r="282" spans="3:7" ht="30" customHeight="1">
      <c r="C282" s="168"/>
      <c r="F282" s="112"/>
      <c r="G282" s="111"/>
    </row>
    <row r="283" spans="3:7" ht="30" customHeight="1">
      <c r="C283" s="168"/>
      <c r="F283" s="112"/>
      <c r="G283" s="111"/>
    </row>
    <row r="284" spans="3:7" ht="30" customHeight="1">
      <c r="C284" s="168"/>
      <c r="F284" s="112"/>
      <c r="G284" s="111"/>
    </row>
    <row r="285" spans="3:7" ht="30" customHeight="1">
      <c r="C285" s="168"/>
      <c r="F285" s="112"/>
      <c r="G285" s="111"/>
    </row>
    <row r="286" spans="3:7" ht="30" customHeight="1">
      <c r="C286" s="168"/>
      <c r="F286" s="112"/>
      <c r="G286" s="111"/>
    </row>
    <row r="287" spans="3:7" ht="30" customHeight="1">
      <c r="C287" s="168"/>
      <c r="F287" s="112"/>
      <c r="G287" s="111"/>
    </row>
    <row r="288" spans="3:7" ht="30" customHeight="1">
      <c r="C288" s="168"/>
      <c r="F288" s="112"/>
      <c r="G288" s="111"/>
    </row>
    <row r="289" spans="3:7" ht="30" customHeight="1">
      <c r="C289" s="168"/>
      <c r="F289" s="112"/>
      <c r="G289" s="111"/>
    </row>
    <row r="290" spans="3:7" ht="30" customHeight="1">
      <c r="C290" s="168"/>
      <c r="F290" s="112"/>
      <c r="G290" s="111"/>
    </row>
    <row r="291" spans="3:7" ht="30" customHeight="1">
      <c r="C291" s="168"/>
      <c r="F291" s="112"/>
      <c r="G291" s="111"/>
    </row>
    <row r="292" spans="3:7" ht="30" customHeight="1">
      <c r="C292" s="168"/>
      <c r="F292" s="112"/>
      <c r="G292" s="111"/>
    </row>
    <row r="293" spans="3:7" ht="30" customHeight="1">
      <c r="C293" s="168"/>
      <c r="F293" s="112"/>
      <c r="G293" s="111"/>
    </row>
    <row r="294" spans="3:7" ht="30" customHeight="1">
      <c r="C294" s="168"/>
      <c r="F294" s="112"/>
      <c r="G294" s="111"/>
    </row>
    <row r="295" spans="3:7" ht="30" customHeight="1">
      <c r="C295" s="168"/>
      <c r="F295" s="112"/>
      <c r="G295" s="111"/>
    </row>
    <row r="296" spans="3:7" ht="30" customHeight="1">
      <c r="C296" s="168"/>
      <c r="F296" s="112"/>
      <c r="G296" s="111"/>
    </row>
    <row r="297" spans="3:7" ht="30" customHeight="1">
      <c r="C297" s="168"/>
      <c r="F297" s="112"/>
      <c r="G297" s="111"/>
    </row>
    <row r="298" spans="3:7" ht="30" customHeight="1">
      <c r="C298" s="168"/>
      <c r="F298" s="112"/>
      <c r="G298" s="111"/>
    </row>
    <row r="299" spans="3:7" ht="30" customHeight="1">
      <c r="C299" s="168"/>
      <c r="F299" s="112"/>
      <c r="G299" s="111"/>
    </row>
    <row r="300" spans="3:7" ht="30" customHeight="1">
      <c r="C300" s="168"/>
      <c r="F300" s="112"/>
      <c r="G300" s="111"/>
    </row>
    <row r="301" spans="3:7" ht="30" customHeight="1">
      <c r="C301" s="168"/>
      <c r="F301" s="112"/>
      <c r="G301" s="111"/>
    </row>
    <row r="302" spans="3:7" ht="30" customHeight="1">
      <c r="C302" s="168"/>
      <c r="F302" s="112"/>
      <c r="G302" s="111"/>
    </row>
    <row r="303" spans="3:7" ht="30" customHeight="1">
      <c r="C303" s="168"/>
      <c r="F303" s="112"/>
      <c r="G303" s="111"/>
    </row>
    <row r="304" spans="3:7" ht="30" customHeight="1">
      <c r="C304" s="168"/>
      <c r="F304" s="112"/>
      <c r="G304" s="111"/>
    </row>
    <row r="305" spans="3:7" ht="30" customHeight="1">
      <c r="C305" s="168"/>
      <c r="F305" s="112"/>
      <c r="G305" s="111"/>
    </row>
    <row r="306" spans="3:7" ht="30" customHeight="1">
      <c r="C306" s="168"/>
      <c r="F306" s="112"/>
      <c r="G306" s="111"/>
    </row>
    <row r="307" spans="3:7" ht="30" customHeight="1">
      <c r="C307" s="168"/>
      <c r="F307" s="112"/>
      <c r="G307" s="111"/>
    </row>
    <row r="308" spans="3:7" ht="30" customHeight="1">
      <c r="C308" s="168"/>
      <c r="F308" s="112"/>
      <c r="G308" s="111"/>
    </row>
    <row r="309" spans="3:7" ht="30" customHeight="1">
      <c r="C309" s="168"/>
      <c r="F309" s="112"/>
      <c r="G309" s="111"/>
    </row>
    <row r="310" spans="3:7" ht="30" customHeight="1">
      <c r="C310" s="168"/>
      <c r="F310" s="112"/>
      <c r="G310" s="111"/>
    </row>
    <row r="311" spans="3:7" ht="30" customHeight="1">
      <c r="C311" s="168"/>
      <c r="F311" s="112"/>
      <c r="G311" s="111"/>
    </row>
    <row r="312" spans="3:7" ht="30" customHeight="1">
      <c r="C312" s="168"/>
      <c r="F312" s="112"/>
      <c r="G312" s="111"/>
    </row>
    <row r="313" spans="3:7" ht="30" customHeight="1">
      <c r="C313" s="168"/>
      <c r="F313" s="112"/>
      <c r="G313" s="111"/>
    </row>
    <row r="314" spans="3:7" ht="30" customHeight="1">
      <c r="C314" s="168"/>
      <c r="F314" s="112"/>
      <c r="G314" s="111"/>
    </row>
    <row r="315" spans="3:7" ht="30" customHeight="1">
      <c r="C315" s="168"/>
      <c r="F315" s="112"/>
      <c r="G315" s="111"/>
    </row>
    <row r="316" spans="3:7" ht="30" customHeight="1">
      <c r="C316" s="168"/>
      <c r="F316" s="112"/>
      <c r="G316" s="111"/>
    </row>
    <row r="317" spans="3:7" ht="30" customHeight="1">
      <c r="C317" s="168"/>
      <c r="F317" s="112"/>
      <c r="G317" s="111"/>
    </row>
    <row r="318" spans="3:7" ht="30" customHeight="1">
      <c r="C318" s="168"/>
      <c r="F318" s="112"/>
      <c r="G318" s="111"/>
    </row>
    <row r="319" spans="3:7" ht="30" customHeight="1">
      <c r="C319" s="168"/>
      <c r="F319" s="112"/>
      <c r="G319" s="111"/>
    </row>
    <row r="320" spans="3:7" ht="30" customHeight="1">
      <c r="C320" s="168"/>
      <c r="F320" s="112"/>
      <c r="G320" s="111"/>
    </row>
    <row r="321" spans="3:7" ht="30" customHeight="1">
      <c r="C321" s="168"/>
      <c r="F321" s="112"/>
      <c r="G321" s="111"/>
    </row>
    <row r="322" spans="3:7" ht="30" customHeight="1">
      <c r="C322" s="168"/>
      <c r="F322" s="112"/>
      <c r="G322" s="111"/>
    </row>
    <row r="323" spans="3:7" ht="30" customHeight="1">
      <c r="C323" s="168"/>
      <c r="F323" s="112"/>
      <c r="G323" s="111"/>
    </row>
    <row r="324" spans="3:7" ht="30" customHeight="1">
      <c r="C324" s="168"/>
      <c r="F324" s="112"/>
      <c r="G324" s="111"/>
    </row>
    <row r="325" spans="3:7" ht="30" customHeight="1">
      <c r="C325" s="168"/>
      <c r="F325" s="112"/>
      <c r="G325" s="111"/>
    </row>
    <row r="326" spans="3:7" ht="30" customHeight="1">
      <c r="C326" s="168"/>
      <c r="F326" s="112"/>
      <c r="G326" s="111"/>
    </row>
    <row r="327" spans="3:7" ht="30" customHeight="1">
      <c r="C327" s="168"/>
      <c r="F327" s="112"/>
      <c r="G327" s="111"/>
    </row>
    <row r="328" spans="3:7" ht="30" customHeight="1">
      <c r="C328" s="168"/>
      <c r="F328" s="112"/>
      <c r="G328" s="111"/>
    </row>
    <row r="329" spans="3:7" ht="30" customHeight="1">
      <c r="C329" s="168"/>
      <c r="F329" s="112"/>
      <c r="G329" s="111"/>
    </row>
    <row r="330" spans="3:7" ht="30" customHeight="1">
      <c r="C330" s="168"/>
      <c r="F330" s="112"/>
      <c r="G330" s="111"/>
    </row>
    <row r="331" spans="3:7" ht="30" customHeight="1">
      <c r="C331" s="168"/>
      <c r="F331" s="112"/>
      <c r="G331" s="111"/>
    </row>
    <row r="332" spans="3:7" ht="30" customHeight="1">
      <c r="C332" s="168"/>
      <c r="F332" s="112"/>
      <c r="G332" s="111"/>
    </row>
    <row r="333" spans="3:7" ht="30" customHeight="1">
      <c r="C333" s="168"/>
      <c r="F333" s="112"/>
      <c r="G333" s="111"/>
    </row>
    <row r="334" spans="3:7" ht="30" customHeight="1">
      <c r="C334" s="168"/>
      <c r="F334" s="112"/>
      <c r="G334" s="111"/>
    </row>
    <row r="335" spans="3:7" ht="30" customHeight="1">
      <c r="C335" s="168"/>
      <c r="F335" s="112"/>
      <c r="G335" s="111"/>
    </row>
    <row r="336" spans="3:7" ht="30" customHeight="1">
      <c r="C336" s="168"/>
      <c r="F336" s="112"/>
      <c r="G336" s="111"/>
    </row>
    <row r="337" spans="3:7" ht="30" customHeight="1">
      <c r="C337" s="168"/>
      <c r="F337" s="112"/>
      <c r="G337" s="111"/>
    </row>
    <row r="338" spans="3:7" ht="30" customHeight="1">
      <c r="C338" s="168"/>
      <c r="F338" s="112"/>
      <c r="G338" s="111"/>
    </row>
    <row r="339" spans="3:7" ht="30" customHeight="1">
      <c r="C339" s="168"/>
      <c r="F339" s="112"/>
      <c r="G339" s="111"/>
    </row>
    <row r="340" spans="3:7" ht="30" customHeight="1">
      <c r="C340" s="168"/>
      <c r="F340" s="112"/>
      <c r="G340" s="111"/>
    </row>
    <row r="341" spans="3:7" ht="30" customHeight="1">
      <c r="C341" s="168"/>
      <c r="F341" s="112"/>
      <c r="G341" s="111"/>
    </row>
    <row r="342" spans="3:7" ht="30" customHeight="1">
      <c r="C342" s="168"/>
      <c r="F342" s="112"/>
      <c r="G342" s="111"/>
    </row>
    <row r="343" spans="3:7" ht="30" customHeight="1">
      <c r="C343" s="168"/>
      <c r="F343" s="112"/>
      <c r="G343" s="111"/>
    </row>
    <row r="344" spans="3:7" ht="30" customHeight="1">
      <c r="C344" s="168"/>
      <c r="F344" s="112"/>
      <c r="G344" s="111"/>
    </row>
    <row r="345" spans="3:7" ht="30" customHeight="1">
      <c r="C345" s="168"/>
      <c r="F345" s="112"/>
      <c r="G345" s="111"/>
    </row>
    <row r="346" spans="3:7" ht="30" customHeight="1">
      <c r="C346" s="168"/>
      <c r="F346" s="112"/>
      <c r="G346" s="111"/>
    </row>
    <row r="347" spans="3:7" ht="30" customHeight="1">
      <c r="C347" s="168"/>
      <c r="F347" s="112"/>
      <c r="G347" s="111"/>
    </row>
    <row r="348" spans="3:7" ht="30" customHeight="1">
      <c r="C348" s="168"/>
      <c r="F348" s="112"/>
      <c r="G348" s="111"/>
    </row>
    <row r="349" spans="3:7" ht="30" customHeight="1">
      <c r="C349" s="168"/>
      <c r="F349" s="112"/>
      <c r="G349" s="111"/>
    </row>
    <row r="350" spans="3:7" ht="30" customHeight="1">
      <c r="C350" s="168"/>
      <c r="F350" s="112"/>
      <c r="G350" s="111"/>
    </row>
    <row r="351" spans="3:7" ht="30" customHeight="1">
      <c r="C351" s="168"/>
      <c r="F351" s="112"/>
      <c r="G351" s="111"/>
    </row>
    <row r="352" spans="3:7" ht="30" customHeight="1">
      <c r="C352" s="168"/>
      <c r="F352" s="112"/>
      <c r="G352" s="111"/>
    </row>
    <row r="353" spans="3:7" ht="30" customHeight="1">
      <c r="C353" s="168"/>
      <c r="F353" s="112"/>
      <c r="G353" s="111"/>
    </row>
    <row r="354" spans="3:7" ht="30" customHeight="1">
      <c r="C354" s="168"/>
      <c r="F354" s="112"/>
      <c r="G354" s="111"/>
    </row>
    <row r="355" spans="3:7" ht="30" customHeight="1">
      <c r="C355" s="168"/>
      <c r="F355" s="112"/>
      <c r="G355" s="111"/>
    </row>
    <row r="356" spans="3:7" ht="30" customHeight="1">
      <c r="C356" s="168"/>
      <c r="F356" s="112"/>
      <c r="G356" s="111"/>
    </row>
    <row r="357" spans="3:7" ht="30" customHeight="1">
      <c r="C357" s="168"/>
      <c r="F357" s="112"/>
      <c r="G357" s="111"/>
    </row>
    <row r="358" spans="3:7" ht="30" customHeight="1">
      <c r="C358" s="168"/>
      <c r="F358" s="112"/>
      <c r="G358" s="111"/>
    </row>
    <row r="359" spans="3:7" ht="30" customHeight="1">
      <c r="C359" s="168"/>
      <c r="F359" s="112"/>
      <c r="G359" s="111"/>
    </row>
    <row r="360" spans="3:7" ht="30" customHeight="1">
      <c r="C360" s="168"/>
      <c r="F360" s="112"/>
      <c r="G360" s="111"/>
    </row>
    <row r="361" spans="3:7" ht="30" customHeight="1">
      <c r="C361" s="168"/>
      <c r="F361" s="112"/>
      <c r="G361" s="111"/>
    </row>
    <row r="362" spans="3:7" ht="30" customHeight="1">
      <c r="C362" s="168"/>
      <c r="F362" s="112"/>
      <c r="G362" s="111"/>
    </row>
    <row r="363" spans="3:7" ht="30" customHeight="1">
      <c r="C363" s="168"/>
      <c r="F363" s="112"/>
      <c r="G363" s="111"/>
    </row>
    <row r="364" spans="3:7" ht="30" customHeight="1">
      <c r="C364" s="168"/>
      <c r="F364" s="112"/>
      <c r="G364" s="111"/>
    </row>
    <row r="365" spans="3:7" ht="30" customHeight="1">
      <c r="C365" s="168"/>
      <c r="F365" s="112"/>
      <c r="G365" s="111"/>
    </row>
    <row r="366" spans="3:7" ht="30" customHeight="1">
      <c r="C366" s="168"/>
      <c r="F366" s="112"/>
      <c r="G366" s="111"/>
    </row>
    <row r="367" spans="3:7" ht="30" customHeight="1">
      <c r="C367" s="168"/>
      <c r="F367" s="112"/>
      <c r="G367" s="111"/>
    </row>
    <row r="368" spans="3:7" ht="30" customHeight="1">
      <c r="C368" s="168"/>
      <c r="F368" s="112"/>
      <c r="G368" s="111"/>
    </row>
    <row r="369" spans="3:7" ht="30" customHeight="1">
      <c r="C369" s="168"/>
      <c r="F369" s="112"/>
      <c r="G369" s="111"/>
    </row>
    <row r="370" spans="3:7" ht="30" customHeight="1">
      <c r="C370" s="168"/>
      <c r="F370" s="112"/>
      <c r="G370" s="111"/>
    </row>
    <row r="371" spans="3:7" ht="30" customHeight="1">
      <c r="C371" s="168"/>
      <c r="F371" s="112"/>
      <c r="G371" s="111"/>
    </row>
    <row r="372" spans="3:7" ht="30" customHeight="1">
      <c r="C372" s="168"/>
      <c r="F372" s="112"/>
      <c r="G372" s="111"/>
    </row>
    <row r="373" spans="3:7" ht="30" customHeight="1">
      <c r="C373" s="168"/>
      <c r="F373" s="112"/>
      <c r="G373" s="111"/>
    </row>
    <row r="374" spans="3:7" ht="30" customHeight="1">
      <c r="C374" s="168"/>
      <c r="F374" s="112"/>
      <c r="G374" s="111"/>
    </row>
    <row r="375" spans="3:7" ht="30" customHeight="1">
      <c r="C375" s="168"/>
      <c r="F375" s="112"/>
      <c r="G375" s="111"/>
    </row>
    <row r="376" spans="3:7" ht="30" customHeight="1">
      <c r="C376" s="168"/>
      <c r="F376" s="112"/>
      <c r="G376" s="111"/>
    </row>
    <row r="377" spans="3:7" ht="30" customHeight="1">
      <c r="C377" s="168"/>
      <c r="F377" s="112"/>
      <c r="G377" s="111"/>
    </row>
    <row r="378" spans="3:7" ht="30" customHeight="1">
      <c r="C378" s="168"/>
      <c r="F378" s="112"/>
      <c r="G378" s="111"/>
    </row>
    <row r="379" spans="3:7" ht="30" customHeight="1">
      <c r="C379" s="168"/>
      <c r="F379" s="112"/>
      <c r="G379" s="111"/>
    </row>
    <row r="380" spans="3:7" ht="30" customHeight="1">
      <c r="C380" s="168"/>
      <c r="F380" s="112"/>
      <c r="G380" s="111"/>
    </row>
    <row r="381" spans="3:7" ht="30" customHeight="1">
      <c r="C381" s="168"/>
      <c r="F381" s="112"/>
      <c r="G381" s="111"/>
    </row>
    <row r="382" spans="3:7" ht="30" customHeight="1">
      <c r="C382" s="168"/>
      <c r="F382" s="112"/>
      <c r="G382" s="111"/>
    </row>
    <row r="383" spans="3:7" ht="30" customHeight="1">
      <c r="C383" s="168"/>
      <c r="F383" s="112"/>
      <c r="G383" s="111"/>
    </row>
    <row r="384" spans="3:7" ht="30" customHeight="1">
      <c r="C384" s="168"/>
      <c r="F384" s="112"/>
      <c r="G384" s="111"/>
    </row>
    <row r="385" spans="3:7" ht="30" customHeight="1">
      <c r="C385" s="168"/>
      <c r="F385" s="112"/>
      <c r="G385" s="111"/>
    </row>
    <row r="386" spans="3:7" ht="30" customHeight="1">
      <c r="C386" s="168"/>
      <c r="F386" s="112"/>
      <c r="G386" s="111"/>
    </row>
    <row r="387" spans="3:7" ht="30" customHeight="1">
      <c r="C387" s="168"/>
      <c r="F387" s="112"/>
      <c r="G387" s="111"/>
    </row>
    <row r="388" spans="3:7" ht="30" customHeight="1">
      <c r="C388" s="168"/>
      <c r="F388" s="112"/>
      <c r="G388" s="111"/>
    </row>
    <row r="389" spans="3:7" ht="30" customHeight="1">
      <c r="C389" s="168"/>
      <c r="F389" s="112"/>
      <c r="G389" s="111"/>
    </row>
    <row r="390" spans="3:7" ht="30" customHeight="1">
      <c r="C390" s="168"/>
      <c r="F390" s="112"/>
      <c r="G390" s="111"/>
    </row>
    <row r="391" spans="3:7" ht="30" customHeight="1">
      <c r="C391" s="168"/>
      <c r="F391" s="112"/>
      <c r="G391" s="111"/>
    </row>
    <row r="392" spans="3:7" ht="30" customHeight="1">
      <c r="C392" s="168"/>
      <c r="F392" s="112"/>
      <c r="G392" s="111"/>
    </row>
    <row r="393" spans="3:7" ht="30" customHeight="1">
      <c r="C393" s="168"/>
      <c r="F393" s="112"/>
      <c r="G393" s="111"/>
    </row>
    <row r="394" spans="3:7" ht="30" customHeight="1">
      <c r="C394" s="168"/>
      <c r="F394" s="112"/>
      <c r="G394" s="111"/>
    </row>
    <row r="395" spans="3:7" ht="30" customHeight="1">
      <c r="C395" s="168"/>
      <c r="F395" s="112"/>
      <c r="G395" s="111"/>
    </row>
    <row r="396" spans="3:7" ht="30" customHeight="1">
      <c r="C396" s="168"/>
      <c r="F396" s="112"/>
      <c r="G396" s="111"/>
    </row>
    <row r="397" spans="3:7" ht="30" customHeight="1">
      <c r="C397" s="168"/>
      <c r="F397" s="112"/>
      <c r="G397" s="111"/>
    </row>
    <row r="398" spans="3:7" ht="30" customHeight="1">
      <c r="C398" s="168"/>
      <c r="F398" s="112"/>
      <c r="G398" s="111"/>
    </row>
    <row r="399" spans="3:7" ht="30" customHeight="1">
      <c r="C399" s="168"/>
      <c r="F399" s="112"/>
      <c r="G399" s="111"/>
    </row>
    <row r="400" spans="3:7" ht="30" customHeight="1">
      <c r="C400" s="168"/>
      <c r="F400" s="112"/>
      <c r="G400" s="111"/>
    </row>
    <row r="401" spans="3:7" ht="30" customHeight="1">
      <c r="C401" s="168"/>
      <c r="F401" s="112"/>
      <c r="G401" s="111"/>
    </row>
    <row r="402" spans="3:7" ht="30" customHeight="1">
      <c r="C402" s="168"/>
      <c r="F402" s="112"/>
      <c r="G402" s="111"/>
    </row>
    <row r="403" spans="3:7" ht="30" customHeight="1">
      <c r="C403" s="168"/>
      <c r="F403" s="112"/>
      <c r="G403" s="111"/>
    </row>
    <row r="404" spans="3:7" ht="30" customHeight="1">
      <c r="C404" s="168"/>
      <c r="F404" s="112"/>
      <c r="G404" s="111"/>
    </row>
    <row r="405" spans="3:7" ht="30" customHeight="1">
      <c r="C405" s="168"/>
      <c r="F405" s="112"/>
      <c r="G405" s="111"/>
    </row>
    <row r="406" spans="3:7" ht="30" customHeight="1">
      <c r="C406" s="168"/>
      <c r="F406" s="112"/>
      <c r="G406" s="111"/>
    </row>
    <row r="407" spans="3:7" ht="30" customHeight="1">
      <c r="C407" s="168"/>
      <c r="F407" s="112"/>
      <c r="G407" s="111"/>
    </row>
    <row r="408" spans="3:7" ht="30" customHeight="1">
      <c r="C408" s="168"/>
      <c r="F408" s="112"/>
      <c r="G408" s="111"/>
    </row>
    <row r="409" spans="3:7" ht="30" customHeight="1">
      <c r="C409" s="168"/>
      <c r="F409" s="112"/>
      <c r="G409" s="111"/>
    </row>
    <row r="410" spans="3:7" ht="30" customHeight="1">
      <c r="C410" s="168"/>
      <c r="F410" s="112"/>
      <c r="G410" s="111"/>
    </row>
    <row r="411" spans="3:7" ht="30" customHeight="1">
      <c r="C411" s="168"/>
      <c r="F411" s="112"/>
      <c r="G411" s="111"/>
    </row>
    <row r="412" spans="3:7" ht="30" customHeight="1">
      <c r="C412" s="168"/>
      <c r="F412" s="112"/>
      <c r="G412" s="111"/>
    </row>
    <row r="413" spans="3:7" ht="30" customHeight="1">
      <c r="C413" s="168"/>
      <c r="F413" s="112"/>
      <c r="G413" s="111"/>
    </row>
    <row r="414" spans="3:7" ht="30" customHeight="1">
      <c r="C414" s="168"/>
      <c r="F414" s="112"/>
      <c r="G414" s="111"/>
    </row>
    <row r="415" spans="3:7" ht="30" customHeight="1">
      <c r="C415" s="168"/>
      <c r="F415" s="112"/>
      <c r="G415" s="111"/>
    </row>
    <row r="416" spans="3:7" ht="30" customHeight="1">
      <c r="C416" s="168"/>
      <c r="F416" s="112"/>
      <c r="G416" s="111"/>
    </row>
    <row r="417" spans="3:7" ht="30" customHeight="1">
      <c r="C417" s="168"/>
      <c r="F417" s="112"/>
      <c r="G417" s="111"/>
    </row>
    <row r="418" spans="3:7" ht="30" customHeight="1">
      <c r="C418" s="168"/>
      <c r="F418" s="112"/>
      <c r="G418" s="111"/>
    </row>
    <row r="419" spans="3:7" ht="30" customHeight="1">
      <c r="C419" s="168"/>
      <c r="F419" s="112"/>
      <c r="G419" s="111"/>
    </row>
    <row r="420" spans="3:7" ht="30" customHeight="1">
      <c r="C420" s="168"/>
      <c r="F420" s="112"/>
      <c r="G420" s="111"/>
    </row>
    <row r="421" spans="3:7" ht="30" customHeight="1">
      <c r="C421" s="168"/>
      <c r="F421" s="112"/>
      <c r="G421" s="111"/>
    </row>
    <row r="422" spans="3:7" ht="30" customHeight="1">
      <c r="C422" s="168"/>
      <c r="F422" s="112"/>
      <c r="G422" s="111"/>
    </row>
    <row r="423" spans="3:7" ht="30" customHeight="1">
      <c r="C423" s="168"/>
      <c r="F423" s="112"/>
      <c r="G423" s="111"/>
    </row>
    <row r="424" spans="3:7" ht="30" customHeight="1">
      <c r="C424" s="168"/>
      <c r="F424" s="112"/>
      <c r="G424" s="111"/>
    </row>
    <row r="425" spans="3:7" ht="30" customHeight="1">
      <c r="C425" s="168"/>
      <c r="F425" s="112"/>
      <c r="G425" s="111"/>
    </row>
    <row r="426" spans="3:7" ht="30" customHeight="1">
      <c r="C426" s="168"/>
      <c r="F426" s="112"/>
      <c r="G426" s="111"/>
    </row>
    <row r="427" spans="3:7" ht="30" customHeight="1">
      <c r="C427" s="168"/>
      <c r="F427" s="112"/>
      <c r="G427" s="111"/>
    </row>
    <row r="428" spans="3:7" ht="30" customHeight="1">
      <c r="C428" s="168"/>
      <c r="F428" s="112"/>
      <c r="G428" s="111"/>
    </row>
    <row r="429" spans="3:7" ht="30" customHeight="1">
      <c r="C429" s="168"/>
      <c r="F429" s="112"/>
      <c r="G429" s="111"/>
    </row>
    <row r="430" spans="3:7" ht="30" customHeight="1">
      <c r="C430" s="168"/>
      <c r="F430" s="112"/>
      <c r="G430" s="111"/>
    </row>
    <row r="431" spans="3:7" ht="30" customHeight="1">
      <c r="C431" s="168"/>
      <c r="F431" s="112"/>
      <c r="G431" s="111"/>
    </row>
    <row r="432" spans="3:7" ht="30" customHeight="1">
      <c r="C432" s="168"/>
      <c r="F432" s="112"/>
      <c r="G432" s="111"/>
    </row>
    <row r="433" spans="3:7" ht="30" customHeight="1">
      <c r="C433" s="168"/>
      <c r="F433" s="112"/>
      <c r="G433" s="111"/>
    </row>
    <row r="434" spans="3:7" ht="30" customHeight="1">
      <c r="C434" s="168"/>
      <c r="F434" s="112"/>
      <c r="G434" s="111"/>
    </row>
    <row r="435" spans="3:7" ht="30" customHeight="1">
      <c r="C435" s="168"/>
      <c r="F435" s="112"/>
      <c r="G435" s="111"/>
    </row>
    <row r="436" spans="3:7" ht="30" customHeight="1">
      <c r="C436" s="168"/>
      <c r="F436" s="112"/>
      <c r="G436" s="111"/>
    </row>
    <row r="437" spans="3:7" ht="30" customHeight="1">
      <c r="C437" s="168"/>
      <c r="F437" s="112"/>
      <c r="G437" s="111"/>
    </row>
    <row r="438" spans="3:7" ht="30" customHeight="1">
      <c r="C438" s="168"/>
      <c r="F438" s="112"/>
      <c r="G438" s="111"/>
    </row>
    <row r="439" spans="3:7" ht="30" customHeight="1">
      <c r="C439" s="168"/>
      <c r="F439" s="112"/>
      <c r="G439" s="111"/>
    </row>
    <row r="440" spans="3:7" ht="30" customHeight="1">
      <c r="C440" s="168"/>
      <c r="F440" s="112"/>
      <c r="G440" s="111"/>
    </row>
    <row r="441" spans="3:7" ht="30" customHeight="1">
      <c r="C441" s="168"/>
      <c r="F441" s="112"/>
      <c r="G441" s="111"/>
    </row>
    <row r="442" spans="3:7" ht="30" customHeight="1">
      <c r="C442" s="168"/>
      <c r="F442" s="112"/>
      <c r="G442" s="111"/>
    </row>
    <row r="443" spans="3:7" ht="30" customHeight="1">
      <c r="C443" s="168"/>
      <c r="F443" s="112"/>
      <c r="G443" s="111"/>
    </row>
    <row r="444" spans="3:7" ht="30" customHeight="1">
      <c r="C444" s="168"/>
      <c r="F444" s="112"/>
      <c r="G444" s="111"/>
    </row>
    <row r="445" spans="3:7" ht="30" customHeight="1">
      <c r="C445" s="168"/>
      <c r="F445" s="112"/>
      <c r="G445" s="111"/>
    </row>
    <row r="446" spans="3:7" ht="30" customHeight="1">
      <c r="C446" s="168"/>
      <c r="F446" s="112"/>
      <c r="G446" s="111"/>
    </row>
    <row r="447" spans="3:7" ht="30" customHeight="1">
      <c r="C447" s="168"/>
      <c r="F447" s="112"/>
      <c r="G447" s="111"/>
    </row>
    <row r="448" spans="3:7" ht="30" customHeight="1">
      <c r="C448" s="168"/>
      <c r="F448" s="112"/>
      <c r="G448" s="111"/>
    </row>
    <row r="449" spans="3:7" ht="30" customHeight="1">
      <c r="C449" s="168"/>
      <c r="F449" s="112"/>
      <c r="G449" s="111"/>
    </row>
    <row r="450" spans="3:7" ht="30" customHeight="1">
      <c r="C450" s="168"/>
      <c r="F450" s="112"/>
      <c r="G450" s="111"/>
    </row>
    <row r="451" spans="3:7" ht="30" customHeight="1">
      <c r="C451" s="168"/>
      <c r="F451" s="112"/>
      <c r="G451" s="111"/>
    </row>
    <row r="452" spans="3:7" ht="30" customHeight="1">
      <c r="C452" s="168"/>
      <c r="F452" s="112"/>
      <c r="G452" s="111"/>
    </row>
    <row r="453" spans="3:7" ht="30" customHeight="1">
      <c r="C453" s="168"/>
      <c r="F453" s="112"/>
      <c r="G453" s="111"/>
    </row>
    <row r="454" spans="3:7" ht="30" customHeight="1">
      <c r="C454" s="168"/>
      <c r="F454" s="112"/>
      <c r="G454" s="111"/>
    </row>
    <row r="455" spans="3:7" ht="30" customHeight="1">
      <c r="C455" s="168"/>
      <c r="F455" s="112"/>
      <c r="G455" s="111"/>
    </row>
    <row r="456" spans="3:7" ht="30" customHeight="1">
      <c r="C456" s="168"/>
      <c r="F456" s="112"/>
      <c r="G456" s="111"/>
    </row>
    <row r="457" spans="3:7" ht="30" customHeight="1">
      <c r="C457" s="168"/>
      <c r="F457" s="112"/>
      <c r="G457" s="111"/>
    </row>
    <row r="458" spans="3:7" ht="30" customHeight="1">
      <c r="C458" s="168"/>
      <c r="F458" s="112"/>
      <c r="G458" s="111"/>
    </row>
    <row r="459" spans="3:7" ht="30" customHeight="1">
      <c r="C459" s="168"/>
      <c r="F459" s="112"/>
      <c r="G459" s="111"/>
    </row>
    <row r="460" spans="3:7" ht="30" customHeight="1">
      <c r="C460" s="168"/>
      <c r="F460" s="112"/>
      <c r="G460" s="111"/>
    </row>
    <row r="461" spans="3:7" ht="30" customHeight="1">
      <c r="C461" s="168"/>
      <c r="F461" s="112"/>
      <c r="G461" s="111"/>
    </row>
    <row r="462" spans="3:7" ht="30" customHeight="1">
      <c r="C462" s="168"/>
      <c r="F462" s="112"/>
      <c r="G462" s="111"/>
    </row>
    <row r="463" spans="3:7" ht="30" customHeight="1">
      <c r="C463" s="168"/>
      <c r="F463" s="112"/>
      <c r="G463" s="111"/>
    </row>
    <row r="464" spans="3:7" ht="30" customHeight="1">
      <c r="C464" s="168"/>
      <c r="F464" s="112"/>
      <c r="G464" s="111"/>
    </row>
    <row r="465" spans="3:7" ht="30" customHeight="1">
      <c r="C465" s="168"/>
      <c r="F465" s="112"/>
      <c r="G465" s="111"/>
    </row>
    <row r="466" spans="3:7" ht="30" customHeight="1">
      <c r="C466" s="168"/>
      <c r="F466" s="112"/>
      <c r="G466" s="111"/>
    </row>
    <row r="467" spans="3:7" ht="30" customHeight="1">
      <c r="C467" s="168"/>
      <c r="F467" s="112"/>
      <c r="G467" s="111"/>
    </row>
    <row r="468" spans="3:7" ht="30" customHeight="1">
      <c r="C468" s="168"/>
      <c r="F468" s="112"/>
      <c r="G468" s="111"/>
    </row>
    <row r="469" spans="3:7" ht="30" customHeight="1">
      <c r="C469" s="168"/>
      <c r="F469" s="112"/>
      <c r="G469" s="111"/>
    </row>
    <row r="470" spans="3:7" ht="30" customHeight="1">
      <c r="C470" s="168"/>
      <c r="F470" s="112"/>
      <c r="G470" s="111"/>
    </row>
    <row r="471" spans="3:7" ht="30" customHeight="1">
      <c r="C471" s="168"/>
      <c r="F471" s="112"/>
      <c r="G471" s="111"/>
    </row>
    <row r="472" spans="3:7" ht="30" customHeight="1">
      <c r="C472" s="168"/>
      <c r="F472" s="112"/>
      <c r="G472" s="111"/>
    </row>
    <row r="473" spans="3:7" ht="30" customHeight="1">
      <c r="C473" s="168"/>
      <c r="F473" s="112"/>
      <c r="G473" s="111"/>
    </row>
    <row r="474" spans="3:7" ht="30" customHeight="1">
      <c r="C474" s="168"/>
      <c r="F474" s="112"/>
      <c r="G474" s="111"/>
    </row>
    <row r="475" spans="3:7" ht="30" customHeight="1">
      <c r="C475" s="168"/>
      <c r="F475" s="112"/>
      <c r="G475" s="111"/>
    </row>
    <row r="476" spans="3:7" ht="30" customHeight="1">
      <c r="C476" s="168"/>
      <c r="F476" s="112"/>
      <c r="G476" s="111"/>
    </row>
    <row r="477" spans="3:7" ht="30" customHeight="1">
      <c r="C477" s="168"/>
      <c r="F477" s="112"/>
      <c r="G477" s="111"/>
    </row>
    <row r="478" spans="3:7" ht="30" customHeight="1">
      <c r="C478" s="168"/>
    </row>
    <row r="479" spans="3:7" ht="30" customHeight="1">
      <c r="C479" s="168"/>
    </row>
    <row r="480" spans="3:7" ht="30" customHeight="1">
      <c r="C480" s="168"/>
    </row>
    <row r="481" spans="3:3" ht="30" customHeight="1">
      <c r="C481" s="168"/>
    </row>
    <row r="482" spans="3:3" ht="30" customHeight="1">
      <c r="C482" s="168"/>
    </row>
    <row r="483" spans="3:3" ht="30" customHeight="1">
      <c r="C483" s="168"/>
    </row>
    <row r="484" spans="3:3" ht="30" customHeight="1">
      <c r="C484" s="168"/>
    </row>
    <row r="485" spans="3:3" ht="30" customHeight="1">
      <c r="C485" s="168"/>
    </row>
    <row r="486" spans="3:3" ht="30" customHeight="1">
      <c r="C486" s="168"/>
    </row>
    <row r="487" spans="3:3" ht="30" customHeight="1">
      <c r="C487" s="168"/>
    </row>
    <row r="488" spans="3:3" ht="30" customHeight="1">
      <c r="C488" s="168"/>
    </row>
    <row r="489" spans="3:3" ht="30" customHeight="1">
      <c r="C489" s="168"/>
    </row>
    <row r="490" spans="3:3" ht="30" customHeight="1">
      <c r="C490" s="168"/>
    </row>
    <row r="491" spans="3:3" ht="30" customHeight="1">
      <c r="C491" s="168"/>
    </row>
    <row r="492" spans="3:3" ht="30" customHeight="1">
      <c r="C492" s="168"/>
    </row>
    <row r="493" spans="3:3" ht="30" customHeight="1">
      <c r="C493" s="168"/>
    </row>
    <row r="494" spans="3:3" ht="30" customHeight="1">
      <c r="C494" s="168"/>
    </row>
    <row r="495" spans="3:3" ht="30" customHeight="1">
      <c r="C495" s="168"/>
    </row>
    <row r="496" spans="3:3" ht="30" customHeight="1">
      <c r="C496" s="168"/>
    </row>
    <row r="497" spans="3:3" ht="30" customHeight="1">
      <c r="C497" s="168"/>
    </row>
    <row r="498" spans="3:3" ht="30" customHeight="1">
      <c r="C498" s="168"/>
    </row>
    <row r="499" spans="3:3" ht="30" customHeight="1">
      <c r="C499" s="168"/>
    </row>
    <row r="500" spans="3:3" ht="30" customHeight="1">
      <c r="C500" s="168"/>
    </row>
    <row r="501" spans="3:3" ht="30" customHeight="1">
      <c r="C501" s="168"/>
    </row>
    <row r="502" spans="3:3" ht="30" customHeight="1">
      <c r="C502" s="168"/>
    </row>
    <row r="503" spans="3:3" ht="30" customHeight="1">
      <c r="C503" s="168"/>
    </row>
    <row r="504" spans="3:3" ht="30" customHeight="1">
      <c r="C504" s="168"/>
    </row>
    <row r="505" spans="3:3" ht="30" customHeight="1">
      <c r="C505" s="168"/>
    </row>
    <row r="506" spans="3:3" ht="30" customHeight="1">
      <c r="C506" s="168"/>
    </row>
    <row r="507" spans="3:3" ht="30" customHeight="1">
      <c r="C507" s="168"/>
    </row>
    <row r="508" spans="3:3" ht="30" customHeight="1">
      <c r="C508" s="168"/>
    </row>
    <row r="509" spans="3:3" ht="30" customHeight="1">
      <c r="C509" s="168"/>
    </row>
    <row r="510" spans="3:3" ht="30" customHeight="1">
      <c r="C510" s="168"/>
    </row>
    <row r="511" spans="3:3" ht="30" customHeight="1">
      <c r="C511" s="168"/>
    </row>
    <row r="512" spans="3:3" ht="30" customHeight="1">
      <c r="C512" s="168"/>
    </row>
    <row r="513" spans="3:3" ht="30" customHeight="1">
      <c r="C513" s="168"/>
    </row>
    <row r="514" spans="3:3" ht="30" customHeight="1">
      <c r="C514" s="168"/>
    </row>
    <row r="515" spans="3:3" ht="30" customHeight="1">
      <c r="C515" s="168"/>
    </row>
    <row r="516" spans="3:3" ht="30" customHeight="1">
      <c r="C516" s="168"/>
    </row>
    <row r="517" spans="3:3" ht="30" customHeight="1">
      <c r="C517" s="168"/>
    </row>
    <row r="518" spans="3:3" ht="30" customHeight="1">
      <c r="C518" s="168"/>
    </row>
    <row r="519" spans="3:3" ht="30" customHeight="1">
      <c r="C519" s="168"/>
    </row>
    <row r="520" spans="3:3" ht="30" customHeight="1">
      <c r="C520" s="168"/>
    </row>
    <row r="521" spans="3:3" ht="30" customHeight="1">
      <c r="C521" s="168"/>
    </row>
    <row r="522" spans="3:3" ht="30" customHeight="1">
      <c r="C522" s="168"/>
    </row>
    <row r="523" spans="3:3" ht="30" customHeight="1">
      <c r="C523" s="168"/>
    </row>
    <row r="524" spans="3:3" ht="30" customHeight="1">
      <c r="C524" s="168"/>
    </row>
    <row r="525" spans="3:3" ht="30" customHeight="1">
      <c r="C525" s="168"/>
    </row>
    <row r="526" spans="3:3" ht="30" customHeight="1">
      <c r="C526" s="168"/>
    </row>
    <row r="527" spans="3:3" ht="30" customHeight="1">
      <c r="C527" s="168"/>
    </row>
    <row r="528" spans="3:3" ht="30" customHeight="1">
      <c r="C528" s="168"/>
    </row>
    <row r="529" spans="3:3" ht="30" customHeight="1">
      <c r="C529" s="168"/>
    </row>
    <row r="530" spans="3:3" ht="30" customHeight="1">
      <c r="C530" s="168"/>
    </row>
    <row r="531" spans="3:3" ht="30" customHeight="1">
      <c r="C531" s="168"/>
    </row>
    <row r="532" spans="3:3" ht="30" customHeight="1">
      <c r="C532" s="168"/>
    </row>
    <row r="533" spans="3:3" ht="30" customHeight="1">
      <c r="C533" s="168"/>
    </row>
    <row r="534" spans="3:3" ht="30" customHeight="1">
      <c r="C534" s="168"/>
    </row>
    <row r="535" spans="3:3" ht="30" customHeight="1">
      <c r="C535" s="168"/>
    </row>
    <row r="536" spans="3:3" ht="30" customHeight="1">
      <c r="C536" s="168"/>
    </row>
    <row r="537" spans="3:3" ht="30" customHeight="1">
      <c r="C537" s="168"/>
    </row>
    <row r="538" spans="3:3" ht="30" customHeight="1">
      <c r="C538" s="168"/>
    </row>
    <row r="539" spans="3:3" ht="30" customHeight="1">
      <c r="C539" s="168"/>
    </row>
    <row r="540" spans="3:3" ht="30" customHeight="1">
      <c r="C540" s="168"/>
    </row>
    <row r="541" spans="3:3" ht="30" customHeight="1">
      <c r="C541" s="168"/>
    </row>
    <row r="542" spans="3:3" ht="30" customHeight="1">
      <c r="C542" s="168"/>
    </row>
    <row r="543" spans="3:3" ht="30" customHeight="1">
      <c r="C543" s="168"/>
    </row>
    <row r="544" spans="3:3" ht="30" customHeight="1">
      <c r="C544" s="168"/>
    </row>
    <row r="545" spans="3:3" ht="30" customHeight="1">
      <c r="C545" s="168"/>
    </row>
    <row r="546" spans="3:3" ht="30" customHeight="1">
      <c r="C546" s="168"/>
    </row>
    <row r="547" spans="3:3" ht="30" customHeight="1">
      <c r="C547" s="168"/>
    </row>
    <row r="548" spans="3:3" ht="30" customHeight="1">
      <c r="C548" s="168"/>
    </row>
    <row r="549" spans="3:3" ht="30" customHeight="1">
      <c r="C549" s="168"/>
    </row>
    <row r="550" spans="3:3" ht="30" customHeight="1">
      <c r="C550" s="168"/>
    </row>
    <row r="551" spans="3:3" ht="30" customHeight="1">
      <c r="C551" s="168"/>
    </row>
    <row r="552" spans="3:3" ht="30" customHeight="1">
      <c r="C552" s="168"/>
    </row>
    <row r="553" spans="3:3" ht="30" customHeight="1">
      <c r="C553" s="168"/>
    </row>
    <row r="554" spans="3:3" ht="30" customHeight="1">
      <c r="C554" s="168"/>
    </row>
    <row r="555" spans="3:3" ht="30" customHeight="1">
      <c r="C555" s="168"/>
    </row>
    <row r="556" spans="3:3" ht="30" customHeight="1">
      <c r="C556" s="168"/>
    </row>
    <row r="557" spans="3:3" ht="30" customHeight="1">
      <c r="C557" s="168"/>
    </row>
    <row r="558" spans="3:3" ht="30" customHeight="1">
      <c r="C558" s="168"/>
    </row>
    <row r="559" spans="3:3" ht="30" customHeight="1">
      <c r="C559" s="168"/>
    </row>
    <row r="560" spans="3:3" ht="30" customHeight="1">
      <c r="C560" s="168"/>
    </row>
    <row r="561" spans="3:3" ht="30" customHeight="1">
      <c r="C561" s="168"/>
    </row>
    <row r="562" spans="3:3" ht="30" customHeight="1">
      <c r="C562" s="168"/>
    </row>
    <row r="563" spans="3:3" ht="30" customHeight="1">
      <c r="C563" s="168"/>
    </row>
    <row r="564" spans="3:3" ht="30" customHeight="1">
      <c r="C564" s="168"/>
    </row>
    <row r="565" spans="3:3" ht="30" customHeight="1">
      <c r="C565" s="168"/>
    </row>
    <row r="566" spans="3:3" ht="30" customHeight="1">
      <c r="C566" s="168"/>
    </row>
    <row r="567" spans="3:3" ht="30" customHeight="1">
      <c r="C567" s="168"/>
    </row>
    <row r="568" spans="3:3" ht="30" customHeight="1">
      <c r="C568" s="168"/>
    </row>
    <row r="569" spans="3:3" ht="30" customHeight="1">
      <c r="C569" s="168"/>
    </row>
    <row r="570" spans="3:3" ht="30" customHeight="1">
      <c r="C570" s="168"/>
    </row>
    <row r="571" spans="3:3" ht="30" customHeight="1">
      <c r="C571" s="168"/>
    </row>
    <row r="572" spans="3:3" ht="30" customHeight="1">
      <c r="C572" s="168"/>
    </row>
    <row r="573" spans="3:3" ht="30" customHeight="1">
      <c r="C573" s="168"/>
    </row>
    <row r="574" spans="3:3" ht="30" customHeight="1">
      <c r="C574" s="168"/>
    </row>
    <row r="575" spans="3:3" ht="30" customHeight="1">
      <c r="C575" s="168"/>
    </row>
    <row r="576" spans="3:3" ht="30" customHeight="1">
      <c r="C576" s="168"/>
    </row>
    <row r="577" spans="3:3" ht="30" customHeight="1">
      <c r="C577" s="168"/>
    </row>
    <row r="578" spans="3:3" ht="30" customHeight="1">
      <c r="C578" s="168"/>
    </row>
    <row r="579" spans="3:3" ht="30" customHeight="1">
      <c r="C579" s="168"/>
    </row>
    <row r="580" spans="3:3" ht="30" customHeight="1">
      <c r="C580" s="168"/>
    </row>
    <row r="581" spans="3:3" ht="30" customHeight="1">
      <c r="C581" s="168"/>
    </row>
    <row r="582" spans="3:3" ht="30" customHeight="1">
      <c r="C582" s="168"/>
    </row>
    <row r="583" spans="3:3" ht="30" customHeight="1">
      <c r="C583" s="168"/>
    </row>
    <row r="584" spans="3:3" ht="30" customHeight="1">
      <c r="C584" s="168"/>
    </row>
    <row r="585" spans="3:3" ht="30" customHeight="1">
      <c r="C585" s="168"/>
    </row>
    <row r="586" spans="3:3" ht="30" customHeight="1">
      <c r="C586" s="168"/>
    </row>
    <row r="587" spans="3:3" ht="30" customHeight="1">
      <c r="C587" s="168"/>
    </row>
    <row r="588" spans="3:3" ht="30" customHeight="1">
      <c r="C588" s="168"/>
    </row>
    <row r="589" spans="3:3" ht="30" customHeight="1">
      <c r="C589" s="168"/>
    </row>
    <row r="590" spans="3:3" ht="30" customHeight="1">
      <c r="C590" s="168"/>
    </row>
    <row r="591" spans="3:3" ht="30" customHeight="1">
      <c r="C591" s="168"/>
    </row>
    <row r="592" spans="3:3" ht="30" customHeight="1">
      <c r="C592" s="168"/>
    </row>
    <row r="593" spans="3:3" ht="30" customHeight="1">
      <c r="C593" s="168"/>
    </row>
    <row r="594" spans="3:3" ht="30" customHeight="1">
      <c r="C594" s="168"/>
    </row>
    <row r="595" spans="3:3" ht="30" customHeight="1">
      <c r="C595" s="168"/>
    </row>
    <row r="596" spans="3:3" ht="30" customHeight="1">
      <c r="C596" s="168"/>
    </row>
    <row r="597" spans="3:3" ht="30" customHeight="1">
      <c r="C597" s="168"/>
    </row>
    <row r="598" spans="3:3" ht="30" customHeight="1">
      <c r="C598" s="168"/>
    </row>
    <row r="599" spans="3:3" ht="30" customHeight="1">
      <c r="C599" s="168"/>
    </row>
    <row r="600" spans="3:3" ht="30" customHeight="1">
      <c r="C600" s="168"/>
    </row>
    <row r="601" spans="3:3" ht="30" customHeight="1">
      <c r="C601" s="168"/>
    </row>
    <row r="602" spans="3:3" ht="30" customHeight="1">
      <c r="C602" s="168"/>
    </row>
    <row r="603" spans="3:3" ht="30" customHeight="1">
      <c r="C603" s="168"/>
    </row>
    <row r="604" spans="3:3" ht="30" customHeight="1">
      <c r="C604" s="168"/>
    </row>
    <row r="605" spans="3:3" ht="30" customHeight="1">
      <c r="C605" s="168"/>
    </row>
    <row r="606" spans="3:3" ht="30" customHeight="1">
      <c r="C606" s="168"/>
    </row>
    <row r="607" spans="3:3" ht="30" customHeight="1">
      <c r="C607" s="168"/>
    </row>
    <row r="608" spans="3:3" ht="30" customHeight="1">
      <c r="C608" s="168"/>
    </row>
    <row r="609" spans="3:3" ht="30" customHeight="1">
      <c r="C609" s="168"/>
    </row>
    <row r="610" spans="3:3" ht="30" customHeight="1">
      <c r="C610" s="168"/>
    </row>
    <row r="611" spans="3:3" ht="30" customHeight="1">
      <c r="C611" s="168"/>
    </row>
    <row r="612" spans="3:3" ht="30" customHeight="1">
      <c r="C612" s="168"/>
    </row>
    <row r="613" spans="3:3" ht="30" customHeight="1">
      <c r="C613" s="168"/>
    </row>
    <row r="614" spans="3:3" ht="30" customHeight="1">
      <c r="C614" s="168"/>
    </row>
    <row r="615" spans="3:3" ht="30" customHeight="1">
      <c r="C615" s="168"/>
    </row>
    <row r="616" spans="3:3" ht="30" customHeight="1">
      <c r="C616" s="168"/>
    </row>
    <row r="617" spans="3:3" ht="30" customHeight="1">
      <c r="C617" s="168"/>
    </row>
    <row r="618" spans="3:3" ht="30" customHeight="1">
      <c r="C618" s="168"/>
    </row>
    <row r="619" spans="3:3" ht="30" customHeight="1">
      <c r="C619" s="168"/>
    </row>
    <row r="620" spans="3:3" ht="30" customHeight="1">
      <c r="C620" s="168"/>
    </row>
    <row r="621" spans="3:3" ht="30" customHeight="1">
      <c r="C621" s="168"/>
    </row>
    <row r="622" spans="3:3" ht="30" customHeight="1">
      <c r="C622" s="168"/>
    </row>
    <row r="623" spans="3:3" ht="30" customHeight="1">
      <c r="C623" s="168"/>
    </row>
    <row r="624" spans="3:3" ht="30" customHeight="1">
      <c r="C624" s="168"/>
    </row>
    <row r="625" spans="3:3" ht="30" customHeight="1">
      <c r="C625" s="168"/>
    </row>
    <row r="626" spans="3:3" ht="30" customHeight="1">
      <c r="C626" s="168"/>
    </row>
    <row r="627" spans="3:3" ht="30" customHeight="1">
      <c r="C627" s="168"/>
    </row>
    <row r="628" spans="3:3" ht="30" customHeight="1">
      <c r="C628" s="168"/>
    </row>
    <row r="629" spans="3:3" ht="30" customHeight="1">
      <c r="C629" s="168"/>
    </row>
    <row r="630" spans="3:3" ht="30" customHeight="1">
      <c r="C630" s="168"/>
    </row>
    <row r="631" spans="3:3" ht="30" customHeight="1">
      <c r="C631" s="168"/>
    </row>
    <row r="632" spans="3:3" ht="30" customHeight="1">
      <c r="C632" s="168"/>
    </row>
    <row r="633" spans="3:3" ht="30" customHeight="1">
      <c r="C633" s="168"/>
    </row>
    <row r="634" spans="3:3" ht="30" customHeight="1">
      <c r="C634" s="168"/>
    </row>
    <row r="635" spans="3:3" ht="30" customHeight="1">
      <c r="C635" s="168"/>
    </row>
    <row r="636" spans="3:3" ht="30" customHeight="1">
      <c r="C636" s="168"/>
    </row>
    <row r="637" spans="3:3" ht="30" customHeight="1">
      <c r="C637" s="168"/>
    </row>
    <row r="638" spans="3:3" ht="30" customHeight="1">
      <c r="C638" s="168"/>
    </row>
    <row r="639" spans="3:3" ht="30" customHeight="1">
      <c r="C639" s="168"/>
    </row>
    <row r="640" spans="3:3" ht="30" customHeight="1">
      <c r="C640" s="168"/>
    </row>
    <row r="641" spans="3:3" ht="30" customHeight="1">
      <c r="C641" s="168"/>
    </row>
    <row r="642" spans="3:3" ht="30" customHeight="1">
      <c r="C642" s="168"/>
    </row>
    <row r="643" spans="3:3" ht="30" customHeight="1">
      <c r="C643" s="168"/>
    </row>
    <row r="644" spans="3:3" ht="30" customHeight="1">
      <c r="C644" s="168"/>
    </row>
    <row r="645" spans="3:3" ht="30" customHeight="1">
      <c r="C645" s="168"/>
    </row>
    <row r="646" spans="3:3" ht="30" customHeight="1">
      <c r="C646" s="168"/>
    </row>
    <row r="647" spans="3:3" ht="30" customHeight="1">
      <c r="C647" s="168"/>
    </row>
    <row r="648" spans="3:3" ht="30" customHeight="1">
      <c r="C648" s="168"/>
    </row>
    <row r="649" spans="3:3" ht="25" customHeight="1">
      <c r="C649" s="168"/>
    </row>
    <row r="650" spans="3:3" ht="25" customHeight="1">
      <c r="C650" s="168"/>
    </row>
    <row r="651" spans="3:3" ht="25" customHeight="1">
      <c r="C651" s="168"/>
    </row>
    <row r="652" spans="3:3" ht="25" customHeight="1">
      <c r="C652" s="168"/>
    </row>
    <row r="653" spans="3:3" ht="25" customHeight="1">
      <c r="C653" s="168"/>
    </row>
    <row r="654" spans="3:3" ht="25" customHeight="1">
      <c r="C654" s="168"/>
    </row>
    <row r="655" spans="3:3" ht="25" customHeight="1">
      <c r="C655" s="168"/>
    </row>
    <row r="656" spans="3:3" ht="25" customHeight="1">
      <c r="C656" s="168"/>
    </row>
    <row r="657" spans="3:3" ht="25" customHeight="1">
      <c r="C657" s="168"/>
    </row>
    <row r="658" spans="3:3" ht="25" customHeight="1">
      <c r="C658" s="168"/>
    </row>
    <row r="659" spans="3:3" ht="25" customHeight="1">
      <c r="C659" s="168"/>
    </row>
    <row r="660" spans="3:3" ht="25" customHeight="1">
      <c r="C660" s="168"/>
    </row>
    <row r="661" spans="3:3" ht="25" customHeight="1">
      <c r="C661" s="168"/>
    </row>
    <row r="662" spans="3:3" ht="25" customHeight="1">
      <c r="C662" s="168"/>
    </row>
    <row r="663" spans="3:3" ht="25" customHeight="1">
      <c r="C663" s="168"/>
    </row>
    <row r="664" spans="3:3" ht="25" customHeight="1">
      <c r="C664" s="168"/>
    </row>
    <row r="665" spans="3:3" ht="25" customHeight="1">
      <c r="C665" s="168"/>
    </row>
    <row r="666" spans="3:3" ht="25" customHeight="1">
      <c r="C666" s="168"/>
    </row>
    <row r="667" spans="3:3" ht="25" customHeight="1">
      <c r="C667" s="168"/>
    </row>
    <row r="668" spans="3:3" ht="25" customHeight="1">
      <c r="C668" s="168"/>
    </row>
    <row r="669" spans="3:3" ht="25" customHeight="1">
      <c r="C669" s="168"/>
    </row>
    <row r="670" spans="3:3" ht="25" customHeight="1">
      <c r="C670" s="168"/>
    </row>
    <row r="671" spans="3:3" ht="25" customHeight="1">
      <c r="C671" s="168"/>
    </row>
    <row r="672" spans="3:3" ht="25" customHeight="1">
      <c r="C672" s="168"/>
    </row>
    <row r="673" spans="3:3" ht="25" customHeight="1">
      <c r="C673" s="168"/>
    </row>
    <row r="674" spans="3:3" ht="25" customHeight="1">
      <c r="C674" s="168"/>
    </row>
    <row r="675" spans="3:3" ht="25" customHeight="1">
      <c r="C675" s="168"/>
    </row>
    <row r="676" spans="3:3" ht="25" customHeight="1">
      <c r="C676" s="168"/>
    </row>
    <row r="677" spans="3:3" ht="25" customHeight="1">
      <c r="C677" s="168"/>
    </row>
    <row r="678" spans="3:3" ht="25" customHeight="1">
      <c r="C678" s="168"/>
    </row>
    <row r="679" spans="3:3" ht="25" customHeight="1">
      <c r="C679" s="168"/>
    </row>
    <row r="680" spans="3:3" ht="25" customHeight="1">
      <c r="C680" s="168"/>
    </row>
    <row r="681" spans="3:3" ht="25" customHeight="1">
      <c r="C681" s="168"/>
    </row>
    <row r="682" spans="3:3" ht="25" customHeight="1">
      <c r="C682" s="168"/>
    </row>
    <row r="683" spans="3:3" ht="25" customHeight="1">
      <c r="C683" s="168"/>
    </row>
    <row r="684" spans="3:3" ht="25" customHeight="1">
      <c r="C684" s="168"/>
    </row>
    <row r="685" spans="3:3" ht="25" customHeight="1">
      <c r="C685" s="168"/>
    </row>
    <row r="686" spans="3:3" ht="25" customHeight="1">
      <c r="C686" s="168"/>
    </row>
    <row r="687" spans="3:3" ht="25" customHeight="1">
      <c r="C687" s="168"/>
    </row>
    <row r="688" spans="3:3" ht="25" customHeight="1">
      <c r="C688" s="168"/>
    </row>
    <row r="689" spans="3:3" ht="25" customHeight="1">
      <c r="C689" s="168"/>
    </row>
    <row r="690" spans="3:3" ht="25" customHeight="1">
      <c r="C690" s="168"/>
    </row>
    <row r="691" spans="3:3" ht="25" customHeight="1">
      <c r="C691" s="168"/>
    </row>
    <row r="692" spans="3:3" ht="25" customHeight="1">
      <c r="C692" s="168"/>
    </row>
    <row r="693" spans="3:3" ht="25" customHeight="1">
      <c r="C693" s="168"/>
    </row>
    <row r="694" spans="3:3" ht="25" customHeight="1">
      <c r="C694" s="168"/>
    </row>
    <row r="695" spans="3:3" ht="25" customHeight="1">
      <c r="C695" s="168"/>
    </row>
    <row r="696" spans="3:3" ht="25" customHeight="1">
      <c r="C696" s="168"/>
    </row>
    <row r="697" spans="3:3" ht="25" customHeight="1">
      <c r="C697" s="168"/>
    </row>
    <row r="698" spans="3:3" ht="25" customHeight="1">
      <c r="C698" s="168"/>
    </row>
    <row r="699" spans="3:3" ht="25" customHeight="1">
      <c r="C699" s="168"/>
    </row>
    <row r="700" spans="3:3" ht="25" customHeight="1">
      <c r="C700" s="168"/>
    </row>
    <row r="701" spans="3:3" ht="25" customHeight="1">
      <c r="C701" s="168"/>
    </row>
    <row r="702" spans="3:3" ht="25" customHeight="1">
      <c r="C702" s="168"/>
    </row>
    <row r="703" spans="3:3" ht="25" customHeight="1">
      <c r="C703" s="168"/>
    </row>
    <row r="704" spans="3:3" ht="25" customHeight="1">
      <c r="C704" s="168"/>
    </row>
    <row r="705" spans="3:3" ht="25" customHeight="1">
      <c r="C705" s="168"/>
    </row>
    <row r="706" spans="3:3" ht="25" customHeight="1">
      <c r="C706" s="168"/>
    </row>
    <row r="707" spans="3:3" ht="25" customHeight="1">
      <c r="C707" s="168"/>
    </row>
    <row r="708" spans="3:3" ht="25" customHeight="1">
      <c r="C708" s="168"/>
    </row>
    <row r="709" spans="3:3" ht="25" customHeight="1">
      <c r="C709" s="168"/>
    </row>
    <row r="710" spans="3:3" ht="25" customHeight="1">
      <c r="C710" s="168"/>
    </row>
    <row r="711" spans="3:3" ht="25" customHeight="1">
      <c r="C711" s="168"/>
    </row>
    <row r="712" spans="3:3" ht="25" customHeight="1">
      <c r="C712" s="168"/>
    </row>
    <row r="713" spans="3:3" ht="25" customHeight="1">
      <c r="C713" s="168"/>
    </row>
    <row r="714" spans="3:3" ht="25" customHeight="1">
      <c r="C714" s="168"/>
    </row>
    <row r="715" spans="3:3" ht="25" customHeight="1">
      <c r="C715" s="168"/>
    </row>
    <row r="716" spans="3:3" ht="25" customHeight="1">
      <c r="C716" s="168"/>
    </row>
    <row r="717" spans="3:3" ht="25" customHeight="1">
      <c r="C717" s="168"/>
    </row>
    <row r="718" spans="3:3" ht="25" customHeight="1">
      <c r="C718" s="168"/>
    </row>
    <row r="719" spans="3:3" ht="25" customHeight="1">
      <c r="C719" s="168"/>
    </row>
    <row r="720" spans="3:3" ht="25" customHeight="1">
      <c r="C720" s="168"/>
    </row>
    <row r="721" spans="3:3" ht="25" customHeight="1">
      <c r="C721" s="168"/>
    </row>
    <row r="722" spans="3:3" ht="25" customHeight="1">
      <c r="C722" s="168"/>
    </row>
    <row r="723" spans="3:3" ht="25" customHeight="1">
      <c r="C723" s="168"/>
    </row>
    <row r="724" spans="3:3" ht="25" customHeight="1">
      <c r="C724" s="168"/>
    </row>
    <row r="725" spans="3:3" ht="25" customHeight="1">
      <c r="C725" s="168"/>
    </row>
    <row r="726" spans="3:3" ht="25" customHeight="1">
      <c r="C726" s="168"/>
    </row>
    <row r="727" spans="3:3" ht="25" customHeight="1">
      <c r="C727" s="168"/>
    </row>
    <row r="728" spans="3:3" ht="25" customHeight="1">
      <c r="C728" s="168"/>
    </row>
    <row r="729" spans="3:3" ht="25" customHeight="1">
      <c r="C729" s="168"/>
    </row>
    <row r="730" spans="3:3" ht="25" customHeight="1">
      <c r="C730" s="168"/>
    </row>
    <row r="731" spans="3:3" ht="25" customHeight="1">
      <c r="C731" s="168"/>
    </row>
    <row r="732" spans="3:3" ht="25" customHeight="1">
      <c r="C732" s="168"/>
    </row>
    <row r="733" spans="3:3" ht="25" customHeight="1">
      <c r="C733" s="168"/>
    </row>
    <row r="734" spans="3:3" ht="25" customHeight="1">
      <c r="C734" s="168"/>
    </row>
    <row r="735" spans="3:3" ht="25" customHeight="1">
      <c r="C735" s="168"/>
    </row>
    <row r="736" spans="3:3" ht="25" customHeight="1">
      <c r="C736" s="168"/>
    </row>
    <row r="737" spans="3:8" ht="25" customHeight="1">
      <c r="C737" s="168"/>
    </row>
    <row r="738" spans="3:8" ht="25" customHeight="1">
      <c r="C738" s="168"/>
    </row>
    <row r="739" spans="3:8" ht="25" customHeight="1">
      <c r="C739" s="168"/>
    </row>
    <row r="740" spans="3:8" ht="25" customHeight="1">
      <c r="C740" s="168"/>
    </row>
    <row r="741" spans="3:8" ht="25" customHeight="1">
      <c r="C741" s="168"/>
    </row>
    <row r="742" spans="3:8" ht="25" customHeight="1">
      <c r="C742" s="168"/>
      <c r="G742" s="113"/>
      <c r="H742" s="113"/>
    </row>
    <row r="743" spans="3:8" ht="25" customHeight="1">
      <c r="C743" s="168"/>
    </row>
    <row r="744" spans="3:8" ht="25" customHeight="1">
      <c r="C744" s="168"/>
    </row>
    <row r="745" spans="3:8" ht="25" customHeight="1">
      <c r="C745" s="168"/>
    </row>
    <row r="746" spans="3:8" ht="25" customHeight="1">
      <c r="C746" s="168"/>
    </row>
    <row r="747" spans="3:8" ht="25" customHeight="1">
      <c r="C747" s="168"/>
    </row>
    <row r="748" spans="3:8" ht="25" customHeight="1">
      <c r="C748" s="168"/>
    </row>
    <row r="749" spans="3:8" ht="25" customHeight="1">
      <c r="C749" s="168"/>
    </row>
    <row r="750" spans="3:8" ht="25" customHeight="1">
      <c r="C750" s="168"/>
    </row>
    <row r="751" spans="3:8" ht="25" customHeight="1">
      <c r="C751" s="168"/>
    </row>
    <row r="752" spans="3:8" ht="25" customHeight="1">
      <c r="C752" s="168"/>
    </row>
    <row r="753" spans="3:3" ht="25" customHeight="1">
      <c r="C753" s="168"/>
    </row>
    <row r="754" spans="3:3" ht="25" customHeight="1">
      <c r="C754" s="168"/>
    </row>
    <row r="755" spans="3:3" ht="25" customHeight="1">
      <c r="C755" s="168"/>
    </row>
    <row r="756" spans="3:3" ht="25" customHeight="1">
      <c r="C756" s="168"/>
    </row>
    <row r="757" spans="3:3" ht="25" customHeight="1">
      <c r="C757" s="168"/>
    </row>
    <row r="758" spans="3:3" ht="25" customHeight="1">
      <c r="C758" s="168"/>
    </row>
    <row r="759" spans="3:3" ht="25" customHeight="1">
      <c r="C759" s="168"/>
    </row>
    <row r="760" spans="3:3" ht="25" customHeight="1">
      <c r="C760" s="168"/>
    </row>
    <row r="761" spans="3:3" ht="25" customHeight="1">
      <c r="C761" s="168"/>
    </row>
    <row r="762" spans="3:3" ht="25" customHeight="1">
      <c r="C762" s="168"/>
    </row>
    <row r="763" spans="3:3" ht="25" customHeight="1">
      <c r="C763" s="168"/>
    </row>
    <row r="764" spans="3:3" ht="25" customHeight="1">
      <c r="C764" s="168"/>
    </row>
    <row r="765" spans="3:3" ht="25" customHeight="1">
      <c r="C765" s="168"/>
    </row>
    <row r="766" spans="3:3" ht="25" customHeight="1">
      <c r="C766" s="168"/>
    </row>
    <row r="767" spans="3:3" ht="25" customHeight="1">
      <c r="C767" s="168"/>
    </row>
    <row r="768" spans="3:3" ht="25" customHeight="1">
      <c r="C768" s="168"/>
    </row>
    <row r="769" spans="3:3" ht="25" customHeight="1">
      <c r="C769" s="168"/>
    </row>
    <row r="770" spans="3:3" ht="25" customHeight="1">
      <c r="C770" s="168"/>
    </row>
    <row r="771" spans="3:3" ht="25" customHeight="1">
      <c r="C771" s="168"/>
    </row>
    <row r="772" spans="3:3" ht="25" customHeight="1">
      <c r="C772" s="168"/>
    </row>
    <row r="773" spans="3:3" ht="25" customHeight="1">
      <c r="C773" s="168"/>
    </row>
    <row r="774" spans="3:3" ht="25" customHeight="1">
      <c r="C774" s="168"/>
    </row>
    <row r="775" spans="3:3" ht="25" customHeight="1">
      <c r="C775" s="168"/>
    </row>
    <row r="776" spans="3:3" ht="25" customHeight="1">
      <c r="C776" s="168"/>
    </row>
    <row r="777" spans="3:3" ht="25" customHeight="1">
      <c r="C777" s="168"/>
    </row>
    <row r="778" spans="3:3" ht="25" customHeight="1">
      <c r="C778" s="168"/>
    </row>
    <row r="779" spans="3:3" ht="25" customHeight="1">
      <c r="C779" s="168"/>
    </row>
    <row r="780" spans="3:3" ht="25" customHeight="1">
      <c r="C780" s="168"/>
    </row>
    <row r="781" spans="3:3" ht="25" customHeight="1">
      <c r="C781" s="168"/>
    </row>
    <row r="782" spans="3:3" ht="25" customHeight="1">
      <c r="C782" s="168"/>
    </row>
    <row r="783" spans="3:3" ht="25" customHeight="1">
      <c r="C783" s="168"/>
    </row>
    <row r="784" spans="3:3" ht="25" customHeight="1">
      <c r="C784" s="168"/>
    </row>
    <row r="785" spans="3:3" ht="25" customHeight="1">
      <c r="C785" s="168"/>
    </row>
    <row r="786" spans="3:3" ht="25" customHeight="1">
      <c r="C786" s="168"/>
    </row>
    <row r="787" spans="3:3" ht="25" customHeight="1">
      <c r="C787" s="168"/>
    </row>
    <row r="788" spans="3:3" ht="25" customHeight="1">
      <c r="C788" s="168"/>
    </row>
    <row r="789" spans="3:3" ht="25" customHeight="1">
      <c r="C789" s="168"/>
    </row>
    <row r="790" spans="3:3" ht="25" customHeight="1">
      <c r="C790" s="168"/>
    </row>
    <row r="791" spans="3:3" ht="25" customHeight="1">
      <c r="C791" s="168"/>
    </row>
    <row r="792" spans="3:3" ht="25" customHeight="1">
      <c r="C792" s="168"/>
    </row>
    <row r="793" spans="3:3" ht="25" customHeight="1">
      <c r="C793" s="168"/>
    </row>
    <row r="794" spans="3:3" ht="25" customHeight="1">
      <c r="C794" s="168"/>
    </row>
    <row r="795" spans="3:3" ht="25" customHeight="1">
      <c r="C795" s="168"/>
    </row>
    <row r="796" spans="3:3" ht="25" customHeight="1">
      <c r="C796" s="168"/>
    </row>
    <row r="797" spans="3:3" ht="25" customHeight="1">
      <c r="C797" s="168"/>
    </row>
    <row r="798" spans="3:3" ht="25" customHeight="1">
      <c r="C798" s="168"/>
    </row>
    <row r="799" spans="3:3" ht="25" customHeight="1">
      <c r="C799" s="168"/>
    </row>
    <row r="800" spans="3:3" ht="25" customHeight="1">
      <c r="C800" s="168"/>
    </row>
    <row r="801" spans="3:3" ht="25" customHeight="1">
      <c r="C801" s="168"/>
    </row>
    <row r="802" spans="3:3" ht="25" customHeight="1">
      <c r="C802" s="168"/>
    </row>
    <row r="803" spans="3:3" ht="25" customHeight="1">
      <c r="C803" s="168"/>
    </row>
    <row r="804" spans="3:3" ht="25" customHeight="1">
      <c r="C804" s="168"/>
    </row>
    <row r="805" spans="3:3" ht="25" customHeight="1">
      <c r="C805" s="168"/>
    </row>
    <row r="806" spans="3:3" ht="25" customHeight="1">
      <c r="C806" s="168"/>
    </row>
    <row r="807" spans="3:3" ht="25" customHeight="1">
      <c r="C807" s="168"/>
    </row>
    <row r="808" spans="3:3" ht="25" customHeight="1">
      <c r="C808" s="168"/>
    </row>
    <row r="809" spans="3:3" ht="25" customHeight="1">
      <c r="C809" s="168"/>
    </row>
    <row r="810" spans="3:3" ht="25" customHeight="1">
      <c r="C810" s="168"/>
    </row>
    <row r="811" spans="3:3" ht="25" customHeight="1">
      <c r="C811" s="168"/>
    </row>
    <row r="812" spans="3:3" ht="25" customHeight="1">
      <c r="C812" s="168"/>
    </row>
    <row r="813" spans="3:3" ht="25" customHeight="1">
      <c r="C813" s="168"/>
    </row>
    <row r="814" spans="3:3" ht="25" customHeight="1">
      <c r="C814" s="168"/>
    </row>
    <row r="815" spans="3:3" ht="25" customHeight="1">
      <c r="C815" s="168"/>
    </row>
    <row r="816" spans="3:3" ht="25" customHeight="1">
      <c r="C816" s="168"/>
    </row>
    <row r="817" spans="3:3" ht="35" customHeight="1">
      <c r="C817" s="168"/>
    </row>
    <row r="818" spans="3:3" ht="35" customHeight="1">
      <c r="C818" s="168"/>
    </row>
    <row r="819" spans="3:3" ht="35" customHeight="1">
      <c r="C819" s="168"/>
    </row>
    <row r="820" spans="3:3" ht="35" customHeight="1">
      <c r="C820" s="168"/>
    </row>
    <row r="821" spans="3:3" ht="35" customHeight="1">
      <c r="C821" s="168"/>
    </row>
    <row r="822" spans="3:3" ht="35" customHeight="1">
      <c r="C822" s="168"/>
    </row>
    <row r="823" spans="3:3" ht="35" customHeight="1">
      <c r="C823" s="168"/>
    </row>
    <row r="824" spans="3:3" ht="20" customHeight="1">
      <c r="C824" s="168"/>
    </row>
    <row r="825" spans="3:3" ht="20" customHeight="1">
      <c r="C825" s="168"/>
    </row>
    <row r="826" spans="3:3" ht="20" customHeight="1">
      <c r="C826" s="168"/>
    </row>
    <row r="827" spans="3:3" ht="20" customHeight="1">
      <c r="C827" s="168"/>
    </row>
    <row r="828" spans="3:3" ht="20" customHeight="1">
      <c r="C828" s="168"/>
    </row>
    <row r="829" spans="3:3" ht="20" customHeight="1">
      <c r="C829" s="168"/>
    </row>
    <row r="830" spans="3:3" ht="20" customHeight="1">
      <c r="C830" s="168"/>
    </row>
    <row r="831" spans="3:3" ht="20" customHeight="1">
      <c r="C831" s="168"/>
    </row>
    <row r="832" spans="3:3" ht="20" customHeight="1">
      <c r="C832" s="168"/>
    </row>
    <row r="833" spans="3:3" ht="20" customHeight="1">
      <c r="C833" s="168"/>
    </row>
    <row r="834" spans="3:3" ht="20" customHeight="1">
      <c r="C834" s="168"/>
    </row>
    <row r="835" spans="3:3" ht="20" customHeight="1">
      <c r="C835" s="168"/>
    </row>
    <row r="836" spans="3:3" ht="20" customHeight="1">
      <c r="C836" s="168"/>
    </row>
    <row r="837" spans="3:3" ht="20" customHeight="1">
      <c r="C837" s="168"/>
    </row>
    <row r="838" spans="3:3" ht="20" customHeight="1">
      <c r="C838" s="168"/>
    </row>
    <row r="839" spans="3:3" ht="20" customHeight="1">
      <c r="C839" s="168"/>
    </row>
    <row r="840" spans="3:3" ht="20" customHeight="1">
      <c r="C840" s="168"/>
    </row>
    <row r="841" spans="3:3" ht="20" customHeight="1">
      <c r="C841" s="168"/>
    </row>
    <row r="842" spans="3:3" ht="20" customHeight="1">
      <c r="C842" s="168"/>
    </row>
    <row r="843" spans="3:3" ht="20" customHeight="1">
      <c r="C843" s="168"/>
    </row>
    <row r="844" spans="3:3" ht="20" customHeight="1">
      <c r="C844" s="168"/>
    </row>
    <row r="845" spans="3:3" ht="20" customHeight="1">
      <c r="C845" s="168"/>
    </row>
    <row r="846" spans="3:3" ht="20" customHeight="1">
      <c r="C846" s="168"/>
    </row>
    <row r="847" spans="3:3" ht="20" customHeight="1">
      <c r="C847" s="168"/>
    </row>
    <row r="848" spans="3:3" ht="20" customHeight="1">
      <c r="C848" s="168"/>
    </row>
    <row r="849" spans="3:3" ht="20" customHeight="1">
      <c r="C849" s="168"/>
    </row>
    <row r="850" spans="3:3" ht="20" customHeight="1">
      <c r="C850" s="168"/>
    </row>
    <row r="851" spans="3:3" ht="20" customHeight="1">
      <c r="C851" s="168"/>
    </row>
    <row r="852" spans="3:3" ht="20" customHeight="1">
      <c r="C852" s="168"/>
    </row>
    <row r="853" spans="3:3" ht="20" customHeight="1">
      <c r="C853" s="168"/>
    </row>
    <row r="854" spans="3:3" ht="20" customHeight="1">
      <c r="C854" s="168"/>
    </row>
    <row r="855" spans="3:3" ht="20" customHeight="1">
      <c r="C855" s="168"/>
    </row>
    <row r="856" spans="3:3" ht="20" customHeight="1">
      <c r="C856" s="168"/>
    </row>
    <row r="857" spans="3:3" ht="20" customHeight="1">
      <c r="C857" s="168"/>
    </row>
    <row r="858" spans="3:3" ht="20" customHeight="1">
      <c r="C858" s="168"/>
    </row>
    <row r="859" spans="3:3" ht="20" customHeight="1">
      <c r="C859" s="168"/>
    </row>
    <row r="860" spans="3:3" ht="20" customHeight="1">
      <c r="C860" s="168"/>
    </row>
    <row r="861" spans="3:3" ht="20" customHeight="1">
      <c r="C861" s="168"/>
    </row>
    <row r="862" spans="3:3" ht="20" customHeight="1">
      <c r="C862" s="168"/>
    </row>
    <row r="863" spans="3:3" ht="20" customHeight="1">
      <c r="C863" s="168"/>
    </row>
    <row r="864" spans="3:3" ht="20" customHeight="1">
      <c r="C864" s="168"/>
    </row>
    <row r="865" spans="3:3" ht="20" customHeight="1">
      <c r="C865" s="168"/>
    </row>
    <row r="866" spans="3:3" ht="20" customHeight="1">
      <c r="C866" s="168"/>
    </row>
    <row r="867" spans="3:3" ht="20" customHeight="1">
      <c r="C867" s="168"/>
    </row>
    <row r="868" spans="3:3" ht="20" customHeight="1">
      <c r="C868" s="168"/>
    </row>
    <row r="869" spans="3:3" ht="20" customHeight="1">
      <c r="C869" s="168"/>
    </row>
    <row r="870" spans="3:3" ht="20" customHeight="1">
      <c r="C870" s="168"/>
    </row>
    <row r="871" spans="3:3" ht="20" customHeight="1">
      <c r="C871" s="168"/>
    </row>
    <row r="872" spans="3:3" ht="20" customHeight="1">
      <c r="C872" s="168"/>
    </row>
    <row r="873" spans="3:3" ht="15" customHeight="1">
      <c r="C873" s="168"/>
    </row>
    <row r="874" spans="3:3" ht="15" customHeight="1">
      <c r="C874" s="168"/>
    </row>
    <row r="875" spans="3:3" ht="15" customHeight="1">
      <c r="C875" s="168"/>
    </row>
    <row r="876" spans="3:3" ht="15" customHeight="1">
      <c r="C876" s="168"/>
    </row>
    <row r="877" spans="3:3" ht="15" customHeight="1">
      <c r="C877" s="168"/>
    </row>
    <row r="878" spans="3:3" ht="15" customHeight="1">
      <c r="C878" s="168"/>
    </row>
    <row r="879" spans="3:3" ht="15" customHeight="1">
      <c r="C879" s="168"/>
    </row>
    <row r="880" spans="3:3" ht="15" customHeight="1">
      <c r="C880" s="168"/>
    </row>
    <row r="881" spans="3:3" ht="15" customHeight="1">
      <c r="C881" s="168"/>
    </row>
    <row r="882" spans="3:3" ht="15" customHeight="1">
      <c r="C882" s="168"/>
    </row>
    <row r="883" spans="3:3" ht="15" customHeight="1">
      <c r="C883" s="168"/>
    </row>
    <row r="884" spans="3:3" ht="15" customHeight="1">
      <c r="C884" s="168"/>
    </row>
    <row r="885" spans="3:3" ht="15" customHeight="1">
      <c r="C885" s="168"/>
    </row>
    <row r="886" spans="3:3" ht="15" customHeight="1">
      <c r="C886" s="168"/>
    </row>
    <row r="887" spans="3:3" ht="15" customHeight="1">
      <c r="C887" s="168"/>
    </row>
    <row r="888" spans="3:3" ht="15" customHeight="1">
      <c r="C888" s="168"/>
    </row>
    <row r="889" spans="3:3" ht="15" customHeight="1">
      <c r="C889" s="168"/>
    </row>
    <row r="890" spans="3:3" ht="15" customHeight="1">
      <c r="C890" s="168"/>
    </row>
    <row r="891" spans="3:3" ht="15" customHeight="1">
      <c r="C891" s="168"/>
    </row>
    <row r="892" spans="3:3" ht="15" customHeight="1">
      <c r="C892" s="168"/>
    </row>
    <row r="893" spans="3:3" ht="15" customHeight="1">
      <c r="C893" s="168"/>
    </row>
    <row r="894" spans="3:3">
      <c r="C894" s="168"/>
    </row>
    <row r="895" spans="3:3">
      <c r="C895" s="168"/>
    </row>
    <row r="896" spans="3:3">
      <c r="C896" s="168"/>
    </row>
    <row r="897" spans="3:3">
      <c r="C897" s="168"/>
    </row>
    <row r="898" spans="3:3">
      <c r="C898" s="168"/>
    </row>
    <row r="899" spans="3:3">
      <c r="C899" s="168"/>
    </row>
    <row r="900" spans="3:3">
      <c r="C900" s="168"/>
    </row>
    <row r="901" spans="3:3">
      <c r="C901" s="168"/>
    </row>
    <row r="902" spans="3:3">
      <c r="C902" s="168"/>
    </row>
    <row r="903" spans="3:3">
      <c r="C903" s="168"/>
    </row>
    <row r="904" spans="3:3">
      <c r="C904" s="168"/>
    </row>
    <row r="905" spans="3:3">
      <c r="C905" s="168"/>
    </row>
    <row r="906" spans="3:3">
      <c r="C906" s="168"/>
    </row>
    <row r="907" spans="3:3">
      <c r="C907" s="168"/>
    </row>
    <row r="908" spans="3:3">
      <c r="C908" s="168"/>
    </row>
    <row r="909" spans="3:3">
      <c r="C909" s="168"/>
    </row>
    <row r="910" spans="3:3">
      <c r="C910" s="168"/>
    </row>
    <row r="911" spans="3:3">
      <c r="C911" s="168"/>
    </row>
    <row r="912" spans="3:3">
      <c r="C912" s="168"/>
    </row>
    <row r="913" spans="3:3">
      <c r="C913" s="168"/>
    </row>
    <row r="914" spans="3:3">
      <c r="C914" s="168"/>
    </row>
    <row r="915" spans="3:3">
      <c r="C915" s="168"/>
    </row>
    <row r="916" spans="3:3">
      <c r="C916" s="168"/>
    </row>
    <row r="917" spans="3:3">
      <c r="C917" s="168"/>
    </row>
    <row r="918" spans="3:3">
      <c r="C918" s="168"/>
    </row>
    <row r="919" spans="3:3">
      <c r="C919" s="168"/>
    </row>
    <row r="920" spans="3:3">
      <c r="C920" s="168"/>
    </row>
    <row r="921" spans="3:3">
      <c r="C921" s="168"/>
    </row>
    <row r="922" spans="3:3">
      <c r="C922" s="168"/>
    </row>
    <row r="923" spans="3:3">
      <c r="C923" s="168"/>
    </row>
    <row r="924" spans="3:3">
      <c r="C924" s="168"/>
    </row>
    <row r="925" spans="3:3">
      <c r="C925" s="168"/>
    </row>
    <row r="926" spans="3:3">
      <c r="C926" s="168"/>
    </row>
    <row r="927" spans="3:3">
      <c r="C927" s="168"/>
    </row>
    <row r="928" spans="3:3">
      <c r="C928" s="168"/>
    </row>
    <row r="929" spans="3:3">
      <c r="C929" s="168"/>
    </row>
    <row r="930" spans="3:3">
      <c r="C930" s="168"/>
    </row>
    <row r="931" spans="3:3">
      <c r="C931" s="168"/>
    </row>
    <row r="932" spans="3:3">
      <c r="C932" s="168"/>
    </row>
    <row r="933" spans="3:3">
      <c r="C933" s="168"/>
    </row>
    <row r="934" spans="3:3">
      <c r="C934" s="168"/>
    </row>
    <row r="935" spans="3:3">
      <c r="C935" s="168"/>
    </row>
    <row r="936" spans="3:3">
      <c r="C936" s="168"/>
    </row>
    <row r="937" spans="3:3">
      <c r="C937" s="168"/>
    </row>
    <row r="938" spans="3:3">
      <c r="C938" s="168"/>
    </row>
    <row r="939" spans="3:3">
      <c r="C939" s="168"/>
    </row>
    <row r="940" spans="3:3">
      <c r="C940" s="168"/>
    </row>
    <row r="941" spans="3:3">
      <c r="C941" s="168"/>
    </row>
    <row r="942" spans="3:3">
      <c r="C942" s="168"/>
    </row>
    <row r="943" spans="3:3">
      <c r="C943" s="168"/>
    </row>
    <row r="944" spans="3:3">
      <c r="C944" s="168"/>
    </row>
    <row r="945" spans="3:3">
      <c r="C945" s="168"/>
    </row>
    <row r="946" spans="3:3">
      <c r="C946" s="168"/>
    </row>
    <row r="947" spans="3:3">
      <c r="C947" s="168"/>
    </row>
    <row r="948" spans="3:3">
      <c r="C948" s="168"/>
    </row>
    <row r="949" spans="3:3">
      <c r="C949" s="168"/>
    </row>
    <row r="950" spans="3:3">
      <c r="C950" s="168"/>
    </row>
    <row r="951" spans="3:3">
      <c r="C951" s="168"/>
    </row>
    <row r="952" spans="3:3">
      <c r="C952" s="168"/>
    </row>
    <row r="953" spans="3:3">
      <c r="C953" s="168"/>
    </row>
    <row r="954" spans="3:3">
      <c r="C954" s="168"/>
    </row>
    <row r="955" spans="3:3">
      <c r="C955" s="168"/>
    </row>
    <row r="956" spans="3:3">
      <c r="C956" s="168"/>
    </row>
    <row r="957" spans="3:3">
      <c r="C957" s="168"/>
    </row>
    <row r="958" spans="3:3">
      <c r="C958" s="168"/>
    </row>
    <row r="959" spans="3:3">
      <c r="C959" s="168"/>
    </row>
    <row r="960" spans="3:3">
      <c r="C960" s="168"/>
    </row>
    <row r="961" spans="3:3">
      <c r="C961" s="168"/>
    </row>
    <row r="962" spans="3:3">
      <c r="C962" s="168"/>
    </row>
    <row r="963" spans="3:3">
      <c r="C963" s="168"/>
    </row>
    <row r="964" spans="3:3">
      <c r="C964" s="168"/>
    </row>
    <row r="965" spans="3:3">
      <c r="C965" s="168"/>
    </row>
    <row r="966" spans="3:3">
      <c r="C966" s="168"/>
    </row>
    <row r="967" spans="3:3">
      <c r="C967" s="168"/>
    </row>
    <row r="968" spans="3:3">
      <c r="C968" s="168"/>
    </row>
    <row r="969" spans="3:3">
      <c r="C969" s="168"/>
    </row>
    <row r="970" spans="3:3">
      <c r="C970" s="168"/>
    </row>
    <row r="971" spans="3:3">
      <c r="C971" s="168"/>
    </row>
    <row r="972" spans="3:3">
      <c r="C972" s="168"/>
    </row>
    <row r="973" spans="3:3">
      <c r="C973" s="168"/>
    </row>
    <row r="974" spans="3:3">
      <c r="C974" s="168"/>
    </row>
    <row r="975" spans="3:3">
      <c r="C975" s="168"/>
    </row>
    <row r="976" spans="3:3">
      <c r="C976" s="168"/>
    </row>
    <row r="977" spans="3:3">
      <c r="C977" s="168"/>
    </row>
    <row r="978" spans="3:3">
      <c r="C978" s="168"/>
    </row>
    <row r="979" spans="3:3">
      <c r="C979" s="168"/>
    </row>
    <row r="980" spans="3:3">
      <c r="C980" s="168"/>
    </row>
    <row r="981" spans="3:3">
      <c r="C981" s="168"/>
    </row>
    <row r="982" spans="3:3">
      <c r="C982" s="168"/>
    </row>
    <row r="983" spans="3:3">
      <c r="C983" s="168"/>
    </row>
    <row r="984" spans="3:3">
      <c r="C984" s="168"/>
    </row>
    <row r="985" spans="3:3">
      <c r="C985" s="168"/>
    </row>
    <row r="986" spans="3:3">
      <c r="C986" s="168"/>
    </row>
    <row r="987" spans="3:3">
      <c r="C987" s="168"/>
    </row>
    <row r="988" spans="3:3">
      <c r="C988" s="168"/>
    </row>
    <row r="989" spans="3:3">
      <c r="C989" s="168"/>
    </row>
    <row r="990" spans="3:3">
      <c r="C990" s="168"/>
    </row>
    <row r="991" spans="3:3">
      <c r="C991" s="168"/>
    </row>
    <row r="992" spans="3:3">
      <c r="C992" s="168"/>
    </row>
    <row r="993" spans="3:3">
      <c r="C993" s="168"/>
    </row>
    <row r="994" spans="3:3">
      <c r="C994" s="168"/>
    </row>
    <row r="995" spans="3:3">
      <c r="C995" s="168"/>
    </row>
    <row r="996" spans="3:3">
      <c r="C996" s="168"/>
    </row>
    <row r="997" spans="3:3">
      <c r="C997" s="168"/>
    </row>
    <row r="998" spans="3:3">
      <c r="C998" s="168"/>
    </row>
    <row r="999" spans="3:3">
      <c r="C999" s="168"/>
    </row>
    <row r="1000" spans="3:3">
      <c r="C1000" s="168"/>
    </row>
    <row r="1001" spans="3:3">
      <c r="C1001" s="168"/>
    </row>
    <row r="1002" spans="3:3">
      <c r="C1002" s="168"/>
    </row>
    <row r="1003" spans="3:3">
      <c r="C1003" s="168"/>
    </row>
    <row r="1004" spans="3:3">
      <c r="C1004" s="168"/>
    </row>
    <row r="1005" spans="3:3">
      <c r="C1005" s="168"/>
    </row>
    <row r="1006" spans="3:3">
      <c r="C1006" s="168"/>
    </row>
    <row r="1007" spans="3:3">
      <c r="C1007" s="168"/>
    </row>
    <row r="1008" spans="3:3">
      <c r="C1008" s="168"/>
    </row>
    <row r="1009" spans="3:3">
      <c r="C1009" s="168"/>
    </row>
    <row r="1010" spans="3:3">
      <c r="C1010" s="168"/>
    </row>
    <row r="1011" spans="3:3">
      <c r="C1011" s="168"/>
    </row>
    <row r="1012" spans="3:3">
      <c r="C1012" s="168"/>
    </row>
    <row r="1013" spans="3:3">
      <c r="C1013" s="168"/>
    </row>
    <row r="1014" spans="3:3">
      <c r="C1014" s="168"/>
    </row>
    <row r="1015" spans="3:3">
      <c r="C1015" s="168"/>
    </row>
    <row r="1016" spans="3:3">
      <c r="C1016" s="168"/>
    </row>
    <row r="1017" spans="3:3">
      <c r="C1017" s="168"/>
    </row>
    <row r="1018" spans="3:3">
      <c r="C1018" s="168"/>
    </row>
    <row r="1019" spans="3:3">
      <c r="C1019" s="168"/>
    </row>
    <row r="1020" spans="3:3">
      <c r="C1020" s="168"/>
    </row>
    <row r="1021" spans="3:3">
      <c r="C1021" s="168"/>
    </row>
    <row r="1022" spans="3:3">
      <c r="C1022" s="168"/>
    </row>
    <row r="1023" spans="3:3">
      <c r="C1023" s="168"/>
    </row>
    <row r="1024" spans="3:3">
      <c r="C1024" s="168"/>
    </row>
    <row r="1025" spans="2:3">
      <c r="C1025" s="168"/>
    </row>
    <row r="1026" spans="2:3">
      <c r="C1026" s="168"/>
    </row>
    <row r="1027" spans="2:3">
      <c r="C1027" s="168"/>
    </row>
    <row r="1028" spans="2:3">
      <c r="C1028" s="168"/>
    </row>
    <row r="1029" spans="2:3">
      <c r="C1029" s="168"/>
    </row>
    <row r="1030" spans="2:3">
      <c r="C1030" s="168"/>
    </row>
    <row r="1031" spans="2:3">
      <c r="C1031" s="168"/>
    </row>
    <row r="1032" spans="2:3">
      <c r="C1032" s="168"/>
    </row>
    <row r="1033" spans="2:3">
      <c r="C1033" s="168"/>
    </row>
    <row r="1034" spans="2:3">
      <c r="C1034" s="168"/>
    </row>
    <row r="1035" spans="2:3">
      <c r="C1035" s="168"/>
    </row>
    <row r="1036" spans="2:3">
      <c r="C1036" s="168"/>
    </row>
    <row r="1037" spans="2:3">
      <c r="C1037" s="168"/>
    </row>
    <row r="1038" spans="2:3">
      <c r="C1038" s="168"/>
    </row>
    <row r="1039" spans="2:3">
      <c r="B1039" s="168"/>
      <c r="C1039" s="168"/>
    </row>
    <row r="1040" spans="2:3">
      <c r="B1040" s="168"/>
      <c r="C1040" s="168"/>
    </row>
    <row r="1041" spans="2:3">
      <c r="B1041" s="168"/>
      <c r="C1041" s="168"/>
    </row>
    <row r="1042" spans="2:3">
      <c r="B1042" s="168"/>
      <c r="C1042" s="168"/>
    </row>
    <row r="1043" spans="2:3">
      <c r="B1043" s="168"/>
      <c r="C1043" s="168"/>
    </row>
    <row r="1044" spans="2:3">
      <c r="B1044" s="168"/>
      <c r="C1044" s="168"/>
    </row>
    <row r="1045" spans="2:3">
      <c r="B1045" s="168"/>
      <c r="C1045" s="168"/>
    </row>
    <row r="1046" spans="2:3">
      <c r="B1046" s="168"/>
      <c r="C1046" s="168"/>
    </row>
    <row r="1047" spans="2:3">
      <c r="B1047" s="168"/>
      <c r="C1047" s="168"/>
    </row>
    <row r="1048" spans="2:3">
      <c r="B1048" s="168"/>
      <c r="C1048" s="168"/>
    </row>
    <row r="1049" spans="2:3">
      <c r="B1049" s="168"/>
      <c r="C1049" s="168"/>
    </row>
    <row r="1050" spans="2:3">
      <c r="B1050" s="168"/>
      <c r="C1050" s="168"/>
    </row>
    <row r="1051" spans="2:3">
      <c r="B1051" s="168"/>
      <c r="C1051" s="168"/>
    </row>
    <row r="1052" spans="2:3">
      <c r="B1052" s="168"/>
      <c r="C1052" s="168"/>
    </row>
    <row r="1053" spans="2:3">
      <c r="B1053" s="168"/>
      <c r="C1053" s="168"/>
    </row>
    <row r="1054" spans="2:3">
      <c r="B1054" s="168"/>
      <c r="C1054" s="168"/>
    </row>
    <row r="1055" spans="2:3">
      <c r="B1055" s="168"/>
      <c r="C1055" s="168"/>
    </row>
    <row r="1056" spans="2:3">
      <c r="B1056" s="168"/>
      <c r="C1056" s="168"/>
    </row>
    <row r="1057" spans="2:3">
      <c r="B1057" s="168"/>
      <c r="C1057" s="168"/>
    </row>
    <row r="1058" spans="2:3">
      <c r="B1058" s="168"/>
      <c r="C1058" s="168"/>
    </row>
    <row r="1059" spans="2:3">
      <c r="B1059" s="168"/>
    </row>
    <row r="1060" spans="2:3">
      <c r="B1060" s="168"/>
    </row>
    <row r="1061" spans="2:3">
      <c r="B1061" s="168"/>
    </row>
    <row r="1062" spans="2:3">
      <c r="B1062" s="168"/>
    </row>
    <row r="1063" spans="2:3">
      <c r="B1063" s="168"/>
    </row>
    <row r="1064" spans="2:3">
      <c r="B1064" s="168"/>
    </row>
    <row r="1065" spans="2:3">
      <c r="B1065" s="168"/>
    </row>
    <row r="1066" spans="2:3">
      <c r="B1066" s="168"/>
    </row>
    <row r="1067" spans="2:3">
      <c r="B1067" s="168"/>
    </row>
    <row r="1068" spans="2:3">
      <c r="B1068" s="168"/>
    </row>
    <row r="1069" spans="2:3">
      <c r="B1069" s="168"/>
    </row>
    <row r="1070" spans="2:3">
      <c r="B1070" s="168"/>
    </row>
    <row r="1071" spans="2:3">
      <c r="B1071" s="168"/>
    </row>
    <row r="1072" spans="2:3">
      <c r="B1072" s="168"/>
    </row>
    <row r="1073" spans="2:2">
      <c r="B1073" s="168"/>
    </row>
    <row r="1074" spans="2:2">
      <c r="B1074" s="168"/>
    </row>
    <row r="1075" spans="2:2">
      <c r="B1075" s="168"/>
    </row>
    <row r="1076" spans="2:2">
      <c r="B1076" s="168"/>
    </row>
    <row r="1077" spans="2:2">
      <c r="B1077" s="168"/>
    </row>
    <row r="1078" spans="2:2">
      <c r="B1078" s="168"/>
    </row>
    <row r="1079" spans="2:2">
      <c r="B1079" s="168"/>
    </row>
    <row r="1080" spans="2:2">
      <c r="B1080" s="168"/>
    </row>
    <row r="1081" spans="2:2">
      <c r="B1081" s="168"/>
    </row>
    <row r="1082" spans="2:2">
      <c r="B1082" s="168"/>
    </row>
    <row r="1083" spans="2:2">
      <c r="B1083" s="168"/>
    </row>
    <row r="1084" spans="2:2">
      <c r="B1084" s="168"/>
    </row>
    <row r="1085" spans="2:2">
      <c r="B1085" s="168"/>
    </row>
    <row r="1086" spans="2:2">
      <c r="B1086" s="168"/>
    </row>
    <row r="1087" spans="2:2">
      <c r="B1087" s="168"/>
    </row>
    <row r="1088" spans="2:2">
      <c r="B1088" s="168"/>
    </row>
    <row r="1089" spans="2:2">
      <c r="B1089" s="168"/>
    </row>
    <row r="1090" spans="2:2">
      <c r="B1090" s="168"/>
    </row>
    <row r="1091" spans="2:2">
      <c r="B1091" s="168"/>
    </row>
    <row r="1092" spans="2:2">
      <c r="B1092" s="168"/>
    </row>
    <row r="1093" spans="2:2">
      <c r="B1093" s="168"/>
    </row>
    <row r="1094" spans="2:2">
      <c r="B1094" s="168"/>
    </row>
    <row r="1095" spans="2:2">
      <c r="B1095" s="168"/>
    </row>
    <row r="1096" spans="2:2">
      <c r="B1096" s="168"/>
    </row>
    <row r="1097" spans="2:2">
      <c r="B1097" s="168"/>
    </row>
    <row r="1098" spans="2:2">
      <c r="B1098" s="168"/>
    </row>
    <row r="1099" spans="2:2">
      <c r="B1099" s="168"/>
    </row>
    <row r="1100" spans="2:2">
      <c r="B1100" s="168"/>
    </row>
    <row r="1101" spans="2:2">
      <c r="B1101" s="168"/>
    </row>
    <row r="1102" spans="2:2">
      <c r="B1102" s="168"/>
    </row>
    <row r="1103" spans="2:2">
      <c r="B1103" s="168"/>
    </row>
    <row r="1104" spans="2:2">
      <c r="B1104" s="168"/>
    </row>
    <row r="1105" spans="2:2">
      <c r="B1105" s="168"/>
    </row>
    <row r="1106" spans="2:2">
      <c r="B1106" s="168"/>
    </row>
    <row r="1107" spans="2:2">
      <c r="B1107" s="168"/>
    </row>
    <row r="1108" spans="2:2">
      <c r="B1108" s="168"/>
    </row>
    <row r="1109" spans="2:2">
      <c r="B1109" s="168"/>
    </row>
    <row r="1110" spans="2:2">
      <c r="B1110" s="168"/>
    </row>
    <row r="1111" spans="2:2">
      <c r="B1111" s="168"/>
    </row>
    <row r="1112" spans="2:2">
      <c r="B1112" s="168"/>
    </row>
    <row r="1113" spans="2:2">
      <c r="B1113" s="168"/>
    </row>
    <row r="1114" spans="2:2">
      <c r="B1114" s="168"/>
    </row>
    <row r="1115" spans="2:2">
      <c r="B1115" s="168"/>
    </row>
    <row r="1116" spans="2:2">
      <c r="B1116" s="168"/>
    </row>
    <row r="1117" spans="2:2">
      <c r="B1117" s="168"/>
    </row>
    <row r="1118" spans="2:2">
      <c r="B1118" s="168"/>
    </row>
    <row r="1119" spans="2:2">
      <c r="B1119" s="168"/>
    </row>
    <row r="1120" spans="2:2">
      <c r="B1120" s="168"/>
    </row>
    <row r="1121" spans="2:2">
      <c r="B1121" s="168"/>
    </row>
    <row r="1122" spans="2:2">
      <c r="B1122" s="168"/>
    </row>
    <row r="1123" spans="2:2">
      <c r="B1123" s="168"/>
    </row>
    <row r="1124" spans="2:2">
      <c r="B1124" s="168"/>
    </row>
    <row r="1125" spans="2:2">
      <c r="B1125" s="168"/>
    </row>
    <row r="1126" spans="2:2">
      <c r="B1126" s="168"/>
    </row>
    <row r="1127" spans="2:2">
      <c r="B1127" s="168"/>
    </row>
    <row r="1128" spans="2:2">
      <c r="B1128" s="168"/>
    </row>
    <row r="1129" spans="2:2">
      <c r="B1129" s="168"/>
    </row>
    <row r="1130" spans="2:2">
      <c r="B1130" s="168"/>
    </row>
    <row r="1131" spans="2:2">
      <c r="B1131" s="168"/>
    </row>
    <row r="1132" spans="2:2">
      <c r="B1132" s="168"/>
    </row>
    <row r="1133" spans="2:2">
      <c r="B1133" s="168"/>
    </row>
    <row r="1134" spans="2:2">
      <c r="B1134" s="168"/>
    </row>
    <row r="1135" spans="2:2">
      <c r="B1135" s="168"/>
    </row>
    <row r="1136" spans="2:2">
      <c r="B1136" s="168"/>
    </row>
    <row r="1137" spans="2:2">
      <c r="B1137" s="168"/>
    </row>
    <row r="1138" spans="2:2">
      <c r="B1138" s="168"/>
    </row>
    <row r="1139" spans="2:2">
      <c r="B1139" s="168"/>
    </row>
    <row r="1140" spans="2:2">
      <c r="B1140" s="168"/>
    </row>
    <row r="1141" spans="2:2">
      <c r="B1141" s="168"/>
    </row>
    <row r="1142" spans="2:2">
      <c r="B1142" s="168"/>
    </row>
    <row r="1143" spans="2:2">
      <c r="B1143" s="168"/>
    </row>
    <row r="1144" spans="2:2">
      <c r="B1144" s="168"/>
    </row>
    <row r="1145" spans="2:2">
      <c r="B1145" s="168"/>
    </row>
    <row r="1146" spans="2:2">
      <c r="B1146" s="168"/>
    </row>
    <row r="1147" spans="2:2">
      <c r="B1147" s="168"/>
    </row>
    <row r="1148" spans="2:2">
      <c r="B1148" s="168"/>
    </row>
    <row r="1149" spans="2:2">
      <c r="B1149" s="168"/>
    </row>
    <row r="1150" spans="2:2">
      <c r="B1150" s="168"/>
    </row>
    <row r="1151" spans="2:2">
      <c r="B1151" s="168"/>
    </row>
    <row r="1152" spans="2:2">
      <c r="B1152" s="168"/>
    </row>
    <row r="1153" spans="2:2">
      <c r="B1153" s="168"/>
    </row>
    <row r="1154" spans="2:2">
      <c r="B1154" s="168"/>
    </row>
    <row r="1155" spans="2:2">
      <c r="B1155" s="168"/>
    </row>
    <row r="1156" spans="2:2">
      <c r="B1156" s="168"/>
    </row>
    <row r="1157" spans="2:2">
      <c r="B1157" s="168"/>
    </row>
    <row r="1158" spans="2:2">
      <c r="B1158" s="168"/>
    </row>
    <row r="1159" spans="2:2">
      <c r="B1159" s="168"/>
    </row>
    <row r="1160" spans="2:2">
      <c r="B1160" s="168"/>
    </row>
    <row r="1161" spans="2:2">
      <c r="B1161" s="168"/>
    </row>
    <row r="1162" spans="2:2">
      <c r="B1162" s="168"/>
    </row>
    <row r="1163" spans="2:2">
      <c r="B1163" s="168"/>
    </row>
    <row r="1164" spans="2:2">
      <c r="B1164" s="168"/>
    </row>
    <row r="1165" spans="2:2">
      <c r="B1165" s="168"/>
    </row>
    <row r="1166" spans="2:2">
      <c r="B1166" s="168"/>
    </row>
    <row r="1167" spans="2:2">
      <c r="B1167" s="168"/>
    </row>
    <row r="1168" spans="2:2">
      <c r="B1168" s="168"/>
    </row>
    <row r="1169" spans="2:2">
      <c r="B1169" s="168"/>
    </row>
    <row r="1170" spans="2:2">
      <c r="B1170" s="168"/>
    </row>
    <row r="1171" spans="2:2">
      <c r="B1171" s="168"/>
    </row>
    <row r="1172" spans="2:2">
      <c r="B1172" s="168"/>
    </row>
    <row r="1173" spans="2:2">
      <c r="B1173" s="168"/>
    </row>
    <row r="1174" spans="2:2">
      <c r="B1174" s="168"/>
    </row>
    <row r="1175" spans="2:2">
      <c r="B1175" s="168"/>
    </row>
    <row r="1176" spans="2:2">
      <c r="B1176" s="168"/>
    </row>
    <row r="1177" spans="2:2">
      <c r="B1177" s="168"/>
    </row>
    <row r="1178" spans="2:2">
      <c r="B1178" s="168"/>
    </row>
    <row r="1179" spans="2:2">
      <c r="B1179" s="168"/>
    </row>
    <row r="1180" spans="2:2">
      <c r="B1180" s="168"/>
    </row>
    <row r="1181" spans="2:2">
      <c r="B1181" s="168"/>
    </row>
    <row r="1182" spans="2:2">
      <c r="B1182" s="168"/>
    </row>
    <row r="1183" spans="2:2">
      <c r="B1183" s="168"/>
    </row>
    <row r="1184" spans="2:2">
      <c r="B1184" s="168"/>
    </row>
    <row r="1185" spans="2:2">
      <c r="B1185" s="168"/>
    </row>
    <row r="1186" spans="2:2">
      <c r="B1186" s="168"/>
    </row>
    <row r="1187" spans="2:2">
      <c r="B1187" s="168"/>
    </row>
    <row r="1188" spans="2:2">
      <c r="B1188" s="168"/>
    </row>
    <row r="1189" spans="2:2">
      <c r="B1189" s="168"/>
    </row>
    <row r="1190" spans="2:2">
      <c r="B1190" s="168"/>
    </row>
    <row r="1191" spans="2:2">
      <c r="B1191" s="168"/>
    </row>
    <row r="1192" spans="2:2">
      <c r="B1192" s="168"/>
    </row>
    <row r="1193" spans="2:2">
      <c r="B1193" s="168"/>
    </row>
    <row r="1194" spans="2:2">
      <c r="B1194" s="168"/>
    </row>
    <row r="1195" spans="2:2">
      <c r="B1195" s="168"/>
    </row>
    <row r="1196" spans="2:2">
      <c r="B1196" s="168"/>
    </row>
    <row r="1197" spans="2:2">
      <c r="B1197" s="168"/>
    </row>
    <row r="1198" spans="2:2">
      <c r="B1198" s="168"/>
    </row>
    <row r="1199" spans="2:2">
      <c r="B1199" s="168"/>
    </row>
    <row r="1200" spans="2:2">
      <c r="B1200" s="168"/>
    </row>
    <row r="1201" spans="2:2">
      <c r="B1201" s="168"/>
    </row>
    <row r="1202" spans="2:2">
      <c r="B1202" s="168"/>
    </row>
    <row r="1203" spans="2:2">
      <c r="B1203" s="168"/>
    </row>
    <row r="1204" spans="2:2">
      <c r="B1204" s="168"/>
    </row>
    <row r="1205" spans="2:2">
      <c r="B1205" s="168"/>
    </row>
    <row r="1206" spans="2:2">
      <c r="B1206" s="168"/>
    </row>
    <row r="1207" spans="2:2">
      <c r="B1207" s="168"/>
    </row>
    <row r="1208" spans="2:2">
      <c r="B1208" s="168"/>
    </row>
    <row r="1209" spans="2:2">
      <c r="B1209" s="168"/>
    </row>
    <row r="1210" spans="2:2">
      <c r="B1210" s="168"/>
    </row>
    <row r="1211" spans="2:2">
      <c r="B1211" s="168"/>
    </row>
    <row r="1212" spans="2:2">
      <c r="B1212" s="168"/>
    </row>
    <row r="1213" spans="2:2">
      <c r="B1213" s="168"/>
    </row>
    <row r="1214" spans="2:2">
      <c r="B1214" s="168"/>
    </row>
    <row r="1215" spans="2:2">
      <c r="B1215" s="168"/>
    </row>
    <row r="1216" spans="2:2">
      <c r="B1216" s="168"/>
    </row>
    <row r="1217" spans="2:2">
      <c r="B1217" s="168"/>
    </row>
    <row r="1218" spans="2:2">
      <c r="B1218" s="168"/>
    </row>
    <row r="1219" spans="2:2">
      <c r="B1219" s="168"/>
    </row>
    <row r="1220" spans="2:2">
      <c r="B1220" s="168"/>
    </row>
    <row r="1221" spans="2:2">
      <c r="B1221" s="168"/>
    </row>
    <row r="1222" spans="2:2">
      <c r="B1222" s="168"/>
    </row>
    <row r="1223" spans="2:2">
      <c r="B1223" s="168"/>
    </row>
    <row r="1224" spans="2:2">
      <c r="B1224" s="168"/>
    </row>
    <row r="1225" spans="2:2">
      <c r="B1225" s="168"/>
    </row>
    <row r="1226" spans="2:2">
      <c r="B1226" s="168"/>
    </row>
    <row r="1227" spans="2:2">
      <c r="B1227" s="168"/>
    </row>
    <row r="1228" spans="2:2">
      <c r="B1228" s="168"/>
    </row>
    <row r="1229" spans="2:2">
      <c r="B1229" s="168"/>
    </row>
    <row r="1230" spans="2:2">
      <c r="B1230" s="168"/>
    </row>
  </sheetData>
  <sheetProtection sheet="1" objects="1" scenarios="1" selectLockedCells="1"/>
  <sortState xmlns:xlrd2="http://schemas.microsoft.com/office/spreadsheetml/2017/richdata2" ref="B6:D57">
    <sortCondition ref="C8"/>
  </sortState>
  <mergeCells count="7">
    <mergeCell ref="B5:D5"/>
    <mergeCell ref="B21:D21"/>
    <mergeCell ref="B7:D7"/>
    <mergeCell ref="B9:D9"/>
    <mergeCell ref="B14:D14"/>
    <mergeCell ref="B16:D16"/>
    <mergeCell ref="B18:D18"/>
  </mergeCells>
  <dataValidations count="1">
    <dataValidation type="list" allowBlank="1" showInputMessage="1" showErrorMessage="1" sqref="F484 F3" xr:uid="{032F62F6-7A59-4E45-ADE6-A75F60D81F66}">
      <formula1>"1,2,3,4,5,6"</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292" r:id="rId3" name="Button 4">
              <controlPr defaultSize="0" print="0" autoFill="0" autoPict="0" macro="[0]!Feuil6.selection">
                <anchor moveWithCells="1" sizeWithCells="1">
                  <from>
                    <xdr:col>9</xdr:col>
                    <xdr:colOff>660400</xdr:colOff>
                    <xdr:row>1026</xdr:row>
                    <xdr:rowOff>101600</xdr:rowOff>
                  </from>
                  <to>
                    <xdr:col>11</xdr:col>
                    <xdr:colOff>533400</xdr:colOff>
                    <xdr:row>1028</xdr:row>
                    <xdr:rowOff>76200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49867-4C93-044D-A21A-90D042682D8A}">
  <sheetPr codeName="Feuil7"/>
  <dimension ref="A1"/>
  <sheetViews>
    <sheetView showGridLines="0" showRowColHeaders="0" tabSelected="1" workbookViewId="0">
      <selection activeCell="C11" sqref="C11"/>
    </sheetView>
  </sheetViews>
  <sheetFormatPr baseColWidth="10" defaultRowHeight="16"/>
  <sheetData/>
  <sheetProtection sheet="1" objects="1" scenarios="1" selectLockedCells="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2946E-5CF2-254A-88D3-175BFD7D38C3}">
  <sheetPr codeName="Feuil9"/>
  <dimension ref="A3"/>
  <sheetViews>
    <sheetView topLeftCell="A6" workbookViewId="0">
      <selection activeCell="E38" sqref="E38"/>
    </sheetView>
  </sheetViews>
  <sheetFormatPr baseColWidth="10" defaultRowHeight="16"/>
  <sheetData>
    <row r="3" spans="1:1">
      <c r="A3" t="s">
        <v>144</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82" r:id="rId3" name="Button 2">
              <controlPr defaultSize="0" print="0" autoFill="0" autoPict="0" macro="[0]!Feuil9.suppression_sac">
                <anchor moveWithCells="1" sizeWithCells="1">
                  <from>
                    <xdr:col>11</xdr:col>
                    <xdr:colOff>546100</xdr:colOff>
                    <xdr:row>15</xdr:row>
                    <xdr:rowOff>50800</xdr:rowOff>
                  </from>
                  <to>
                    <xdr:col>13</xdr:col>
                    <xdr:colOff>419100</xdr:colOff>
                    <xdr:row>17</xdr:row>
                    <xdr:rowOff>25400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4C63B-2ADA-6840-8447-1A089316DE37}">
  <sheetPr codeName="Feuil4"/>
  <dimension ref="A1:N78"/>
  <sheetViews>
    <sheetView showGridLines="0" workbookViewId="0"/>
  </sheetViews>
  <sheetFormatPr baseColWidth="10" defaultRowHeight="16"/>
  <cols>
    <col min="1" max="1" width="13.6640625" style="10" customWidth="1"/>
    <col min="2" max="2" width="71" style="10" customWidth="1"/>
    <col min="3" max="3" width="42.1640625" style="10" customWidth="1"/>
    <col min="4" max="4" width="6.83203125" style="20" customWidth="1"/>
    <col min="5" max="5" width="10.83203125" style="10"/>
    <col min="6" max="6" width="28.83203125" style="10" customWidth="1"/>
    <col min="7" max="7" width="53.83203125" style="10" customWidth="1"/>
    <col min="8" max="8" width="10.83203125" style="10"/>
    <col min="9" max="9" width="12" style="10" customWidth="1"/>
    <col min="11" max="11" width="18.83203125" customWidth="1"/>
    <col min="12" max="12" width="27.6640625" customWidth="1"/>
    <col min="14" max="14" width="33.5" customWidth="1"/>
  </cols>
  <sheetData>
    <row r="1" spans="2:14" ht="22" customHeight="1"/>
    <row r="2" spans="2:14" ht="21" customHeight="1">
      <c r="B2" s="23"/>
      <c r="C2" s="24"/>
      <c r="D2" s="25"/>
    </row>
    <row r="3" spans="2:14" ht="6" customHeight="1">
      <c r="B3" s="23"/>
      <c r="C3" s="24"/>
      <c r="D3" s="11"/>
      <c r="N3" t="s">
        <v>103</v>
      </c>
    </row>
    <row r="4" spans="2:14" ht="48" customHeight="1">
      <c r="C4" s="21"/>
      <c r="D4" s="26"/>
      <c r="N4" t="s">
        <v>104</v>
      </c>
    </row>
    <row r="5" spans="2:14" ht="25" customHeight="1">
      <c r="B5" s="116"/>
      <c r="C5" s="117"/>
      <c r="D5" s="116"/>
      <c r="N5" t="s">
        <v>105</v>
      </c>
    </row>
    <row r="6" spans="2:14" ht="50" customHeight="1">
      <c r="B6" s="118"/>
      <c r="C6" s="115"/>
      <c r="D6" s="119"/>
    </row>
    <row r="7" spans="2:14" ht="50" customHeight="1">
      <c r="B7" s="116"/>
      <c r="C7" s="115"/>
      <c r="D7" s="119"/>
    </row>
    <row r="8" spans="2:14" ht="50" customHeight="1">
      <c r="B8" s="114"/>
      <c r="C8" s="115"/>
      <c r="D8" s="119"/>
    </row>
    <row r="9" spans="2:14" ht="50" customHeight="1">
      <c r="B9" s="116"/>
      <c r="C9" s="115"/>
      <c r="D9" s="119"/>
    </row>
    <row r="10" spans="2:14" ht="50" customHeight="1">
      <c r="B10" s="114"/>
      <c r="C10" s="115"/>
      <c r="D10" s="119"/>
    </row>
    <row r="11" spans="2:14" ht="50" customHeight="1">
      <c r="B11" s="116"/>
      <c r="C11" s="115"/>
      <c r="D11" s="119"/>
    </row>
    <row r="12" spans="2:14" ht="50" customHeight="1">
      <c r="B12" s="114"/>
      <c r="C12" s="115"/>
      <c r="D12" s="119"/>
    </row>
    <row r="13" spans="2:14" ht="30" customHeight="1">
      <c r="B13" s="116"/>
      <c r="C13" s="116"/>
      <c r="D13" s="119"/>
    </row>
    <row r="14" spans="2:14" ht="77" customHeight="1">
      <c r="B14" s="116"/>
      <c r="C14" s="116"/>
      <c r="D14" s="119"/>
      <c r="F14" s="19"/>
      <c r="H14" s="17"/>
    </row>
    <row r="15" spans="2:14" ht="30" customHeight="1"/>
    <row r="16" spans="2:14" ht="30" customHeight="1"/>
    <row r="17" spans="3:4" ht="30" customHeight="1"/>
    <row r="18" spans="3:4" ht="30" customHeight="1"/>
    <row r="19" spans="3:4" ht="30" customHeight="1">
      <c r="C19" s="177"/>
      <c r="D19" s="177"/>
    </row>
    <row r="20" spans="3:4" ht="30" customHeight="1"/>
    <row r="21" spans="3:4" ht="30" customHeight="1"/>
    <row r="22" spans="3:4" ht="30" customHeight="1"/>
    <row r="23" spans="3:4" ht="30" customHeight="1"/>
    <row r="24" spans="3:4" ht="30" customHeight="1"/>
    <row r="25" spans="3:4" ht="30" customHeight="1"/>
    <row r="26" spans="3:4" ht="30" customHeight="1"/>
    <row r="64" spans="10:14">
      <c r="J64" t="s">
        <v>10</v>
      </c>
      <c r="K64" t="s">
        <v>0</v>
      </c>
      <c r="L64" t="s">
        <v>98</v>
      </c>
      <c r="M64" t="s">
        <v>19</v>
      </c>
      <c r="N64" t="s">
        <v>101</v>
      </c>
    </row>
    <row r="65" spans="10:13">
      <c r="J65" t="s">
        <v>24</v>
      </c>
      <c r="K65" t="s">
        <v>1</v>
      </c>
      <c r="L65" t="s">
        <v>99</v>
      </c>
      <c r="M65" t="s">
        <v>20</v>
      </c>
    </row>
    <row r="66" spans="10:13">
      <c r="J66" t="s">
        <v>28</v>
      </c>
      <c r="K66" t="s">
        <v>2</v>
      </c>
      <c r="L66" t="s">
        <v>7</v>
      </c>
    </row>
    <row r="67" spans="10:13">
      <c r="J67" t="s">
        <v>33</v>
      </c>
      <c r="K67" t="s">
        <v>3</v>
      </c>
      <c r="L67" t="s">
        <v>102</v>
      </c>
    </row>
    <row r="68" spans="10:13">
      <c r="J68">
        <v>1</v>
      </c>
    </row>
    <row r="69" spans="10:13">
      <c r="J69">
        <v>2</v>
      </c>
    </row>
    <row r="70" spans="10:13">
      <c r="J70">
        <v>3</v>
      </c>
    </row>
    <row r="71" spans="10:13">
      <c r="J71">
        <v>4</v>
      </c>
    </row>
    <row r="72" spans="10:13">
      <c r="J72">
        <v>5</v>
      </c>
    </row>
    <row r="73" spans="10:13">
      <c r="J73">
        <v>6</v>
      </c>
    </row>
    <row r="74" spans="10:13">
      <c r="J74">
        <v>7</v>
      </c>
    </row>
    <row r="75" spans="10:13">
      <c r="J75">
        <v>8</v>
      </c>
    </row>
    <row r="76" spans="10:13">
      <c r="J76">
        <v>9</v>
      </c>
    </row>
    <row r="77" spans="10:13">
      <c r="J77">
        <v>10</v>
      </c>
    </row>
    <row r="78" spans="10:13">
      <c r="J78">
        <v>11</v>
      </c>
    </row>
  </sheetData>
  <sheetProtection sheet="1" objects="1" scenarios="1"/>
  <mergeCells count="1">
    <mergeCell ref="C19:D19"/>
  </mergeCells>
  <dataValidations count="2">
    <dataValidation type="list" allowBlank="1" showInputMessage="1" showErrorMessage="1" sqref="C8" xr:uid="{DA769133-4511-8745-B600-03CABD59C04F}">
      <formula1>$K$64:$K$67</formula1>
    </dataValidation>
    <dataValidation type="list" allowBlank="1" showInputMessage="1" showErrorMessage="1" sqref="C10" xr:uid="{3D2750AD-72A8-F44D-9F9D-D7E5AE04B549}">
      <formula1>"Nom,N° Série,DoM"</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95" r:id="rId3" name="Button 27">
              <controlPr defaultSize="0" print="0" autoFill="0" autoPict="0" macro="[0]!Feuil4.enregistrer">
                <anchor moveWithCells="1" sizeWithCells="1">
                  <from>
                    <xdr:col>2</xdr:col>
                    <xdr:colOff>711200</xdr:colOff>
                    <xdr:row>13</xdr:row>
                    <xdr:rowOff>88900</xdr:rowOff>
                  </from>
                  <to>
                    <xdr:col>2</xdr:col>
                    <xdr:colOff>2603500</xdr:colOff>
                    <xdr:row>13</xdr:row>
                    <xdr:rowOff>622300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E5D21A9-7CF6-7648-8DED-B4B2CADA4134}">
          <x14:formula1>
            <xm:f>OFFSET(BD!$A$2,,,COUNTA(BD!$A:$A)-1,1)</xm:f>
          </x14:formula1>
          <xm:sqref>C6 B4</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B2FCB-B51A-3046-B10F-97AAC046C59C}">
  <sheetPr codeName="Feuil10"/>
  <dimension ref="B2:AF36"/>
  <sheetViews>
    <sheetView showGridLines="0" zoomScale="99" workbookViewId="0">
      <selection activeCell="C6" sqref="C6"/>
    </sheetView>
  </sheetViews>
  <sheetFormatPr baseColWidth="10" defaultRowHeight="16"/>
  <cols>
    <col min="1" max="1" width="62.1640625" style="123" customWidth="1"/>
    <col min="2" max="2" width="3.33203125" style="123" customWidth="1"/>
    <col min="3" max="3" width="57.6640625" style="123" customWidth="1"/>
    <col min="4" max="4" width="10.83203125" style="123"/>
    <col min="5" max="5" width="32.33203125" style="123" customWidth="1"/>
    <col min="6" max="6" width="10.83203125" style="123"/>
    <col min="7" max="7" width="28.5" style="123" customWidth="1"/>
    <col min="8" max="8" width="10.83203125" style="123"/>
    <col min="9" max="9" width="37.33203125" style="123" customWidth="1"/>
    <col min="10" max="10" width="3.1640625" style="123" customWidth="1"/>
    <col min="11" max="16384" width="10.83203125" style="123"/>
  </cols>
  <sheetData>
    <row r="2" spans="2:32" ht="116" customHeight="1" thickBot="1"/>
    <row r="3" spans="2:32" ht="40" customHeight="1">
      <c r="B3" s="144"/>
      <c r="C3" s="178" t="s">
        <v>0</v>
      </c>
      <c r="D3" s="178"/>
      <c r="E3" s="178"/>
      <c r="F3" s="178"/>
      <c r="G3" s="178"/>
      <c r="H3" s="178"/>
      <c r="I3" s="178"/>
      <c r="J3" s="145"/>
    </row>
    <row r="4" spans="2:32" ht="5" customHeight="1">
      <c r="B4" s="146"/>
      <c r="C4" s="147"/>
      <c r="D4" s="147"/>
      <c r="E4" s="147"/>
      <c r="F4" s="147"/>
      <c r="G4" s="147"/>
      <c r="H4" s="147"/>
      <c r="I4" s="147"/>
      <c r="J4" s="148"/>
    </row>
    <row r="5" spans="2:32" ht="25" customHeight="1">
      <c r="B5" s="132"/>
      <c r="C5" s="158" t="s">
        <v>145</v>
      </c>
      <c r="D5" s="124"/>
      <c r="E5" s="133" t="s">
        <v>130</v>
      </c>
      <c r="F5" s="124"/>
      <c r="G5" s="133" t="s">
        <v>131</v>
      </c>
      <c r="H5" s="124"/>
      <c r="I5" s="133" t="s">
        <v>132</v>
      </c>
      <c r="J5" s="134"/>
      <c r="AE5" s="123" t="s">
        <v>19</v>
      </c>
      <c r="AF5" s="123" t="s">
        <v>136</v>
      </c>
    </row>
    <row r="6" spans="2:32" ht="25" customHeight="1">
      <c r="B6" s="132"/>
      <c r="C6" s="159"/>
      <c r="D6" s="124"/>
      <c r="E6" s="129"/>
      <c r="F6" s="124"/>
      <c r="G6" s="129"/>
      <c r="H6" s="124"/>
      <c r="I6" s="130"/>
      <c r="J6" s="134"/>
      <c r="AE6" s="123" t="s">
        <v>20</v>
      </c>
      <c r="AF6" s="123" t="s">
        <v>137</v>
      </c>
    </row>
    <row r="7" spans="2:32" ht="45" customHeight="1">
      <c r="B7" s="132"/>
      <c r="C7" s="124"/>
      <c r="D7" s="124"/>
      <c r="E7" s="124"/>
      <c r="F7" s="124"/>
      <c r="G7" s="124"/>
      <c r="H7" s="124"/>
      <c r="I7" s="124"/>
      <c r="J7" s="134"/>
      <c r="AF7" s="123" t="s">
        <v>138</v>
      </c>
    </row>
    <row r="8" spans="2:32" ht="40" customHeight="1">
      <c r="B8" s="132"/>
      <c r="C8" s="179" t="s">
        <v>1</v>
      </c>
      <c r="D8" s="179"/>
      <c r="E8" s="179"/>
      <c r="F8" s="179"/>
      <c r="G8" s="179"/>
      <c r="H8" s="179"/>
      <c r="I8" s="179"/>
      <c r="J8" s="134"/>
      <c r="AF8" s="123" t="s">
        <v>139</v>
      </c>
    </row>
    <row r="9" spans="2:32" ht="5" customHeight="1">
      <c r="B9" s="132"/>
      <c r="C9" s="149"/>
      <c r="D9" s="149"/>
      <c r="E9" s="149"/>
      <c r="F9" s="149"/>
      <c r="G9" s="149"/>
      <c r="H9" s="149"/>
      <c r="I9" s="149"/>
      <c r="J9" s="134"/>
    </row>
    <row r="10" spans="2:32" ht="25" customHeight="1">
      <c r="B10" s="132"/>
      <c r="C10" s="133" t="s">
        <v>134</v>
      </c>
      <c r="D10" s="124"/>
      <c r="E10" s="133" t="s">
        <v>133</v>
      </c>
      <c r="F10" s="124"/>
      <c r="G10" s="133" t="s">
        <v>132</v>
      </c>
      <c r="H10" s="124"/>
      <c r="I10" s="125"/>
      <c r="J10" s="134"/>
      <c r="AF10" s="123" t="s">
        <v>18</v>
      </c>
    </row>
    <row r="11" spans="2:32" ht="25" customHeight="1">
      <c r="B11" s="132"/>
      <c r="C11" s="129"/>
      <c r="D11" s="124"/>
      <c r="E11" s="129"/>
      <c r="F11" s="124"/>
      <c r="G11" s="130"/>
      <c r="H11" s="124"/>
      <c r="I11" s="124"/>
      <c r="J11" s="134"/>
      <c r="AF11" s="123" t="s">
        <v>60</v>
      </c>
    </row>
    <row r="12" spans="2:32" ht="45" customHeight="1">
      <c r="B12" s="132"/>
      <c r="C12" s="124"/>
      <c r="D12" s="124"/>
      <c r="E12" s="124"/>
      <c r="F12" s="124"/>
      <c r="G12" s="124"/>
      <c r="H12" s="124"/>
      <c r="I12" s="124"/>
      <c r="J12" s="134"/>
      <c r="AF12" s="123" t="s">
        <v>140</v>
      </c>
    </row>
    <row r="13" spans="2:32" ht="40" customHeight="1">
      <c r="B13" s="132"/>
      <c r="C13" s="179" t="s">
        <v>135</v>
      </c>
      <c r="D13" s="179"/>
      <c r="E13" s="179"/>
      <c r="F13" s="179"/>
      <c r="G13" s="179"/>
      <c r="H13" s="179"/>
      <c r="I13" s="179"/>
      <c r="J13" s="134"/>
    </row>
    <row r="14" spans="2:32" ht="5" customHeight="1">
      <c r="B14" s="132"/>
      <c r="C14" s="149"/>
      <c r="D14" s="149"/>
      <c r="E14" s="149"/>
      <c r="F14" s="149"/>
      <c r="G14" s="149"/>
      <c r="H14" s="149"/>
      <c r="I14" s="149"/>
      <c r="J14" s="134"/>
    </row>
    <row r="15" spans="2:32" ht="25" customHeight="1">
      <c r="B15" s="132"/>
      <c r="C15" s="133" t="s">
        <v>134</v>
      </c>
      <c r="D15" s="124"/>
      <c r="E15" s="133" t="s">
        <v>133</v>
      </c>
      <c r="F15" s="124"/>
      <c r="G15" s="133" t="s">
        <v>132</v>
      </c>
      <c r="H15" s="124"/>
      <c r="I15" s="124"/>
      <c r="J15" s="134"/>
    </row>
    <row r="16" spans="2:32" ht="25" customHeight="1">
      <c r="B16" s="132"/>
      <c r="C16" s="129"/>
      <c r="D16" s="124"/>
      <c r="E16" s="129"/>
      <c r="F16" s="124"/>
      <c r="G16" s="130"/>
      <c r="H16" s="124"/>
      <c r="I16" s="124"/>
      <c r="J16" s="134"/>
    </row>
    <row r="17" spans="2:10" ht="45" customHeight="1">
      <c r="B17" s="132"/>
      <c r="C17" s="124"/>
      <c r="D17" s="124"/>
      <c r="E17" s="124"/>
      <c r="F17" s="124"/>
      <c r="G17" s="124"/>
      <c r="H17" s="124"/>
      <c r="I17" s="124"/>
      <c r="J17" s="134"/>
    </row>
    <row r="18" spans="2:10" ht="39" customHeight="1">
      <c r="B18" s="140"/>
      <c r="C18" s="180" t="s">
        <v>3</v>
      </c>
      <c r="D18" s="180"/>
      <c r="E18" s="180"/>
      <c r="F18" s="180"/>
      <c r="G18" s="180"/>
      <c r="H18" s="180"/>
      <c r="I18" s="180"/>
      <c r="J18" s="141"/>
    </row>
    <row r="19" spans="2:10" ht="5" customHeight="1">
      <c r="B19" s="140"/>
      <c r="C19" s="149"/>
      <c r="D19" s="149"/>
      <c r="E19" s="149"/>
      <c r="F19" s="149"/>
      <c r="G19" s="149"/>
      <c r="H19" s="149"/>
      <c r="I19" s="149"/>
      <c r="J19" s="141"/>
    </row>
    <row r="20" spans="2:10" ht="25" customHeight="1">
      <c r="B20" s="132"/>
      <c r="C20" s="133" t="s">
        <v>98</v>
      </c>
      <c r="D20" s="124"/>
      <c r="E20" s="133" t="s">
        <v>133</v>
      </c>
      <c r="F20" s="124"/>
      <c r="G20" s="133" t="s">
        <v>132</v>
      </c>
      <c r="H20" s="124"/>
      <c r="I20" s="133" t="s">
        <v>141</v>
      </c>
      <c r="J20" s="134"/>
    </row>
    <row r="21" spans="2:10" ht="25" customHeight="1">
      <c r="B21" s="132"/>
      <c r="C21" s="129"/>
      <c r="D21" s="124"/>
      <c r="E21" s="129"/>
      <c r="F21" s="124"/>
      <c r="G21" s="130"/>
      <c r="H21" s="124"/>
      <c r="I21" s="130"/>
      <c r="J21" s="134"/>
    </row>
    <row r="22" spans="2:10" ht="45" customHeight="1">
      <c r="B22" s="132"/>
      <c r="C22" s="124"/>
      <c r="D22" s="124"/>
      <c r="E22" s="124"/>
      <c r="F22" s="124"/>
      <c r="G22" s="124"/>
      <c r="H22" s="124"/>
      <c r="I22" s="124"/>
      <c r="J22" s="134"/>
    </row>
    <row r="23" spans="2:10" s="131" customFormat="1" ht="40" customHeight="1">
      <c r="B23" s="142"/>
      <c r="C23" s="180" t="s">
        <v>143</v>
      </c>
      <c r="D23" s="180"/>
      <c r="E23" s="180"/>
      <c r="F23" s="180"/>
      <c r="G23" s="180"/>
      <c r="H23" s="180"/>
      <c r="I23" s="180"/>
      <c r="J23" s="143"/>
    </row>
    <row r="24" spans="2:10" ht="25" customHeight="1">
      <c r="B24" s="132"/>
      <c r="C24" s="135"/>
      <c r="D24" s="136"/>
      <c r="E24" s="136"/>
      <c r="F24" s="136"/>
      <c r="G24" s="136"/>
      <c r="H24" s="136"/>
      <c r="I24" s="136"/>
      <c r="J24" s="134"/>
    </row>
    <row r="25" spans="2:10" ht="41" customHeight="1">
      <c r="B25" s="132"/>
      <c r="C25" s="150" t="s">
        <v>142</v>
      </c>
      <c r="D25" s="126" t="s">
        <v>20</v>
      </c>
      <c r="E25" s="124"/>
      <c r="F25" s="124"/>
      <c r="G25" s="124"/>
      <c r="H25" s="124"/>
      <c r="I25" s="161" t="s">
        <v>146</v>
      </c>
      <c r="J25" s="134"/>
    </row>
    <row r="26" spans="2:10" ht="25" customHeight="1">
      <c r="B26" s="132"/>
      <c r="C26" s="124"/>
      <c r="D26" s="124"/>
      <c r="E26" s="124"/>
      <c r="F26" s="124"/>
      <c r="G26" s="124"/>
      <c r="H26" s="124"/>
      <c r="I26" s="130"/>
      <c r="J26" s="134"/>
    </row>
    <row r="27" spans="2:10" ht="25" customHeight="1">
      <c r="B27" s="132"/>
      <c r="C27" s="127"/>
      <c r="D27" s="124"/>
      <c r="E27" s="127"/>
      <c r="F27" s="124"/>
      <c r="G27" s="124"/>
      <c r="H27" s="124"/>
      <c r="I27" s="124"/>
      <c r="J27" s="134"/>
    </row>
    <row r="28" spans="2:10" ht="25" customHeight="1">
      <c r="B28" s="132"/>
      <c r="C28" s="160"/>
      <c r="D28" s="162"/>
      <c r="E28" s="163"/>
      <c r="F28" s="124"/>
      <c r="G28" s="124"/>
      <c r="H28" s="124"/>
      <c r="I28" s="124"/>
      <c r="J28" s="134"/>
    </row>
    <row r="29" spans="2:10" ht="25" customHeight="1">
      <c r="B29" s="132"/>
      <c r="C29" s="125"/>
      <c r="D29" s="124"/>
      <c r="E29" s="124"/>
      <c r="F29" s="124"/>
      <c r="G29" s="124"/>
      <c r="H29" s="124"/>
      <c r="I29" s="124"/>
      <c r="J29" s="134"/>
    </row>
    <row r="30" spans="2:10" ht="25" customHeight="1" thickBot="1">
      <c r="B30" s="137"/>
      <c r="C30" s="138"/>
      <c r="D30" s="138"/>
      <c r="E30" s="138"/>
      <c r="F30" s="138"/>
      <c r="G30" s="138"/>
      <c r="H30" s="138"/>
      <c r="I30" s="138"/>
      <c r="J30" s="139"/>
    </row>
    <row r="31" spans="2:10" ht="25" customHeight="1"/>
    <row r="32" spans="2:10" ht="25" customHeight="1"/>
    <row r="33" ht="25" customHeight="1"/>
    <row r="34" ht="25" customHeight="1"/>
    <row r="35" ht="25" customHeight="1"/>
    <row r="36" ht="25" customHeight="1"/>
  </sheetData>
  <sheetProtection sheet="1" objects="1" scenarios="1" formatColumns="0" formatRows="0" selectLockedCells="1"/>
  <mergeCells count="5">
    <mergeCell ref="C3:I3"/>
    <mergeCell ref="C8:I8"/>
    <mergeCell ref="C13:I13"/>
    <mergeCell ref="C18:I18"/>
    <mergeCell ref="C23:I23"/>
  </mergeCells>
  <dataValidations count="2">
    <dataValidation type="list" allowBlank="1" showInputMessage="1" showErrorMessage="1" sqref="D25" xr:uid="{1E1054BC-68CF-FD49-8296-A871AEC06C32}">
      <formula1>$AE$5:$AE$6</formula1>
    </dataValidation>
    <dataValidation type="list" allowBlank="1" showInputMessage="1" showErrorMessage="1" sqref="C21" xr:uid="{97A60B93-3917-7C46-B5DE-674633488714}">
      <formula1>$AF$5:$AF$12</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5601" r:id="rId3" name="Button 1">
              <controlPr locked="0" defaultSize="0" print="0" autoFill="0" autoPict="0" macro="[0]!Feuil10.enregistrer_modification">
                <anchor moveWithCells="1" sizeWithCells="1">
                  <from>
                    <xdr:col>8</xdr:col>
                    <xdr:colOff>101600</xdr:colOff>
                    <xdr:row>26</xdr:row>
                    <xdr:rowOff>266700</xdr:rowOff>
                  </from>
                  <to>
                    <xdr:col>8</xdr:col>
                    <xdr:colOff>2730500</xdr:colOff>
                    <xdr:row>29</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5B2A358-1ABE-044C-869D-62CCDF916646}">
          <x14:formula1>
            <xm:f>OFFSET(BD!$A$2,,,COUNTA(BD!$A:$A)-1,1)</xm:f>
          </x14:formula1>
          <xm:sqref>C6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7B36D-0BA7-9D4C-97CE-446CC56EC16C}">
  <sheetPr codeName="Feuil8"/>
  <dimension ref="B2:AF36"/>
  <sheetViews>
    <sheetView showGridLines="0" topLeftCell="A8" workbookViewId="0">
      <selection activeCell="C6" sqref="C6"/>
    </sheetView>
  </sheetViews>
  <sheetFormatPr baseColWidth="10" defaultRowHeight="16"/>
  <cols>
    <col min="1" max="1" width="62.1640625" style="123" customWidth="1"/>
    <col min="2" max="2" width="3.33203125" style="123" customWidth="1"/>
    <col min="3" max="3" width="57.6640625" style="123" customWidth="1"/>
    <col min="4" max="4" width="10.83203125" style="123"/>
    <col min="5" max="5" width="32.33203125" style="123" customWidth="1"/>
    <col min="6" max="6" width="10.83203125" style="123"/>
    <col min="7" max="7" width="28.5" style="123" customWidth="1"/>
    <col min="8" max="8" width="10.83203125" style="123"/>
    <col min="9" max="9" width="36.6640625" style="123" customWidth="1"/>
    <col min="10" max="10" width="3.1640625" style="123" customWidth="1"/>
    <col min="11" max="16384" width="10.83203125" style="123"/>
  </cols>
  <sheetData>
    <row r="2" spans="2:32" ht="116" customHeight="1" thickBot="1"/>
    <row r="3" spans="2:32" ht="40" customHeight="1">
      <c r="B3" s="144"/>
      <c r="C3" s="178" t="s">
        <v>0</v>
      </c>
      <c r="D3" s="178"/>
      <c r="E3" s="178"/>
      <c r="F3" s="178"/>
      <c r="G3" s="178"/>
      <c r="H3" s="178"/>
      <c r="I3" s="178"/>
      <c r="J3" s="145"/>
    </row>
    <row r="4" spans="2:32" ht="5" customHeight="1">
      <c r="B4" s="146"/>
      <c r="C4" s="147"/>
      <c r="D4" s="147"/>
      <c r="E4" s="147"/>
      <c r="F4" s="147"/>
      <c r="G4" s="147"/>
      <c r="H4" s="147"/>
      <c r="I4" s="147"/>
      <c r="J4" s="148"/>
    </row>
    <row r="5" spans="2:32" ht="25" customHeight="1">
      <c r="B5" s="132"/>
      <c r="C5" s="133" t="s">
        <v>5</v>
      </c>
      <c r="D5" s="124"/>
      <c r="E5" s="133" t="s">
        <v>130</v>
      </c>
      <c r="F5" s="124"/>
      <c r="G5" s="133" t="s">
        <v>131</v>
      </c>
      <c r="H5" s="124"/>
      <c r="I5" s="133" t="s">
        <v>132</v>
      </c>
      <c r="J5" s="134"/>
      <c r="AE5" s="123" t="s">
        <v>19</v>
      </c>
      <c r="AF5" s="123" t="s">
        <v>136</v>
      </c>
    </row>
    <row r="6" spans="2:32" ht="25" customHeight="1">
      <c r="B6" s="132"/>
      <c r="C6" s="128"/>
      <c r="D6" s="124"/>
      <c r="E6" s="129"/>
      <c r="F6" s="124"/>
      <c r="G6" s="129"/>
      <c r="H6" s="124"/>
      <c r="I6" s="130"/>
      <c r="J6" s="134"/>
      <c r="AE6" s="123" t="s">
        <v>20</v>
      </c>
      <c r="AF6" s="123" t="s">
        <v>137</v>
      </c>
    </row>
    <row r="7" spans="2:32" ht="45" customHeight="1">
      <c r="B7" s="132"/>
      <c r="C7" s="124"/>
      <c r="D7" s="124"/>
      <c r="E7" s="124"/>
      <c r="F7" s="124"/>
      <c r="G7" s="124"/>
      <c r="H7" s="124"/>
      <c r="I7" s="124"/>
      <c r="J7" s="134"/>
      <c r="AF7" s="123" t="s">
        <v>138</v>
      </c>
    </row>
    <row r="8" spans="2:32" ht="40" customHeight="1">
      <c r="B8" s="132"/>
      <c r="C8" s="179" t="s">
        <v>1</v>
      </c>
      <c r="D8" s="179"/>
      <c r="E8" s="179"/>
      <c r="F8" s="179"/>
      <c r="G8" s="179"/>
      <c r="H8" s="179"/>
      <c r="I8" s="179"/>
      <c r="J8" s="134"/>
      <c r="AF8" s="123" t="s">
        <v>139</v>
      </c>
    </row>
    <row r="9" spans="2:32" ht="5" customHeight="1">
      <c r="B9" s="132"/>
      <c r="C9" s="149"/>
      <c r="D9" s="149"/>
      <c r="E9" s="149"/>
      <c r="F9" s="149"/>
      <c r="G9" s="149"/>
      <c r="H9" s="149"/>
      <c r="I9" s="149"/>
      <c r="J9" s="134"/>
      <c r="AF9" s="123" t="s">
        <v>18</v>
      </c>
    </row>
    <row r="10" spans="2:32" ht="25" customHeight="1">
      <c r="B10" s="132"/>
      <c r="C10" s="133" t="s">
        <v>134</v>
      </c>
      <c r="D10" s="124"/>
      <c r="E10" s="133" t="s">
        <v>133</v>
      </c>
      <c r="F10" s="124"/>
      <c r="G10" s="133" t="s">
        <v>132</v>
      </c>
      <c r="H10" s="124"/>
      <c r="I10" s="125"/>
      <c r="J10" s="134"/>
      <c r="AF10" s="123" t="s">
        <v>60</v>
      </c>
    </row>
    <row r="11" spans="2:32" ht="25" customHeight="1">
      <c r="B11" s="132"/>
      <c r="C11" s="129"/>
      <c r="D11" s="124"/>
      <c r="E11" s="129"/>
      <c r="F11" s="124"/>
      <c r="G11" s="130"/>
      <c r="H11" s="124"/>
      <c r="I11" s="124"/>
      <c r="J11" s="134"/>
      <c r="AF11" s="123" t="s">
        <v>140</v>
      </c>
    </row>
    <row r="12" spans="2:32" ht="45" customHeight="1">
      <c r="B12" s="132"/>
      <c r="C12" s="124"/>
      <c r="D12" s="124"/>
      <c r="E12" s="124"/>
      <c r="F12" s="124"/>
      <c r="G12" s="124"/>
      <c r="H12" s="124"/>
      <c r="I12" s="124"/>
      <c r="J12" s="134"/>
    </row>
    <row r="13" spans="2:32" ht="40" customHeight="1">
      <c r="B13" s="132"/>
      <c r="C13" s="179" t="s">
        <v>135</v>
      </c>
      <c r="D13" s="179"/>
      <c r="E13" s="179"/>
      <c r="F13" s="179"/>
      <c r="G13" s="179"/>
      <c r="H13" s="179"/>
      <c r="I13" s="179"/>
      <c r="J13" s="134"/>
    </row>
    <row r="14" spans="2:32" ht="5" customHeight="1">
      <c r="B14" s="132"/>
      <c r="C14" s="149"/>
      <c r="D14" s="149"/>
      <c r="E14" s="149"/>
      <c r="F14" s="149"/>
      <c r="G14" s="149"/>
      <c r="H14" s="149"/>
      <c r="I14" s="149"/>
      <c r="J14" s="134"/>
    </row>
    <row r="15" spans="2:32" ht="25" customHeight="1">
      <c r="B15" s="132"/>
      <c r="C15" s="133" t="s">
        <v>134</v>
      </c>
      <c r="D15" s="124"/>
      <c r="E15" s="133" t="s">
        <v>133</v>
      </c>
      <c r="F15" s="124"/>
      <c r="G15" s="133" t="s">
        <v>132</v>
      </c>
      <c r="H15" s="124"/>
      <c r="I15" s="124"/>
      <c r="J15" s="134"/>
    </row>
    <row r="16" spans="2:32" ht="25" customHeight="1">
      <c r="B16" s="132"/>
      <c r="C16" s="129"/>
      <c r="D16" s="124"/>
      <c r="E16" s="129"/>
      <c r="F16" s="124"/>
      <c r="G16" s="130"/>
      <c r="H16" s="124"/>
      <c r="I16" s="124"/>
      <c r="J16" s="134"/>
    </row>
    <row r="17" spans="2:10" ht="45" customHeight="1">
      <c r="B17" s="132"/>
      <c r="C17" s="124"/>
      <c r="D17" s="124"/>
      <c r="E17" s="124"/>
      <c r="F17" s="124"/>
      <c r="G17" s="124"/>
      <c r="H17" s="124"/>
      <c r="I17" s="124"/>
      <c r="J17" s="134"/>
    </row>
    <row r="18" spans="2:10" ht="39" customHeight="1">
      <c r="B18" s="140"/>
      <c r="C18" s="180" t="s">
        <v>3</v>
      </c>
      <c r="D18" s="180"/>
      <c r="E18" s="180"/>
      <c r="F18" s="180"/>
      <c r="G18" s="180"/>
      <c r="H18" s="180"/>
      <c r="I18" s="180"/>
      <c r="J18" s="141"/>
    </row>
    <row r="19" spans="2:10" ht="5" customHeight="1">
      <c r="B19" s="140"/>
      <c r="C19" s="149"/>
      <c r="D19" s="149"/>
      <c r="E19" s="149"/>
      <c r="F19" s="149"/>
      <c r="G19" s="149"/>
      <c r="H19" s="149"/>
      <c r="I19" s="149"/>
      <c r="J19" s="141"/>
    </row>
    <row r="20" spans="2:10" ht="25" customHeight="1">
      <c r="B20" s="132"/>
      <c r="C20" s="133" t="s">
        <v>98</v>
      </c>
      <c r="D20" s="124"/>
      <c r="E20" s="133" t="s">
        <v>133</v>
      </c>
      <c r="F20" s="124"/>
      <c r="G20" s="133" t="s">
        <v>132</v>
      </c>
      <c r="H20" s="124"/>
      <c r="I20" s="133" t="s">
        <v>141</v>
      </c>
      <c r="J20" s="134"/>
    </row>
    <row r="21" spans="2:10" ht="25" customHeight="1">
      <c r="B21" s="132"/>
      <c r="C21" s="129"/>
      <c r="D21" s="124"/>
      <c r="E21" s="129"/>
      <c r="F21" s="124"/>
      <c r="G21" s="130"/>
      <c r="H21" s="124"/>
      <c r="I21" s="130"/>
      <c r="J21" s="134"/>
    </row>
    <row r="22" spans="2:10" ht="45" customHeight="1">
      <c r="B22" s="132"/>
      <c r="C22" s="124"/>
      <c r="D22" s="124"/>
      <c r="E22" s="124"/>
      <c r="F22" s="124"/>
      <c r="G22" s="124"/>
      <c r="H22" s="124"/>
      <c r="I22" s="124"/>
      <c r="J22" s="134"/>
    </row>
    <row r="23" spans="2:10" s="131" customFormat="1" ht="40" customHeight="1">
      <c r="B23" s="142"/>
      <c r="C23" s="180" t="s">
        <v>143</v>
      </c>
      <c r="D23" s="180"/>
      <c r="E23" s="180"/>
      <c r="F23" s="180"/>
      <c r="G23" s="180"/>
      <c r="H23" s="180"/>
      <c r="I23" s="180"/>
      <c r="J23" s="143"/>
    </row>
    <row r="24" spans="2:10" ht="25" customHeight="1">
      <c r="B24" s="132"/>
      <c r="C24" s="135"/>
      <c r="D24" s="136"/>
      <c r="E24" s="136"/>
      <c r="F24" s="136"/>
      <c r="G24" s="136"/>
      <c r="H24" s="136"/>
      <c r="I24" s="136"/>
      <c r="J24" s="134"/>
    </row>
    <row r="25" spans="2:10" ht="41" customHeight="1">
      <c r="B25" s="132"/>
      <c r="C25" s="150" t="s">
        <v>142</v>
      </c>
      <c r="D25" s="126" t="s">
        <v>20</v>
      </c>
      <c r="E25" s="124"/>
      <c r="F25" s="124"/>
      <c r="G25" s="124"/>
      <c r="H25" s="124"/>
      <c r="I25" s="161" t="s">
        <v>146</v>
      </c>
      <c r="J25" s="134"/>
    </row>
    <row r="26" spans="2:10" ht="25" customHeight="1">
      <c r="B26" s="132"/>
      <c r="C26" s="124"/>
      <c r="D26" s="124"/>
      <c r="E26" s="124"/>
      <c r="F26" s="124"/>
      <c r="G26" s="124"/>
      <c r="H26" s="124"/>
      <c r="I26" s="130"/>
      <c r="J26" s="134"/>
    </row>
    <row r="27" spans="2:10" ht="25" customHeight="1">
      <c r="B27" s="132"/>
      <c r="C27" s="127"/>
      <c r="D27" s="124"/>
      <c r="E27" s="127"/>
      <c r="F27" s="124"/>
      <c r="G27" s="124"/>
      <c r="H27" s="124"/>
      <c r="I27" s="124"/>
      <c r="J27" s="134"/>
    </row>
    <row r="28" spans="2:10" ht="25" customHeight="1">
      <c r="B28" s="132"/>
      <c r="C28" s="160"/>
      <c r="D28" s="162"/>
      <c r="E28" s="163"/>
      <c r="F28" s="124"/>
      <c r="G28" s="124"/>
      <c r="H28" s="124"/>
      <c r="I28" s="124"/>
      <c r="J28" s="134"/>
    </row>
    <row r="29" spans="2:10" ht="25" customHeight="1">
      <c r="B29" s="132"/>
      <c r="C29" s="125"/>
      <c r="D29" s="124"/>
      <c r="E29" s="124"/>
      <c r="F29" s="124"/>
      <c r="G29" s="124"/>
      <c r="H29" s="124"/>
      <c r="I29" s="124"/>
      <c r="J29" s="134"/>
    </row>
    <row r="30" spans="2:10" ht="25" customHeight="1" thickBot="1">
      <c r="B30" s="137"/>
      <c r="C30" s="138"/>
      <c r="D30" s="138"/>
      <c r="E30" s="138"/>
      <c r="F30" s="138"/>
      <c r="G30" s="138"/>
      <c r="H30" s="138"/>
      <c r="I30" s="138"/>
      <c r="J30" s="139"/>
    </row>
    <row r="31" spans="2:10" ht="25" customHeight="1"/>
    <row r="32" spans="2:10" ht="25" customHeight="1"/>
    <row r="33" ht="25" customHeight="1"/>
    <row r="34" ht="25" customHeight="1"/>
    <row r="35" ht="25" customHeight="1"/>
    <row r="36" ht="25" customHeight="1"/>
  </sheetData>
  <sheetProtection sheet="1" objects="1" scenarios="1" formatColumns="0" formatRows="0" selectLockedCells="1"/>
  <mergeCells count="5">
    <mergeCell ref="C3:I3"/>
    <mergeCell ref="C8:I8"/>
    <mergeCell ref="C13:I13"/>
    <mergeCell ref="C18:I18"/>
    <mergeCell ref="C23:I23"/>
  </mergeCells>
  <dataValidations count="2">
    <dataValidation type="list" allowBlank="1" showInputMessage="1" showErrorMessage="1" sqref="C21" xr:uid="{2C13D161-D964-A149-B3D6-C831243036DA}">
      <formula1>$AF$5:$AF$11</formula1>
    </dataValidation>
    <dataValidation type="list" allowBlank="1" showInputMessage="1" showErrorMessage="1" sqref="D25" xr:uid="{434F3C5F-D93E-4745-B37B-3F7A0453C0C0}">
      <formula1>$AE$5:$AE$6</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7417" r:id="rId3" name="Button 9">
              <controlPr locked="0" defaultSize="0" print="0" autoFill="0" autoPict="0" macro="[0]!Feuil8.enregistrer_nouveau_sac">
                <anchor moveWithCells="1" sizeWithCells="1">
                  <from>
                    <xdr:col>8</xdr:col>
                    <xdr:colOff>88900</xdr:colOff>
                    <xdr:row>27</xdr:row>
                    <xdr:rowOff>0</xdr:rowOff>
                  </from>
                  <to>
                    <xdr:col>8</xdr:col>
                    <xdr:colOff>2717800</xdr:colOff>
                    <xdr:row>29</xdr:row>
                    <xdr:rowOff>152400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4FB5B-3E82-3B4D-A524-26B7D86D82C3}">
  <sheetPr codeName="Feuil2"/>
  <dimension ref="A1:AF102"/>
  <sheetViews>
    <sheetView workbookViewId="0">
      <selection activeCell="J21" sqref="J21"/>
    </sheetView>
  </sheetViews>
  <sheetFormatPr baseColWidth="10" defaultRowHeight="16"/>
  <cols>
    <col min="2" max="2" width="15.83203125" customWidth="1"/>
    <col min="5" max="5" width="17.1640625" customWidth="1"/>
    <col min="8" max="8" width="16.1640625" customWidth="1"/>
    <col min="11" max="13" width="15.83203125" customWidth="1"/>
    <col min="14" max="14" width="21" style="29" customWidth="1"/>
    <col min="15" max="15" width="14.33203125" style="29" customWidth="1"/>
    <col min="16" max="16" width="13.6640625" style="29" customWidth="1"/>
    <col min="17" max="17" width="35" style="31" customWidth="1"/>
    <col min="18" max="18" width="36.6640625" style="31" customWidth="1"/>
    <col min="19" max="19" width="13.5" customWidth="1"/>
    <col min="20" max="20" width="16.1640625" customWidth="1"/>
    <col min="21" max="21" width="26.5" customWidth="1"/>
    <col min="22" max="22" width="27.83203125" style="28" customWidth="1"/>
    <col min="23" max="23" width="23.6640625" style="28" customWidth="1"/>
    <col min="24" max="24" width="23.5" customWidth="1"/>
  </cols>
  <sheetData>
    <row r="1" spans="1:32" s="18" customFormat="1" ht="17">
      <c r="A1" s="33" t="s">
        <v>5</v>
      </c>
      <c r="B1" s="33" t="s">
        <v>0</v>
      </c>
      <c r="C1" s="33" t="s">
        <v>6</v>
      </c>
      <c r="D1" s="33" t="s">
        <v>7</v>
      </c>
      <c r="E1" s="33" t="s">
        <v>1</v>
      </c>
      <c r="F1" s="33" t="s">
        <v>6</v>
      </c>
      <c r="G1" s="33" t="s">
        <v>7</v>
      </c>
      <c r="H1" s="33" t="s">
        <v>2</v>
      </c>
      <c r="I1" s="33" t="s">
        <v>6</v>
      </c>
      <c r="J1" s="33" t="s">
        <v>7</v>
      </c>
      <c r="K1" s="33" t="s">
        <v>3</v>
      </c>
      <c r="L1" s="33" t="s">
        <v>6</v>
      </c>
      <c r="M1" s="33" t="s">
        <v>7</v>
      </c>
      <c r="N1" s="34" t="s">
        <v>100</v>
      </c>
      <c r="O1" s="34" t="s">
        <v>65</v>
      </c>
      <c r="P1" s="34" t="s">
        <v>49</v>
      </c>
      <c r="Q1" s="35" t="s">
        <v>111</v>
      </c>
      <c r="R1" s="35" t="s">
        <v>112</v>
      </c>
      <c r="S1" s="33" t="s">
        <v>22</v>
      </c>
      <c r="T1" s="33" t="s">
        <v>23</v>
      </c>
      <c r="U1" s="33" t="s">
        <v>17</v>
      </c>
      <c r="V1" s="36" t="s">
        <v>83</v>
      </c>
      <c r="W1" s="36" t="s">
        <v>87</v>
      </c>
      <c r="X1" s="33" t="s">
        <v>88</v>
      </c>
      <c r="Y1"/>
      <c r="Z1"/>
      <c r="AA1"/>
      <c r="AF1" s="18" t="s">
        <v>19</v>
      </c>
    </row>
    <row r="2" spans="1:32">
      <c r="A2" t="s">
        <v>10</v>
      </c>
      <c r="B2" t="s">
        <v>11</v>
      </c>
      <c r="C2" t="s">
        <v>12</v>
      </c>
      <c r="D2" s="16">
        <v>39122</v>
      </c>
      <c r="E2" t="s">
        <v>13</v>
      </c>
      <c r="F2" t="s">
        <v>14</v>
      </c>
      <c r="G2" s="16">
        <v>39287</v>
      </c>
      <c r="H2" t="s">
        <v>16</v>
      </c>
      <c r="I2" t="s">
        <v>15</v>
      </c>
      <c r="J2" s="16">
        <v>39400</v>
      </c>
      <c r="K2" t="s">
        <v>18</v>
      </c>
      <c r="L2">
        <v>45843</v>
      </c>
      <c r="M2" s="16">
        <v>42198</v>
      </c>
      <c r="N2" s="30">
        <v>42198</v>
      </c>
      <c r="O2" s="30">
        <f>IF(K2&lt;&gt;"",IF(N2&lt;&gt;"?",IF(ISERROR(SEARCH("Vigil*",K2)),"cypres",EDATE(N2,120)),"?"),"")</f>
        <v>45851</v>
      </c>
      <c r="P2" s="30">
        <f>IF(M2&lt;&gt;"",IF(M2&lt;&gt;"?",IF(ISERROR(SEARCH("Vigil*",L2)),EDATE(M2,240),"Cypres"),"?"),"")</f>
        <v>49503</v>
      </c>
      <c r="S2" t="s">
        <v>19</v>
      </c>
      <c r="T2" t="s">
        <v>21</v>
      </c>
      <c r="U2" s="16">
        <v>43982</v>
      </c>
      <c r="V2" s="27">
        <v>44047</v>
      </c>
      <c r="W2" s="27">
        <f>IF(S2="NON",IF(V2&lt;O2,V2,O2),IF(AND(V2&lt;U2,V2&lt;O2),V2,IF(U2&lt;O2,U2,O2)))</f>
        <v>43982</v>
      </c>
      <c r="X2" t="str">
        <f>IF(S2="NON",IF(V2&lt;O2,"Pliage Secours","Révision Déclencheur"),IF(AND(V2&lt;U2,V2&lt;O2),"Pliage Secours",IF(U2&lt;O2,"Application BS / CS","Révision Déclencheur")))</f>
        <v>Application BS / CS</v>
      </c>
      <c r="AF2" t="s">
        <v>20</v>
      </c>
    </row>
    <row r="3" spans="1:32">
      <c r="A3" t="s">
        <v>24</v>
      </c>
      <c r="B3" t="s">
        <v>11</v>
      </c>
      <c r="C3" t="s">
        <v>25</v>
      </c>
      <c r="D3" s="16">
        <v>38820</v>
      </c>
      <c r="E3" t="s">
        <v>13</v>
      </c>
      <c r="F3" t="s">
        <v>26</v>
      </c>
      <c r="G3" s="16">
        <v>38898</v>
      </c>
      <c r="H3" t="s">
        <v>16</v>
      </c>
      <c r="I3" t="s">
        <v>27</v>
      </c>
      <c r="J3" s="16">
        <v>38898</v>
      </c>
      <c r="K3" t="s">
        <v>18</v>
      </c>
      <c r="L3">
        <v>48795</v>
      </c>
      <c r="M3" s="16">
        <v>42534</v>
      </c>
      <c r="N3" s="30">
        <v>42534</v>
      </c>
      <c r="O3" s="30">
        <f t="shared" ref="O3:O25" si="0">IF(K3&lt;&gt;"",IF(N3&lt;&gt;"?",IF(ISERROR(SEARCH("Vigil*",K3)),"cypres",EDATE(N3,120)),"?"),"")</f>
        <v>46186</v>
      </c>
      <c r="P3" s="30">
        <f t="shared" ref="P3:P49" si="1">IF(M3&lt;&gt;"",IF(M3&lt;&gt;"?",IF(ISERROR(SEARCH("Vigil*",L3)),EDATE(M3,240),"Cypres"),"?"),"")</f>
        <v>49839</v>
      </c>
      <c r="S3" t="s">
        <v>20</v>
      </c>
      <c r="U3" s="16"/>
      <c r="V3" s="27">
        <v>44064</v>
      </c>
      <c r="W3" s="27">
        <f t="shared" ref="W3:W24" si="2">IF(S3="NON",IF(V3&lt;O3,V3,O3),IF(AND(V3&lt;U3,V3&lt;O3),V3,IF(U3&lt;O3,U3,O3)))</f>
        <v>44064</v>
      </c>
      <c r="X3" t="str">
        <f t="shared" ref="X3:X14" si="3">IF(S3="NON",IF(V3&lt;O3,"Pliage Secours","Révision Déclencheur"),IF(AND(V3&lt;U3,V3&lt;O3),"Pliage Secours",IF(U3&lt;O3,"Application BS / CS","Révision Déclencheur")))</f>
        <v>Pliage Secours</v>
      </c>
    </row>
    <row r="4" spans="1:32">
      <c r="A4" t="s">
        <v>28</v>
      </c>
      <c r="B4" t="s">
        <v>11</v>
      </c>
      <c r="C4" t="s">
        <v>29</v>
      </c>
      <c r="D4" s="16">
        <v>39161</v>
      </c>
      <c r="E4" t="s">
        <v>13</v>
      </c>
      <c r="F4" t="s">
        <v>30</v>
      </c>
      <c r="G4" s="16">
        <v>39728</v>
      </c>
      <c r="H4" t="s">
        <v>16</v>
      </c>
      <c r="I4" t="s">
        <v>31</v>
      </c>
      <c r="J4" s="16">
        <v>39728</v>
      </c>
      <c r="K4" t="s">
        <v>32</v>
      </c>
      <c r="L4">
        <v>45027</v>
      </c>
      <c r="M4" s="16">
        <v>42121</v>
      </c>
      <c r="N4" s="30">
        <v>42121</v>
      </c>
      <c r="O4" s="30">
        <f t="shared" si="0"/>
        <v>45774</v>
      </c>
      <c r="P4" s="30">
        <f t="shared" si="1"/>
        <v>49426</v>
      </c>
      <c r="S4" t="s">
        <v>19</v>
      </c>
      <c r="T4" t="s">
        <v>21</v>
      </c>
      <c r="U4" s="16">
        <v>43982</v>
      </c>
      <c r="V4" s="27">
        <v>43982</v>
      </c>
      <c r="W4" s="27">
        <f t="shared" si="2"/>
        <v>43982</v>
      </c>
      <c r="X4" t="str">
        <f t="shared" si="3"/>
        <v>Application BS / CS</v>
      </c>
    </row>
    <row r="5" spans="1:32">
      <c r="A5" t="s">
        <v>33</v>
      </c>
      <c r="B5" t="s">
        <v>11</v>
      </c>
      <c r="C5" t="s">
        <v>34</v>
      </c>
      <c r="D5" s="16">
        <v>34878</v>
      </c>
      <c r="E5" t="s">
        <v>13</v>
      </c>
      <c r="F5" t="s">
        <v>35</v>
      </c>
      <c r="G5" s="16">
        <v>40329</v>
      </c>
      <c r="H5" t="s">
        <v>16</v>
      </c>
      <c r="I5" t="s">
        <v>36</v>
      </c>
      <c r="J5" s="16">
        <v>34893</v>
      </c>
      <c r="K5" t="s">
        <v>37</v>
      </c>
      <c r="L5">
        <v>26885</v>
      </c>
      <c r="M5" s="16">
        <v>40903</v>
      </c>
      <c r="N5" s="30">
        <v>40903</v>
      </c>
      <c r="O5" s="30">
        <f t="shared" si="0"/>
        <v>44556</v>
      </c>
      <c r="P5" s="30">
        <f t="shared" si="1"/>
        <v>48208</v>
      </c>
      <c r="S5" t="s">
        <v>20</v>
      </c>
      <c r="U5" s="16"/>
      <c r="V5" s="27">
        <v>44136</v>
      </c>
      <c r="W5" s="27">
        <f t="shared" si="2"/>
        <v>44136</v>
      </c>
      <c r="X5" t="str">
        <f t="shared" si="3"/>
        <v>Pliage Secours</v>
      </c>
    </row>
    <row r="6" spans="1:32" ht="30" customHeight="1">
      <c r="A6">
        <v>1</v>
      </c>
      <c r="B6" t="s">
        <v>50</v>
      </c>
      <c r="C6" t="s">
        <v>38</v>
      </c>
      <c r="D6" s="16">
        <v>41562</v>
      </c>
      <c r="E6" t="s">
        <v>39</v>
      </c>
      <c r="F6" t="s">
        <v>40</v>
      </c>
      <c r="G6" s="16">
        <v>41563</v>
      </c>
      <c r="H6" t="s">
        <v>41</v>
      </c>
      <c r="I6" t="s">
        <v>42</v>
      </c>
      <c r="J6" s="16">
        <v>41563</v>
      </c>
      <c r="K6" t="s">
        <v>37</v>
      </c>
      <c r="L6">
        <v>35544</v>
      </c>
      <c r="M6" s="16">
        <v>41561</v>
      </c>
      <c r="N6" s="30">
        <v>41561</v>
      </c>
      <c r="O6" s="30">
        <f t="shared" si="0"/>
        <v>45213</v>
      </c>
      <c r="P6" s="30">
        <f t="shared" si="1"/>
        <v>48866</v>
      </c>
      <c r="Q6" s="31" t="s">
        <v>113</v>
      </c>
      <c r="R6" s="31" t="s">
        <v>110</v>
      </c>
      <c r="S6" t="s">
        <v>20</v>
      </c>
      <c r="U6" s="16"/>
      <c r="V6" s="27">
        <v>44152</v>
      </c>
      <c r="W6" s="27">
        <f t="shared" si="2"/>
        <v>44152</v>
      </c>
      <c r="X6" t="str">
        <f t="shared" si="3"/>
        <v>Pliage Secours</v>
      </c>
    </row>
    <row r="7" spans="1:32" ht="30" customHeight="1">
      <c r="A7">
        <v>2</v>
      </c>
      <c r="B7" t="s">
        <v>50</v>
      </c>
      <c r="C7" t="s">
        <v>43</v>
      </c>
      <c r="D7" s="16">
        <v>41562</v>
      </c>
      <c r="E7" t="s">
        <v>39</v>
      </c>
      <c r="F7" t="s">
        <v>44</v>
      </c>
      <c r="G7" s="16">
        <v>41563</v>
      </c>
      <c r="H7" t="s">
        <v>41</v>
      </c>
      <c r="I7" t="s">
        <v>45</v>
      </c>
      <c r="J7" s="16">
        <v>41563</v>
      </c>
      <c r="K7" t="s">
        <v>37</v>
      </c>
      <c r="L7">
        <v>35542</v>
      </c>
      <c r="M7" s="16">
        <v>41561</v>
      </c>
      <c r="N7" s="30">
        <v>41561</v>
      </c>
      <c r="O7" s="30">
        <f t="shared" si="0"/>
        <v>45213</v>
      </c>
      <c r="P7" s="30">
        <f t="shared" si="1"/>
        <v>48866</v>
      </c>
      <c r="Q7" s="31" t="s">
        <v>114</v>
      </c>
      <c r="R7" s="31" t="s">
        <v>110</v>
      </c>
      <c r="S7" t="s">
        <v>20</v>
      </c>
      <c r="U7" s="16"/>
      <c r="V7" s="27">
        <v>44148</v>
      </c>
      <c r="W7" s="27">
        <f t="shared" si="2"/>
        <v>44148</v>
      </c>
      <c r="X7" t="str">
        <f t="shared" si="3"/>
        <v>Pliage Secours</v>
      </c>
    </row>
    <row r="8" spans="1:32" ht="30" customHeight="1">
      <c r="A8">
        <v>3</v>
      </c>
      <c r="B8" t="s">
        <v>51</v>
      </c>
      <c r="C8" t="s">
        <v>46</v>
      </c>
      <c r="D8" s="16">
        <v>39632</v>
      </c>
      <c r="E8" t="s">
        <v>149</v>
      </c>
      <c r="F8">
        <v>8894</v>
      </c>
      <c r="G8" s="22">
        <v>37803</v>
      </c>
      <c r="H8" t="s">
        <v>41</v>
      </c>
      <c r="I8" t="s">
        <v>48</v>
      </c>
      <c r="J8" s="16">
        <v>36131</v>
      </c>
      <c r="K8" t="s">
        <v>37</v>
      </c>
      <c r="L8">
        <v>11641</v>
      </c>
      <c r="M8" s="16">
        <v>39601</v>
      </c>
      <c r="N8" s="30">
        <v>43370</v>
      </c>
      <c r="O8" s="30">
        <f t="shared" si="0"/>
        <v>47023</v>
      </c>
      <c r="P8" s="30">
        <f t="shared" si="1"/>
        <v>46906</v>
      </c>
      <c r="Q8" s="31" t="s">
        <v>115</v>
      </c>
      <c r="S8" t="s">
        <v>20</v>
      </c>
      <c r="U8" s="16"/>
      <c r="V8" s="27">
        <v>44155</v>
      </c>
      <c r="W8" s="27">
        <f t="shared" si="2"/>
        <v>44155</v>
      </c>
      <c r="X8" t="str">
        <f t="shared" si="3"/>
        <v>Pliage Secours</v>
      </c>
    </row>
    <row r="9" spans="1:32" ht="30" customHeight="1">
      <c r="A9">
        <v>4</v>
      </c>
      <c r="B9" t="s">
        <v>52</v>
      </c>
      <c r="C9">
        <v>920515</v>
      </c>
      <c r="D9" s="16">
        <v>33739</v>
      </c>
      <c r="E9" t="s">
        <v>53</v>
      </c>
      <c r="F9" t="s">
        <v>54</v>
      </c>
      <c r="G9" s="16">
        <v>38008</v>
      </c>
      <c r="H9" t="s">
        <v>55</v>
      </c>
      <c r="I9" t="s">
        <v>56</v>
      </c>
      <c r="J9" s="16">
        <v>33043</v>
      </c>
      <c r="K9" t="s">
        <v>37</v>
      </c>
      <c r="L9" t="s">
        <v>47</v>
      </c>
      <c r="M9" s="16" t="s">
        <v>47</v>
      </c>
      <c r="N9" s="30" t="s">
        <v>47</v>
      </c>
      <c r="O9" s="30" t="str">
        <f t="shared" si="0"/>
        <v>?</v>
      </c>
      <c r="P9" s="30" t="str">
        <f t="shared" si="1"/>
        <v>?</v>
      </c>
      <c r="Q9" s="31" t="s">
        <v>108</v>
      </c>
      <c r="S9" t="s">
        <v>20</v>
      </c>
      <c r="U9" s="16"/>
      <c r="V9" s="27">
        <v>44075</v>
      </c>
      <c r="W9" s="27">
        <f t="shared" si="2"/>
        <v>44075</v>
      </c>
      <c r="X9" t="str">
        <f t="shared" si="3"/>
        <v>Pliage Secours</v>
      </c>
    </row>
    <row r="10" spans="1:32" ht="30" customHeight="1">
      <c r="A10">
        <v>5</v>
      </c>
      <c r="B10" t="s">
        <v>51</v>
      </c>
      <c r="C10" t="s">
        <v>57</v>
      </c>
      <c r="D10" t="s">
        <v>47</v>
      </c>
      <c r="E10" t="s">
        <v>58</v>
      </c>
      <c r="F10">
        <v>8895</v>
      </c>
      <c r="G10" s="16">
        <v>37803</v>
      </c>
      <c r="H10" t="s">
        <v>41</v>
      </c>
      <c r="I10" t="s">
        <v>59</v>
      </c>
      <c r="J10" s="16">
        <v>38486</v>
      </c>
      <c r="K10" t="s">
        <v>60</v>
      </c>
      <c r="L10" t="s">
        <v>47</v>
      </c>
      <c r="M10" s="16" t="s">
        <v>47</v>
      </c>
      <c r="N10" s="30" t="s">
        <v>47</v>
      </c>
      <c r="O10" s="30" t="str">
        <f t="shared" si="0"/>
        <v>?</v>
      </c>
      <c r="P10" s="30" t="str">
        <f t="shared" si="1"/>
        <v>?</v>
      </c>
      <c r="Q10" s="31" t="s">
        <v>106</v>
      </c>
      <c r="R10" s="32" t="s">
        <v>107</v>
      </c>
      <c r="S10" t="s">
        <v>20</v>
      </c>
      <c r="U10" s="16"/>
      <c r="V10" s="27">
        <v>44024</v>
      </c>
      <c r="W10" s="27">
        <f t="shared" si="2"/>
        <v>44024</v>
      </c>
      <c r="X10" t="str">
        <f t="shared" si="3"/>
        <v>Pliage Secours</v>
      </c>
    </row>
    <row r="11" spans="1:32" ht="30" customHeight="1">
      <c r="A11">
        <v>6</v>
      </c>
      <c r="B11" t="s">
        <v>51</v>
      </c>
      <c r="C11" t="s">
        <v>61</v>
      </c>
      <c r="D11" s="16">
        <v>40682</v>
      </c>
      <c r="E11" t="s">
        <v>62</v>
      </c>
      <c r="F11" t="s">
        <v>63</v>
      </c>
      <c r="G11" s="16">
        <v>40924</v>
      </c>
      <c r="H11" t="s">
        <v>41</v>
      </c>
      <c r="I11" t="s">
        <v>64</v>
      </c>
      <c r="J11" s="16">
        <v>40924</v>
      </c>
      <c r="K11" t="s">
        <v>37</v>
      </c>
      <c r="L11">
        <v>26654</v>
      </c>
      <c r="M11" s="16">
        <v>40882</v>
      </c>
      <c r="N11" s="30">
        <v>40882</v>
      </c>
      <c r="O11" s="30">
        <f t="shared" si="0"/>
        <v>44535</v>
      </c>
      <c r="P11" s="30">
        <f t="shared" si="1"/>
        <v>48187</v>
      </c>
      <c r="Q11" s="31" t="s">
        <v>116</v>
      </c>
      <c r="R11" s="31" t="s">
        <v>117</v>
      </c>
      <c r="S11" t="s">
        <v>20</v>
      </c>
      <c r="U11" s="16"/>
      <c r="V11" s="27">
        <v>44153</v>
      </c>
      <c r="W11" s="27">
        <f t="shared" si="2"/>
        <v>44153</v>
      </c>
      <c r="X11" t="str">
        <f t="shared" si="3"/>
        <v>Pliage Secours</v>
      </c>
    </row>
    <row r="12" spans="1:32" ht="30" customHeight="1">
      <c r="A12">
        <v>7</v>
      </c>
      <c r="B12" t="s">
        <v>51</v>
      </c>
      <c r="C12" t="s">
        <v>66</v>
      </c>
      <c r="D12" s="16">
        <v>41562</v>
      </c>
      <c r="E12" t="s">
        <v>62</v>
      </c>
      <c r="F12" t="s">
        <v>67</v>
      </c>
      <c r="G12" s="16">
        <v>41589</v>
      </c>
      <c r="H12" t="s">
        <v>41</v>
      </c>
      <c r="I12" t="s">
        <v>68</v>
      </c>
      <c r="J12" s="16">
        <v>41563</v>
      </c>
      <c r="K12" t="s">
        <v>37</v>
      </c>
      <c r="L12">
        <v>37719</v>
      </c>
      <c r="M12" s="16">
        <v>41736</v>
      </c>
      <c r="N12" s="30">
        <v>41736</v>
      </c>
      <c r="O12" s="30">
        <f t="shared" si="0"/>
        <v>45389</v>
      </c>
      <c r="P12" s="30">
        <f t="shared" si="1"/>
        <v>49041</v>
      </c>
      <c r="Q12" s="31" t="s">
        <v>118</v>
      </c>
      <c r="R12" s="31" t="s">
        <v>119</v>
      </c>
      <c r="S12" t="s">
        <v>19</v>
      </c>
      <c r="T12" t="s">
        <v>21</v>
      </c>
      <c r="U12" s="16">
        <v>43982</v>
      </c>
      <c r="V12" s="27">
        <v>44071</v>
      </c>
      <c r="W12" s="27">
        <f t="shared" si="2"/>
        <v>43982</v>
      </c>
      <c r="X12" t="str">
        <f t="shared" si="3"/>
        <v>Application BS / CS</v>
      </c>
    </row>
    <row r="13" spans="1:32" ht="30" customHeight="1">
      <c r="A13">
        <v>8</v>
      </c>
      <c r="B13" t="s">
        <v>69</v>
      </c>
      <c r="C13" t="s">
        <v>70</v>
      </c>
      <c r="D13" s="16">
        <v>38464</v>
      </c>
      <c r="E13" t="s">
        <v>71</v>
      </c>
      <c r="F13" t="s">
        <v>72</v>
      </c>
      <c r="G13" t="s">
        <v>47</v>
      </c>
      <c r="H13" t="s">
        <v>73</v>
      </c>
      <c r="I13" t="s">
        <v>74</v>
      </c>
      <c r="J13" s="16">
        <v>38647</v>
      </c>
      <c r="K13" t="s">
        <v>37</v>
      </c>
      <c r="L13">
        <v>25223</v>
      </c>
      <c r="M13" s="16">
        <v>40784</v>
      </c>
      <c r="N13" s="30">
        <v>40784</v>
      </c>
      <c r="O13" s="30">
        <f t="shared" si="0"/>
        <v>44437</v>
      </c>
      <c r="P13" s="30">
        <f t="shared" si="1"/>
        <v>48089</v>
      </c>
      <c r="Q13" s="31" t="s">
        <v>109</v>
      </c>
      <c r="R13" s="31" t="s">
        <v>110</v>
      </c>
      <c r="S13" t="s">
        <v>20</v>
      </c>
      <c r="U13" s="16"/>
      <c r="V13" s="27">
        <v>44080</v>
      </c>
      <c r="W13" s="27">
        <f t="shared" si="2"/>
        <v>44080</v>
      </c>
      <c r="X13" t="str">
        <f t="shared" si="3"/>
        <v>Pliage Secours</v>
      </c>
    </row>
    <row r="14" spans="1:32" ht="30" customHeight="1">
      <c r="A14">
        <v>9</v>
      </c>
      <c r="B14" t="s">
        <v>75</v>
      </c>
      <c r="C14" t="s">
        <v>76</v>
      </c>
      <c r="D14" s="16">
        <v>37418</v>
      </c>
      <c r="E14" t="s">
        <v>77</v>
      </c>
      <c r="F14">
        <v>51274</v>
      </c>
      <c r="G14" s="16">
        <v>38805</v>
      </c>
      <c r="H14" t="s">
        <v>41</v>
      </c>
      <c r="I14" t="s">
        <v>78</v>
      </c>
      <c r="J14" s="16">
        <v>37421</v>
      </c>
      <c r="K14" t="s">
        <v>37</v>
      </c>
      <c r="L14">
        <v>30415</v>
      </c>
      <c r="M14" s="16">
        <v>41197</v>
      </c>
      <c r="N14" s="30">
        <v>41197</v>
      </c>
      <c r="O14" s="30">
        <f t="shared" si="0"/>
        <v>44849</v>
      </c>
      <c r="P14" s="30">
        <f t="shared" si="1"/>
        <v>48502</v>
      </c>
      <c r="Q14" s="31" t="s">
        <v>120</v>
      </c>
      <c r="S14" t="s">
        <v>20</v>
      </c>
      <c r="U14" s="16"/>
      <c r="V14" s="27">
        <v>43905</v>
      </c>
      <c r="W14" s="27">
        <f t="shared" si="2"/>
        <v>43905</v>
      </c>
      <c r="X14" t="str">
        <f t="shared" si="3"/>
        <v>Pliage Secours</v>
      </c>
    </row>
    <row r="15" spans="1:32" ht="44" customHeight="1">
      <c r="A15">
        <v>10</v>
      </c>
      <c r="B15" t="s">
        <v>52</v>
      </c>
      <c r="C15" t="s">
        <v>79</v>
      </c>
      <c r="D15" s="22">
        <v>37004</v>
      </c>
      <c r="E15" t="s">
        <v>80</v>
      </c>
      <c r="F15">
        <v>90214193</v>
      </c>
      <c r="G15" s="22">
        <v>38147</v>
      </c>
      <c r="H15" t="s">
        <v>81</v>
      </c>
      <c r="I15" t="s">
        <v>82</v>
      </c>
      <c r="J15" s="22">
        <v>38147</v>
      </c>
      <c r="K15" t="s">
        <v>60</v>
      </c>
      <c r="L15">
        <v>52506</v>
      </c>
      <c r="M15" s="22">
        <v>42779</v>
      </c>
      <c r="N15" s="30">
        <v>42779</v>
      </c>
      <c r="O15" s="30">
        <f t="shared" si="0"/>
        <v>46431</v>
      </c>
      <c r="P15" s="30">
        <f t="shared" si="1"/>
        <v>50084</v>
      </c>
      <c r="Q15" s="164" t="s">
        <v>147</v>
      </c>
      <c r="R15" t="s">
        <v>148</v>
      </c>
      <c r="S15" t="s">
        <v>20</v>
      </c>
      <c r="U15" s="22"/>
      <c r="V15" s="27">
        <v>44154</v>
      </c>
      <c r="W15" s="27">
        <f t="shared" si="2"/>
        <v>44154</v>
      </c>
      <c r="X15" t="str">
        <f t="shared" ref="X15:X28" si="4">IF(W15&lt;&gt;"",IF(S15="NON",IF(V15&lt;O15,"Pliage Secours","Révision Déclencheur"),IF(AND(V15&lt;U15,V15&lt;O15),"Pliage Secours",IF(U15&lt;O15,"Application BS / CS","Révision Déclencheur"))),"")</f>
        <v>Pliage Secours</v>
      </c>
    </row>
    <row r="16" spans="1:32">
      <c r="A16" t="s">
        <v>150</v>
      </c>
      <c r="B16" t="s">
        <v>151</v>
      </c>
      <c r="C16" t="s">
        <v>152</v>
      </c>
      <c r="D16" s="22">
        <v>34809</v>
      </c>
      <c r="E16" t="s">
        <v>153</v>
      </c>
      <c r="F16" t="s">
        <v>154</v>
      </c>
      <c r="G16" s="22">
        <v>38867</v>
      </c>
      <c r="H16" t="s">
        <v>155</v>
      </c>
      <c r="I16" t="s">
        <v>156</v>
      </c>
      <c r="J16" s="22">
        <v>34779</v>
      </c>
      <c r="K16" t="s">
        <v>18</v>
      </c>
      <c r="L16">
        <v>45028</v>
      </c>
      <c r="M16" s="22">
        <v>42121</v>
      </c>
      <c r="N16" s="30">
        <v>42121</v>
      </c>
      <c r="O16" s="30">
        <f t="shared" si="0"/>
        <v>45774</v>
      </c>
      <c r="P16" s="30">
        <f t="shared" si="1"/>
        <v>49426</v>
      </c>
      <c r="S16" t="s">
        <v>19</v>
      </c>
      <c r="T16" t="s">
        <v>157</v>
      </c>
      <c r="U16" s="22">
        <v>43982</v>
      </c>
      <c r="V16" s="27">
        <v>43952</v>
      </c>
      <c r="W16" s="27">
        <f t="shared" si="2"/>
        <v>43952</v>
      </c>
      <c r="X16" t="str">
        <f t="shared" si="4"/>
        <v>Pliage Secours</v>
      </c>
    </row>
    <row r="17" spans="1:24">
      <c r="A17" t="s">
        <v>162</v>
      </c>
      <c r="B17" t="s">
        <v>158</v>
      </c>
      <c r="C17" t="s">
        <v>159</v>
      </c>
      <c r="D17" s="22">
        <v>38096</v>
      </c>
      <c r="E17" t="s">
        <v>160</v>
      </c>
      <c r="F17">
        <v>96215917</v>
      </c>
      <c r="G17" s="22">
        <v>39479</v>
      </c>
      <c r="H17" t="s">
        <v>155</v>
      </c>
      <c r="I17" t="s">
        <v>161</v>
      </c>
      <c r="J17" s="22">
        <v>38169</v>
      </c>
      <c r="K17" t="s">
        <v>60</v>
      </c>
      <c r="L17">
        <v>12112</v>
      </c>
      <c r="M17" s="22">
        <v>39629</v>
      </c>
      <c r="N17" s="30">
        <v>43377</v>
      </c>
      <c r="O17" s="30">
        <f t="shared" si="0"/>
        <v>47030</v>
      </c>
      <c r="P17" s="30">
        <f t="shared" si="1"/>
        <v>46934</v>
      </c>
      <c r="S17" t="s">
        <v>20</v>
      </c>
      <c r="V17" s="27">
        <v>43877</v>
      </c>
      <c r="W17" s="27">
        <f t="shared" si="2"/>
        <v>43877</v>
      </c>
      <c r="X17" t="str">
        <f t="shared" si="4"/>
        <v>Pliage Secours</v>
      </c>
    </row>
    <row r="18" spans="1:24">
      <c r="O18" s="30" t="str">
        <f t="shared" si="0"/>
        <v/>
      </c>
      <c r="P18" s="30" t="str">
        <f t="shared" si="1"/>
        <v/>
      </c>
      <c r="W18" s="27" t="str">
        <f t="shared" si="2"/>
        <v/>
      </c>
      <c r="X18" t="str">
        <f t="shared" si="4"/>
        <v/>
      </c>
    </row>
    <row r="19" spans="1:24">
      <c r="O19" s="30" t="str">
        <f t="shared" si="0"/>
        <v/>
      </c>
      <c r="P19" s="30" t="str">
        <f t="shared" si="1"/>
        <v/>
      </c>
      <c r="W19" s="27" t="str">
        <f t="shared" si="2"/>
        <v/>
      </c>
      <c r="X19" t="str">
        <f t="shared" si="4"/>
        <v/>
      </c>
    </row>
    <row r="20" spans="1:24">
      <c r="O20" s="30" t="str">
        <f t="shared" si="0"/>
        <v/>
      </c>
      <c r="P20" s="30" t="str">
        <f t="shared" si="1"/>
        <v/>
      </c>
      <c r="W20" s="27" t="str">
        <f t="shared" si="2"/>
        <v/>
      </c>
      <c r="X20" t="str">
        <f t="shared" si="4"/>
        <v/>
      </c>
    </row>
    <row r="21" spans="1:24">
      <c r="C21" s="165">
        <v>8</v>
      </c>
      <c r="O21" s="30" t="str">
        <f t="shared" si="0"/>
        <v/>
      </c>
      <c r="P21" s="30" t="str">
        <f t="shared" si="1"/>
        <v/>
      </c>
      <c r="W21" s="27" t="str">
        <f t="shared" si="2"/>
        <v/>
      </c>
      <c r="X21" t="str">
        <f t="shared" si="4"/>
        <v/>
      </c>
    </row>
    <row r="22" spans="1:24">
      <c r="O22" s="30" t="str">
        <f t="shared" si="0"/>
        <v/>
      </c>
      <c r="P22" s="30" t="str">
        <f t="shared" si="1"/>
        <v/>
      </c>
      <c r="S22" s="22"/>
      <c r="W22" s="27" t="str">
        <f t="shared" si="2"/>
        <v/>
      </c>
      <c r="X22" t="str">
        <f t="shared" si="4"/>
        <v/>
      </c>
    </row>
    <row r="23" spans="1:24">
      <c r="O23" s="30" t="str">
        <f t="shared" si="0"/>
        <v/>
      </c>
      <c r="P23" s="30" t="str">
        <f t="shared" si="1"/>
        <v/>
      </c>
      <c r="W23" s="27" t="str">
        <f t="shared" si="2"/>
        <v/>
      </c>
      <c r="X23" t="str">
        <f t="shared" si="4"/>
        <v/>
      </c>
    </row>
    <row r="24" spans="1:24">
      <c r="O24" s="30" t="str">
        <f t="shared" si="0"/>
        <v/>
      </c>
      <c r="P24" s="30" t="str">
        <f t="shared" si="1"/>
        <v/>
      </c>
      <c r="W24" s="27" t="str">
        <f t="shared" si="2"/>
        <v/>
      </c>
      <c r="X24" t="str">
        <f t="shared" si="4"/>
        <v/>
      </c>
    </row>
    <row r="25" spans="1:24">
      <c r="O25" s="30" t="str">
        <f t="shared" si="0"/>
        <v/>
      </c>
      <c r="P25" s="30" t="str">
        <f t="shared" si="1"/>
        <v/>
      </c>
      <c r="W25" s="27"/>
      <c r="X25" t="str">
        <f t="shared" si="4"/>
        <v/>
      </c>
    </row>
    <row r="26" spans="1:24">
      <c r="P26" s="30" t="str">
        <f t="shared" si="1"/>
        <v/>
      </c>
      <c r="W26" s="27"/>
      <c r="X26" t="str">
        <f t="shared" si="4"/>
        <v/>
      </c>
    </row>
    <row r="27" spans="1:24">
      <c r="P27" s="30" t="str">
        <f t="shared" si="1"/>
        <v/>
      </c>
      <c r="W27" s="27"/>
      <c r="X27" t="str">
        <f t="shared" si="4"/>
        <v/>
      </c>
    </row>
    <row r="28" spans="1:24">
      <c r="P28" s="30" t="str">
        <f t="shared" si="1"/>
        <v/>
      </c>
      <c r="W28" s="27"/>
      <c r="X28" t="str">
        <f t="shared" si="4"/>
        <v/>
      </c>
    </row>
    <row r="29" spans="1:24">
      <c r="P29" s="30" t="str">
        <f t="shared" si="1"/>
        <v/>
      </c>
      <c r="W29" s="27"/>
    </row>
    <row r="30" spans="1:24">
      <c r="P30" s="30" t="str">
        <f t="shared" si="1"/>
        <v/>
      </c>
    </row>
    <row r="31" spans="1:24">
      <c r="P31" s="30" t="str">
        <f t="shared" si="1"/>
        <v/>
      </c>
    </row>
    <row r="32" spans="1:24">
      <c r="P32" s="30" t="str">
        <f t="shared" si="1"/>
        <v/>
      </c>
    </row>
    <row r="33" spans="16:16">
      <c r="P33" s="30" t="str">
        <f t="shared" si="1"/>
        <v/>
      </c>
    </row>
    <row r="34" spans="16:16">
      <c r="P34" s="30" t="str">
        <f t="shared" si="1"/>
        <v/>
      </c>
    </row>
    <row r="35" spans="16:16">
      <c r="P35" s="30" t="str">
        <f t="shared" si="1"/>
        <v/>
      </c>
    </row>
    <row r="36" spans="16:16">
      <c r="P36" s="30" t="str">
        <f t="shared" si="1"/>
        <v/>
      </c>
    </row>
    <row r="37" spans="16:16">
      <c r="P37" s="30" t="str">
        <f t="shared" si="1"/>
        <v/>
      </c>
    </row>
    <row r="38" spans="16:16">
      <c r="P38" s="30" t="str">
        <f t="shared" si="1"/>
        <v/>
      </c>
    </row>
    <row r="39" spans="16:16">
      <c r="P39" s="30" t="str">
        <f t="shared" si="1"/>
        <v/>
      </c>
    </row>
    <row r="40" spans="16:16">
      <c r="P40" s="30" t="str">
        <f t="shared" si="1"/>
        <v/>
      </c>
    </row>
    <row r="41" spans="16:16">
      <c r="P41" s="30" t="str">
        <f t="shared" si="1"/>
        <v/>
      </c>
    </row>
    <row r="42" spans="16:16">
      <c r="P42" s="30" t="str">
        <f t="shared" si="1"/>
        <v/>
      </c>
    </row>
    <row r="43" spans="16:16">
      <c r="P43" s="30" t="str">
        <f t="shared" si="1"/>
        <v/>
      </c>
    </row>
    <row r="44" spans="16:16">
      <c r="P44" s="30" t="str">
        <f t="shared" si="1"/>
        <v/>
      </c>
    </row>
    <row r="45" spans="16:16">
      <c r="P45" s="30" t="str">
        <f t="shared" si="1"/>
        <v/>
      </c>
    </row>
    <row r="46" spans="16:16">
      <c r="P46" s="30" t="str">
        <f t="shared" si="1"/>
        <v/>
      </c>
    </row>
    <row r="47" spans="16:16">
      <c r="P47" s="30" t="str">
        <f t="shared" si="1"/>
        <v/>
      </c>
    </row>
    <row r="48" spans="16:16">
      <c r="P48" s="30" t="str">
        <f t="shared" si="1"/>
        <v/>
      </c>
    </row>
    <row r="49" spans="16:16">
      <c r="P49" s="30" t="str">
        <f t="shared" si="1"/>
        <v/>
      </c>
    </row>
    <row r="50" spans="16:16">
      <c r="P50" s="30" t="str">
        <f t="shared" ref="P50:P102" si="5">IF(M50&lt;&gt;"",IF(M50&lt;&gt;"?",IF(ISERROR(SEARCH("Vigil*",L50)),EDATE(M50,240),"Cypres"),"?"),"")</f>
        <v/>
      </c>
    </row>
    <row r="51" spans="16:16">
      <c r="P51" s="30" t="str">
        <f t="shared" si="5"/>
        <v/>
      </c>
    </row>
    <row r="52" spans="16:16">
      <c r="P52" s="30" t="str">
        <f t="shared" si="5"/>
        <v/>
      </c>
    </row>
    <row r="53" spans="16:16">
      <c r="P53" s="30" t="str">
        <f t="shared" si="5"/>
        <v/>
      </c>
    </row>
    <row r="54" spans="16:16">
      <c r="P54" s="30" t="str">
        <f t="shared" si="5"/>
        <v/>
      </c>
    </row>
    <row r="55" spans="16:16">
      <c r="P55" s="30" t="str">
        <f t="shared" si="5"/>
        <v/>
      </c>
    </row>
    <row r="56" spans="16:16">
      <c r="P56" s="30" t="str">
        <f t="shared" si="5"/>
        <v/>
      </c>
    </row>
    <row r="57" spans="16:16">
      <c r="P57" s="30" t="str">
        <f t="shared" si="5"/>
        <v/>
      </c>
    </row>
    <row r="58" spans="16:16">
      <c r="P58" s="30" t="str">
        <f t="shared" si="5"/>
        <v/>
      </c>
    </row>
    <row r="59" spans="16:16">
      <c r="P59" s="30" t="str">
        <f t="shared" si="5"/>
        <v/>
      </c>
    </row>
    <row r="60" spans="16:16">
      <c r="P60" s="30" t="str">
        <f t="shared" si="5"/>
        <v/>
      </c>
    </row>
    <row r="61" spans="16:16">
      <c r="P61" s="30" t="str">
        <f t="shared" si="5"/>
        <v/>
      </c>
    </row>
    <row r="62" spans="16:16">
      <c r="P62" s="30" t="str">
        <f t="shared" si="5"/>
        <v/>
      </c>
    </row>
    <row r="63" spans="16:16">
      <c r="P63" s="30" t="str">
        <f t="shared" si="5"/>
        <v/>
      </c>
    </row>
    <row r="64" spans="16:16">
      <c r="P64" s="30" t="str">
        <f t="shared" si="5"/>
        <v/>
      </c>
    </row>
    <row r="65" spans="16:16">
      <c r="P65" s="30" t="str">
        <f t="shared" si="5"/>
        <v/>
      </c>
    </row>
    <row r="66" spans="16:16">
      <c r="P66" s="30" t="str">
        <f t="shared" si="5"/>
        <v/>
      </c>
    </row>
    <row r="67" spans="16:16">
      <c r="P67" s="30" t="str">
        <f t="shared" si="5"/>
        <v/>
      </c>
    </row>
    <row r="68" spans="16:16">
      <c r="P68" s="30" t="str">
        <f t="shared" si="5"/>
        <v/>
      </c>
    </row>
    <row r="69" spans="16:16">
      <c r="P69" s="30" t="str">
        <f t="shared" si="5"/>
        <v/>
      </c>
    </row>
    <row r="70" spans="16:16">
      <c r="P70" s="30" t="str">
        <f t="shared" si="5"/>
        <v/>
      </c>
    </row>
    <row r="71" spans="16:16">
      <c r="P71" s="30" t="str">
        <f t="shared" si="5"/>
        <v/>
      </c>
    </row>
    <row r="72" spans="16:16">
      <c r="P72" s="30" t="str">
        <f t="shared" si="5"/>
        <v/>
      </c>
    </row>
    <row r="73" spans="16:16">
      <c r="P73" s="30" t="str">
        <f t="shared" si="5"/>
        <v/>
      </c>
    </row>
    <row r="74" spans="16:16">
      <c r="P74" s="30" t="str">
        <f t="shared" si="5"/>
        <v/>
      </c>
    </row>
    <row r="75" spans="16:16">
      <c r="P75" s="30" t="str">
        <f t="shared" si="5"/>
        <v/>
      </c>
    </row>
    <row r="76" spans="16:16">
      <c r="P76" s="30" t="str">
        <f t="shared" si="5"/>
        <v/>
      </c>
    </row>
    <row r="77" spans="16:16">
      <c r="P77" s="30" t="str">
        <f t="shared" si="5"/>
        <v/>
      </c>
    </row>
    <row r="78" spans="16:16">
      <c r="P78" s="30" t="str">
        <f t="shared" si="5"/>
        <v/>
      </c>
    </row>
    <row r="79" spans="16:16">
      <c r="P79" s="30" t="str">
        <f t="shared" si="5"/>
        <v/>
      </c>
    </row>
    <row r="80" spans="16:16">
      <c r="P80" s="30" t="str">
        <f t="shared" si="5"/>
        <v/>
      </c>
    </row>
    <row r="81" spans="16:16">
      <c r="P81" s="30" t="str">
        <f t="shared" si="5"/>
        <v/>
      </c>
    </row>
    <row r="82" spans="16:16">
      <c r="P82" s="30" t="str">
        <f t="shared" si="5"/>
        <v/>
      </c>
    </row>
    <row r="83" spans="16:16">
      <c r="P83" s="30" t="str">
        <f t="shared" si="5"/>
        <v/>
      </c>
    </row>
    <row r="84" spans="16:16">
      <c r="P84" s="30" t="str">
        <f t="shared" si="5"/>
        <v/>
      </c>
    </row>
    <row r="85" spans="16:16">
      <c r="P85" s="30" t="str">
        <f t="shared" si="5"/>
        <v/>
      </c>
    </row>
    <row r="86" spans="16:16">
      <c r="P86" s="30" t="str">
        <f t="shared" si="5"/>
        <v/>
      </c>
    </row>
    <row r="87" spans="16:16">
      <c r="P87" s="30" t="str">
        <f t="shared" si="5"/>
        <v/>
      </c>
    </row>
    <row r="88" spans="16:16">
      <c r="P88" s="30" t="str">
        <f t="shared" si="5"/>
        <v/>
      </c>
    </row>
    <row r="89" spans="16:16">
      <c r="P89" s="30" t="str">
        <f t="shared" si="5"/>
        <v/>
      </c>
    </row>
    <row r="90" spans="16:16">
      <c r="P90" s="30" t="str">
        <f t="shared" si="5"/>
        <v/>
      </c>
    </row>
    <row r="91" spans="16:16">
      <c r="P91" s="30" t="str">
        <f t="shared" si="5"/>
        <v/>
      </c>
    </row>
    <row r="92" spans="16:16">
      <c r="P92" s="30" t="str">
        <f t="shared" si="5"/>
        <v/>
      </c>
    </row>
    <row r="93" spans="16:16">
      <c r="P93" s="30" t="str">
        <f t="shared" si="5"/>
        <v/>
      </c>
    </row>
    <row r="94" spans="16:16">
      <c r="P94" s="30" t="str">
        <f t="shared" si="5"/>
        <v/>
      </c>
    </row>
    <row r="95" spans="16:16">
      <c r="P95" s="30" t="str">
        <f t="shared" si="5"/>
        <v/>
      </c>
    </row>
    <row r="96" spans="16:16">
      <c r="P96" s="30" t="str">
        <f t="shared" si="5"/>
        <v/>
      </c>
    </row>
    <row r="97" spans="16:16">
      <c r="P97" s="30" t="str">
        <f t="shared" si="5"/>
        <v/>
      </c>
    </row>
    <row r="98" spans="16:16">
      <c r="P98" s="30" t="str">
        <f t="shared" si="5"/>
        <v/>
      </c>
    </row>
    <row r="99" spans="16:16">
      <c r="P99" s="30" t="str">
        <f t="shared" si="5"/>
        <v/>
      </c>
    </row>
    <row r="100" spans="16:16">
      <c r="P100" s="30" t="str">
        <f t="shared" si="5"/>
        <v/>
      </c>
    </row>
    <row r="101" spans="16:16">
      <c r="P101" s="30" t="str">
        <f t="shared" si="5"/>
        <v/>
      </c>
    </row>
    <row r="102" spans="16:16">
      <c r="P102" s="30" t="str">
        <f t="shared" si="5"/>
        <v/>
      </c>
    </row>
  </sheetData>
  <sortState xmlns:xlrd2="http://schemas.microsoft.com/office/spreadsheetml/2017/richdata2" ref="A2:AF21">
    <sortCondition ref="C4"/>
  </sortState>
  <dataValidations count="1">
    <dataValidation type="list" allowBlank="1" showInputMessage="1" showErrorMessage="1" sqref="R16:R43" xr:uid="{1253E0AA-807A-0341-8CA6-A69D4E0EB77E}">
      <formula1>$AF$1:$AF$2</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7650" r:id="rId3" name="Button 2">
              <controlPr defaultSize="0" print="0" autoFill="0" autoPict="0" macro="[0]!Feuil2.essai_recherche">
                <anchor moveWithCells="1" sizeWithCells="1">
                  <from>
                    <xdr:col>6</xdr:col>
                    <xdr:colOff>279400</xdr:colOff>
                    <xdr:row>18</xdr:row>
                    <xdr:rowOff>38100</xdr:rowOff>
                  </from>
                  <to>
                    <xdr:col>7</xdr:col>
                    <xdr:colOff>977900</xdr:colOff>
                    <xdr:row>20</xdr:row>
                    <xdr:rowOff>12700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45AF1-71FE-6843-B42A-E8270FA65397}">
  <sheetPr codeName="Feuil5"/>
  <dimension ref="A1:AG43"/>
  <sheetViews>
    <sheetView topLeftCell="K1" workbookViewId="0">
      <selection activeCell="G40" sqref="G40"/>
    </sheetView>
  </sheetViews>
  <sheetFormatPr baseColWidth="10" defaultRowHeight="16"/>
  <cols>
    <col min="14" max="14" width="19.5" customWidth="1"/>
    <col min="15" max="15" width="14.1640625" customWidth="1"/>
  </cols>
  <sheetData>
    <row r="1" spans="1:33">
      <c r="A1" t="s">
        <v>5</v>
      </c>
      <c r="B1" t="s">
        <v>0</v>
      </c>
      <c r="C1" t="s">
        <v>6</v>
      </c>
      <c r="D1" t="s">
        <v>7</v>
      </c>
      <c r="E1" t="s">
        <v>1</v>
      </c>
      <c r="F1" t="s">
        <v>6</v>
      </c>
      <c r="G1" t="s">
        <v>7</v>
      </c>
      <c r="H1" t="s">
        <v>2</v>
      </c>
      <c r="I1" t="s">
        <v>6</v>
      </c>
      <c r="J1" t="s">
        <v>7</v>
      </c>
      <c r="K1" t="s">
        <v>3</v>
      </c>
      <c r="L1" t="s">
        <v>6</v>
      </c>
      <c r="M1" t="s">
        <v>7</v>
      </c>
      <c r="N1" t="s">
        <v>100</v>
      </c>
      <c r="O1" t="s">
        <v>65</v>
      </c>
      <c r="P1" t="s">
        <v>49</v>
      </c>
      <c r="Q1" t="s">
        <v>8</v>
      </c>
      <c r="R1" t="s">
        <v>9</v>
      </c>
      <c r="S1" t="s">
        <v>22</v>
      </c>
      <c r="T1" t="s">
        <v>23</v>
      </c>
      <c r="U1" t="s">
        <v>17</v>
      </c>
      <c r="V1" t="s">
        <v>83</v>
      </c>
      <c r="W1" t="s">
        <v>87</v>
      </c>
      <c r="X1" t="s">
        <v>88</v>
      </c>
      <c r="AG1" t="s">
        <v>19</v>
      </c>
    </row>
    <row r="2" spans="1:33">
      <c r="A2" t="s">
        <v>10</v>
      </c>
      <c r="B2" t="s">
        <v>11</v>
      </c>
      <c r="C2" t="s">
        <v>12</v>
      </c>
      <c r="D2" s="1">
        <v>39122</v>
      </c>
      <c r="E2" t="s">
        <v>13</v>
      </c>
      <c r="F2" t="s">
        <v>14</v>
      </c>
      <c r="G2" s="1">
        <v>39287</v>
      </c>
      <c r="H2" t="s">
        <v>16</v>
      </c>
      <c r="I2" t="s">
        <v>15</v>
      </c>
      <c r="J2" s="1">
        <v>39400</v>
      </c>
      <c r="K2" t="s">
        <v>18</v>
      </c>
      <c r="L2">
        <v>45843</v>
      </c>
      <c r="M2" s="1">
        <v>42198</v>
      </c>
      <c r="N2" s="16">
        <v>42198</v>
      </c>
      <c r="O2" s="16">
        <f>IF(K2&lt;&gt;"",IF(N2&lt;&gt;"?",IF(ISERROR(SEARCH("Vigil*",K2)),"cypres",N2+3650),"?"),"")</f>
        <v>45848</v>
      </c>
      <c r="P2" s="16">
        <f>IF(M2&lt;&gt;"",IF(M2&lt;&gt;"?",IF(ISERROR(SEARCH("Vigil*",L2)),M2+7300,"Cypres"),"?"),"")</f>
        <v>49498</v>
      </c>
      <c r="S2" t="s">
        <v>19</v>
      </c>
      <c r="T2" t="s">
        <v>21</v>
      </c>
      <c r="U2" s="1">
        <v>43982</v>
      </c>
      <c r="V2" s="1">
        <v>44047</v>
      </c>
      <c r="W2" s="1">
        <f>IF(S2="NON",IF(V2&lt;O2,V2,O2),IF(AND(V2&lt;U2,V2&lt;O2),V2,IF(U2&lt;O2,U2,O2)))</f>
        <v>43982</v>
      </c>
      <c r="X2" t="str">
        <f>IF(S2="NON",IF(V2&lt;O2,"Pliage Secours","Révision Déclencheur"),IF(AND(V2&lt;U2,V2&lt;O2),"Pliage Secours",IF(U2&lt;O2,"Application BS / CS","Révision Déclencheur")))</f>
        <v>Application BS / CS</v>
      </c>
      <c r="AG2" t="s">
        <v>20</v>
      </c>
    </row>
    <row r="3" spans="1:33">
      <c r="A3" t="s">
        <v>24</v>
      </c>
      <c r="B3" t="s">
        <v>11</v>
      </c>
      <c r="C3" t="s">
        <v>25</v>
      </c>
      <c r="D3" s="1">
        <v>38820</v>
      </c>
      <c r="E3" t="s">
        <v>13</v>
      </c>
      <c r="F3" t="s">
        <v>26</v>
      </c>
      <c r="G3" s="1">
        <v>38898</v>
      </c>
      <c r="H3" t="s">
        <v>16</v>
      </c>
      <c r="I3" t="s">
        <v>27</v>
      </c>
      <c r="J3" s="1">
        <v>38898</v>
      </c>
      <c r="K3" t="s">
        <v>18</v>
      </c>
      <c r="L3">
        <v>48795</v>
      </c>
      <c r="M3" s="1">
        <v>42534</v>
      </c>
      <c r="N3" s="16">
        <v>42534</v>
      </c>
      <c r="O3" s="16">
        <f t="shared" ref="O3:O28" si="0">IF(K3&lt;&gt;"",IF(N3&lt;&gt;"?",IF(ISERROR(SEARCH("Vigil*",K3)),"cypres",N3+3650),"?"),"")</f>
        <v>46184</v>
      </c>
      <c r="P3" s="16">
        <f t="shared" ref="P3:P43" si="1">IF(M3&lt;&gt;"",IF(M3&lt;&gt;"?",IF(ISERROR(SEARCH("Vigil*",L3)),M3+7300,"Cypres"),"?"),"")</f>
        <v>49834</v>
      </c>
      <c r="S3" t="s">
        <v>20</v>
      </c>
      <c r="U3" s="1"/>
      <c r="V3" s="1">
        <v>44064</v>
      </c>
      <c r="W3" s="1">
        <f t="shared" ref="W3:W15" si="2">IF(S3="NON",IF(V3&lt;O3,V3,O3),IF(AND(V3&lt;U3,V3&lt;O3),V3,IF(U3&lt;O3,U3,O3)))</f>
        <v>44064</v>
      </c>
      <c r="X3" t="str">
        <f t="shared" ref="X3:X15" si="3">IF(S3="NON",IF(V3&lt;O3,"Pliage Secours","Révision Déclencheur"),IF(AND(V3&lt;U3,V3&lt;O3),"Pliage Secours",IF(U3&lt;O3,"Application BS / CS","Révision Déclencheur")))</f>
        <v>Pliage Secours</v>
      </c>
    </row>
    <row r="4" spans="1:33">
      <c r="A4" t="s">
        <v>28</v>
      </c>
      <c r="B4" t="s">
        <v>11</v>
      </c>
      <c r="C4" t="s">
        <v>29</v>
      </c>
      <c r="D4" s="1">
        <v>39161</v>
      </c>
      <c r="E4" t="s">
        <v>13</v>
      </c>
      <c r="F4" t="s">
        <v>30</v>
      </c>
      <c r="G4" s="1">
        <v>39728</v>
      </c>
      <c r="H4" t="s">
        <v>16</v>
      </c>
      <c r="I4" t="s">
        <v>31</v>
      </c>
      <c r="J4" s="1">
        <v>39728</v>
      </c>
      <c r="K4" t="s">
        <v>32</v>
      </c>
      <c r="L4">
        <v>45027</v>
      </c>
      <c r="M4" s="1">
        <v>42121</v>
      </c>
      <c r="N4" s="16">
        <v>42121</v>
      </c>
      <c r="O4" s="16">
        <f t="shared" si="0"/>
        <v>45771</v>
      </c>
      <c r="P4" s="16">
        <f t="shared" si="1"/>
        <v>49421</v>
      </c>
      <c r="S4" t="s">
        <v>19</v>
      </c>
      <c r="T4" t="s">
        <v>21</v>
      </c>
      <c r="U4" s="1">
        <v>43982</v>
      </c>
      <c r="V4" s="1">
        <v>43982</v>
      </c>
      <c r="W4" s="1">
        <f t="shared" si="2"/>
        <v>43982</v>
      </c>
      <c r="X4" t="str">
        <f t="shared" si="3"/>
        <v>Application BS / CS</v>
      </c>
    </row>
    <row r="5" spans="1:33">
      <c r="A5" t="s">
        <v>33</v>
      </c>
      <c r="B5" t="s">
        <v>11</v>
      </c>
      <c r="C5" t="s">
        <v>34</v>
      </c>
      <c r="D5" s="1">
        <v>34878</v>
      </c>
      <c r="E5" t="s">
        <v>13</v>
      </c>
      <c r="F5" t="s">
        <v>35</v>
      </c>
      <c r="G5" s="1">
        <v>40329</v>
      </c>
      <c r="H5" t="s">
        <v>16</v>
      </c>
      <c r="I5" t="s">
        <v>36</v>
      </c>
      <c r="J5" s="1">
        <v>34893</v>
      </c>
      <c r="K5" t="s">
        <v>37</v>
      </c>
      <c r="L5">
        <v>26885</v>
      </c>
      <c r="M5" s="1">
        <v>40903</v>
      </c>
      <c r="N5" s="16">
        <v>40903</v>
      </c>
      <c r="O5" s="16">
        <f t="shared" si="0"/>
        <v>44553</v>
      </c>
      <c r="P5" s="16">
        <f t="shared" si="1"/>
        <v>48203</v>
      </c>
      <c r="S5" t="s">
        <v>20</v>
      </c>
      <c r="U5" s="1"/>
      <c r="V5" s="1">
        <v>44136</v>
      </c>
      <c r="W5" s="1">
        <f t="shared" si="2"/>
        <v>44136</v>
      </c>
      <c r="X5" t="str">
        <f t="shared" si="3"/>
        <v>Pliage Secours</v>
      </c>
    </row>
    <row r="6" spans="1:33">
      <c r="A6">
        <v>1</v>
      </c>
      <c r="B6" t="s">
        <v>50</v>
      </c>
      <c r="C6" t="s">
        <v>38</v>
      </c>
      <c r="D6" s="1">
        <v>41562</v>
      </c>
      <c r="E6" t="s">
        <v>39</v>
      </c>
      <c r="F6" t="s">
        <v>40</v>
      </c>
      <c r="G6" s="1">
        <v>41563</v>
      </c>
      <c r="H6" t="s">
        <v>41</v>
      </c>
      <c r="I6" t="s">
        <v>42</v>
      </c>
      <c r="J6" s="1">
        <v>41563</v>
      </c>
      <c r="K6" t="s">
        <v>37</v>
      </c>
      <c r="L6">
        <v>35544</v>
      </c>
      <c r="M6" s="1">
        <v>41561</v>
      </c>
      <c r="N6" s="16">
        <v>41561</v>
      </c>
      <c r="O6" s="16">
        <f t="shared" si="0"/>
        <v>45211</v>
      </c>
      <c r="P6" s="16">
        <f t="shared" si="1"/>
        <v>48861</v>
      </c>
      <c r="S6" t="s">
        <v>20</v>
      </c>
      <c r="U6" s="1"/>
      <c r="V6" s="1">
        <v>44152</v>
      </c>
      <c r="W6" s="1">
        <f t="shared" si="2"/>
        <v>44152</v>
      </c>
      <c r="X6" t="str">
        <f t="shared" si="3"/>
        <v>Pliage Secours</v>
      </c>
    </row>
    <row r="7" spans="1:33">
      <c r="A7">
        <v>2</v>
      </c>
      <c r="B7" t="s">
        <v>50</v>
      </c>
      <c r="C7" t="s">
        <v>43</v>
      </c>
      <c r="D7" s="1">
        <v>41562</v>
      </c>
      <c r="E7" t="s">
        <v>39</v>
      </c>
      <c r="F7" t="s">
        <v>44</v>
      </c>
      <c r="G7" s="1">
        <v>41563</v>
      </c>
      <c r="H7" t="s">
        <v>41</v>
      </c>
      <c r="I7" t="s">
        <v>45</v>
      </c>
      <c r="J7" s="1">
        <v>41563</v>
      </c>
      <c r="K7" t="s">
        <v>37</v>
      </c>
      <c r="L7">
        <v>35542</v>
      </c>
      <c r="M7" s="1">
        <v>41561</v>
      </c>
      <c r="N7" s="16">
        <v>41561</v>
      </c>
      <c r="O7" s="16">
        <f t="shared" si="0"/>
        <v>45211</v>
      </c>
      <c r="P7" s="16">
        <f t="shared" si="1"/>
        <v>48861</v>
      </c>
      <c r="S7" t="s">
        <v>20</v>
      </c>
      <c r="U7" s="1"/>
      <c r="V7" s="1">
        <v>44148</v>
      </c>
      <c r="W7" s="1">
        <f t="shared" si="2"/>
        <v>44148</v>
      </c>
      <c r="X7" t="str">
        <f t="shared" si="3"/>
        <v>Pliage Secours</v>
      </c>
    </row>
    <row r="8" spans="1:33">
      <c r="A8">
        <v>3</v>
      </c>
      <c r="B8" t="s">
        <v>51</v>
      </c>
      <c r="C8" t="s">
        <v>46</v>
      </c>
      <c r="D8" s="1">
        <v>39632</v>
      </c>
      <c r="E8" t="s">
        <v>47</v>
      </c>
      <c r="F8" t="s">
        <v>47</v>
      </c>
      <c r="G8" t="s">
        <v>47</v>
      </c>
      <c r="H8" t="s">
        <v>41</v>
      </c>
      <c r="I8" t="s">
        <v>48</v>
      </c>
      <c r="J8" s="1">
        <v>36131</v>
      </c>
      <c r="K8" t="s">
        <v>37</v>
      </c>
      <c r="L8">
        <v>11641</v>
      </c>
      <c r="M8" s="1">
        <v>39601</v>
      </c>
      <c r="N8" s="16">
        <v>39601</v>
      </c>
      <c r="O8" s="16">
        <f t="shared" si="0"/>
        <v>43251</v>
      </c>
      <c r="P8" s="16">
        <f t="shared" si="1"/>
        <v>46901</v>
      </c>
      <c r="S8" t="s">
        <v>20</v>
      </c>
      <c r="U8" s="1"/>
      <c r="V8" s="1">
        <v>44155</v>
      </c>
      <c r="W8" s="1">
        <f t="shared" si="2"/>
        <v>43251</v>
      </c>
      <c r="X8" t="str">
        <f t="shared" si="3"/>
        <v>Révision Déclencheur</v>
      </c>
    </row>
    <row r="9" spans="1:33">
      <c r="A9">
        <v>4</v>
      </c>
      <c r="B9" t="s">
        <v>52</v>
      </c>
      <c r="C9">
        <v>920515</v>
      </c>
      <c r="D9" s="1">
        <v>33739</v>
      </c>
      <c r="E9" t="s">
        <v>53</v>
      </c>
      <c r="F9" t="s">
        <v>54</v>
      </c>
      <c r="G9" s="1">
        <v>38008</v>
      </c>
      <c r="H9" t="s">
        <v>55</v>
      </c>
      <c r="I9" t="s">
        <v>56</v>
      </c>
      <c r="J9" s="1">
        <v>33043</v>
      </c>
      <c r="K9" t="s">
        <v>37</v>
      </c>
      <c r="L9" t="s">
        <v>47</v>
      </c>
      <c r="M9" s="1" t="s">
        <v>47</v>
      </c>
      <c r="N9" s="16" t="s">
        <v>47</v>
      </c>
      <c r="O9" s="16" t="str">
        <f t="shared" si="0"/>
        <v>?</v>
      </c>
      <c r="P9" s="16" t="str">
        <f t="shared" si="1"/>
        <v>?</v>
      </c>
      <c r="S9" t="s">
        <v>20</v>
      </c>
      <c r="U9" s="1"/>
      <c r="V9" s="1">
        <v>44075</v>
      </c>
      <c r="W9" s="1">
        <f t="shared" si="2"/>
        <v>44075</v>
      </c>
      <c r="X9" t="str">
        <f t="shared" si="3"/>
        <v>Pliage Secours</v>
      </c>
    </row>
    <row r="10" spans="1:33">
      <c r="A10">
        <v>5</v>
      </c>
      <c r="B10" t="s">
        <v>51</v>
      </c>
      <c r="C10" t="s">
        <v>57</v>
      </c>
      <c r="D10" t="s">
        <v>47</v>
      </c>
      <c r="E10" t="s">
        <v>58</v>
      </c>
      <c r="F10">
        <v>8895</v>
      </c>
      <c r="G10" s="1">
        <v>37803</v>
      </c>
      <c r="H10" t="s">
        <v>41</v>
      </c>
      <c r="I10" t="s">
        <v>59</v>
      </c>
      <c r="J10" s="1">
        <v>38486</v>
      </c>
      <c r="K10" t="s">
        <v>60</v>
      </c>
      <c r="L10" t="s">
        <v>47</v>
      </c>
      <c r="M10" s="1" t="s">
        <v>47</v>
      </c>
      <c r="N10" s="16" t="s">
        <v>47</v>
      </c>
      <c r="O10" s="16" t="str">
        <f t="shared" si="0"/>
        <v>?</v>
      </c>
      <c r="P10" s="16" t="str">
        <f t="shared" si="1"/>
        <v>?</v>
      </c>
      <c r="S10" t="s">
        <v>20</v>
      </c>
      <c r="U10" s="1"/>
      <c r="V10" s="1">
        <v>44024</v>
      </c>
      <c r="W10" s="1">
        <f t="shared" si="2"/>
        <v>44024</v>
      </c>
      <c r="X10" t="str">
        <f t="shared" si="3"/>
        <v>Pliage Secours</v>
      </c>
    </row>
    <row r="11" spans="1:33">
      <c r="A11">
        <v>6</v>
      </c>
      <c r="B11" t="s">
        <v>51</v>
      </c>
      <c r="C11" t="s">
        <v>61</v>
      </c>
      <c r="D11" s="1">
        <v>40682</v>
      </c>
      <c r="E11" t="s">
        <v>62</v>
      </c>
      <c r="F11" t="s">
        <v>63</v>
      </c>
      <c r="G11" s="1">
        <v>40924</v>
      </c>
      <c r="H11" t="s">
        <v>41</v>
      </c>
      <c r="I11" t="s">
        <v>64</v>
      </c>
      <c r="J11" s="1">
        <v>40924</v>
      </c>
      <c r="K11" t="s">
        <v>37</v>
      </c>
      <c r="L11">
        <v>26654</v>
      </c>
      <c r="M11" s="1">
        <v>40882</v>
      </c>
      <c r="N11" s="16">
        <v>40882</v>
      </c>
      <c r="O11" s="16">
        <f t="shared" si="0"/>
        <v>44532</v>
      </c>
      <c r="P11" s="16">
        <f t="shared" si="1"/>
        <v>48182</v>
      </c>
      <c r="S11" t="s">
        <v>20</v>
      </c>
      <c r="U11" s="1"/>
      <c r="V11" s="1">
        <v>44153</v>
      </c>
      <c r="W11" s="1">
        <f t="shared" si="2"/>
        <v>44153</v>
      </c>
      <c r="X11" t="str">
        <f t="shared" si="3"/>
        <v>Pliage Secours</v>
      </c>
    </row>
    <row r="12" spans="1:33">
      <c r="A12">
        <v>7</v>
      </c>
      <c r="B12" t="s">
        <v>51</v>
      </c>
      <c r="C12" t="s">
        <v>66</v>
      </c>
      <c r="D12" s="1">
        <v>41562</v>
      </c>
      <c r="E12" t="s">
        <v>62</v>
      </c>
      <c r="F12" t="s">
        <v>67</v>
      </c>
      <c r="G12" s="1">
        <v>41589</v>
      </c>
      <c r="H12" t="s">
        <v>41</v>
      </c>
      <c r="I12" t="s">
        <v>68</v>
      </c>
      <c r="J12" s="1">
        <v>41563</v>
      </c>
      <c r="K12" t="s">
        <v>37</v>
      </c>
      <c r="L12">
        <v>37719</v>
      </c>
      <c r="M12" s="1">
        <v>41736</v>
      </c>
      <c r="N12" s="16">
        <v>41736</v>
      </c>
      <c r="O12" s="16">
        <f t="shared" si="0"/>
        <v>45386</v>
      </c>
      <c r="P12" s="16">
        <f t="shared" si="1"/>
        <v>49036</v>
      </c>
      <c r="S12" t="s">
        <v>19</v>
      </c>
      <c r="T12" t="s">
        <v>21</v>
      </c>
      <c r="U12" s="1">
        <v>43982</v>
      </c>
      <c r="V12" s="1">
        <v>44071</v>
      </c>
      <c r="W12" s="1">
        <f t="shared" si="2"/>
        <v>43982</v>
      </c>
      <c r="X12" t="str">
        <f t="shared" si="3"/>
        <v>Application BS / CS</v>
      </c>
    </row>
    <row r="13" spans="1:33">
      <c r="A13">
        <v>8</v>
      </c>
      <c r="B13" t="s">
        <v>69</v>
      </c>
      <c r="C13" t="s">
        <v>70</v>
      </c>
      <c r="D13" s="1">
        <v>38464</v>
      </c>
      <c r="E13" t="s">
        <v>71</v>
      </c>
      <c r="F13" t="s">
        <v>72</v>
      </c>
      <c r="G13" t="s">
        <v>47</v>
      </c>
      <c r="H13" t="s">
        <v>73</v>
      </c>
      <c r="I13" t="s">
        <v>74</v>
      </c>
      <c r="J13" s="1">
        <v>38647</v>
      </c>
      <c r="K13" t="s">
        <v>37</v>
      </c>
      <c r="L13">
        <v>25223</v>
      </c>
      <c r="M13" s="1">
        <v>40784</v>
      </c>
      <c r="N13" s="16">
        <v>40784</v>
      </c>
      <c r="O13" s="16">
        <f t="shared" si="0"/>
        <v>44434</v>
      </c>
      <c r="P13" s="16">
        <f t="shared" si="1"/>
        <v>48084</v>
      </c>
      <c r="S13" t="s">
        <v>20</v>
      </c>
      <c r="U13" s="1"/>
      <c r="V13" s="1">
        <v>44080</v>
      </c>
      <c r="W13" s="1">
        <f t="shared" si="2"/>
        <v>44080</v>
      </c>
      <c r="X13" t="str">
        <f t="shared" si="3"/>
        <v>Pliage Secours</v>
      </c>
    </row>
    <row r="14" spans="1:33">
      <c r="A14">
        <v>9</v>
      </c>
      <c r="B14" t="s">
        <v>75</v>
      </c>
      <c r="C14" t="s">
        <v>76</v>
      </c>
      <c r="D14" s="1">
        <v>37418</v>
      </c>
      <c r="E14" t="s">
        <v>77</v>
      </c>
      <c r="F14">
        <v>51274</v>
      </c>
      <c r="G14" s="1">
        <v>38805</v>
      </c>
      <c r="H14" t="s">
        <v>41</v>
      </c>
      <c r="I14" t="s">
        <v>78</v>
      </c>
      <c r="J14" s="1">
        <v>37421</v>
      </c>
      <c r="K14" t="s">
        <v>37</v>
      </c>
      <c r="L14">
        <v>30415</v>
      </c>
      <c r="M14" s="1">
        <v>41197</v>
      </c>
      <c r="N14" s="16">
        <v>41197</v>
      </c>
      <c r="O14" s="16">
        <f t="shared" si="0"/>
        <v>44847</v>
      </c>
      <c r="P14" s="16">
        <f t="shared" si="1"/>
        <v>48497</v>
      </c>
      <c r="S14" t="s">
        <v>20</v>
      </c>
      <c r="U14" s="1"/>
      <c r="V14" s="1">
        <v>43905</v>
      </c>
      <c r="W14" s="1">
        <f t="shared" si="2"/>
        <v>43905</v>
      </c>
      <c r="X14" t="str">
        <f t="shared" si="3"/>
        <v>Pliage Secours</v>
      </c>
    </row>
    <row r="15" spans="1:33">
      <c r="A15">
        <v>10</v>
      </c>
      <c r="B15" t="s">
        <v>52</v>
      </c>
      <c r="C15" t="s">
        <v>79</v>
      </c>
      <c r="D15" s="1">
        <v>37004</v>
      </c>
      <c r="E15" t="s">
        <v>80</v>
      </c>
      <c r="F15">
        <v>90214193</v>
      </c>
      <c r="G15" s="1">
        <v>38322</v>
      </c>
      <c r="H15" t="s">
        <v>81</v>
      </c>
      <c r="I15" t="s">
        <v>82</v>
      </c>
      <c r="J15" s="1">
        <v>38147</v>
      </c>
      <c r="K15" t="s">
        <v>60</v>
      </c>
      <c r="L15">
        <v>52506</v>
      </c>
      <c r="M15" s="1">
        <v>42779</v>
      </c>
      <c r="N15" s="16">
        <v>42779</v>
      </c>
      <c r="O15" s="16">
        <f t="shared" si="0"/>
        <v>46429</v>
      </c>
      <c r="P15" s="16">
        <f t="shared" si="1"/>
        <v>50079</v>
      </c>
      <c r="S15" t="s">
        <v>20</v>
      </c>
      <c r="U15" s="1"/>
      <c r="V15" s="1">
        <v>44154</v>
      </c>
      <c r="W15" s="1">
        <f t="shared" si="2"/>
        <v>44154</v>
      </c>
      <c r="X15" t="str">
        <f t="shared" si="3"/>
        <v>Pliage Secours</v>
      </c>
    </row>
    <row r="16" spans="1:33">
      <c r="D16" s="1"/>
      <c r="G16" s="1"/>
      <c r="J16" s="1"/>
      <c r="M16" s="1"/>
      <c r="N16" s="16"/>
      <c r="O16" s="16" t="str">
        <f t="shared" si="0"/>
        <v/>
      </c>
      <c r="P16" s="16" t="str">
        <f t="shared" si="1"/>
        <v/>
      </c>
      <c r="U16" s="1"/>
      <c r="V16" s="1"/>
      <c r="W16" s="1"/>
    </row>
    <row r="17" spans="10:16">
      <c r="O17" s="16" t="str">
        <f t="shared" si="0"/>
        <v/>
      </c>
      <c r="P17" s="16" t="str">
        <f t="shared" si="1"/>
        <v/>
      </c>
    </row>
    <row r="18" spans="10:16">
      <c r="O18" s="16" t="str">
        <f t="shared" si="0"/>
        <v/>
      </c>
      <c r="P18" s="16" t="str">
        <f t="shared" si="1"/>
        <v/>
      </c>
    </row>
    <row r="19" spans="10:16">
      <c r="O19" s="16" t="str">
        <f t="shared" si="0"/>
        <v/>
      </c>
      <c r="P19" s="16" t="str">
        <f t="shared" si="1"/>
        <v/>
      </c>
    </row>
    <row r="20" spans="10:16">
      <c r="O20" s="16" t="str">
        <f t="shared" si="0"/>
        <v/>
      </c>
      <c r="P20" s="16" t="str">
        <f t="shared" si="1"/>
        <v/>
      </c>
    </row>
    <row r="21" spans="10:16">
      <c r="O21" s="16" t="str">
        <f t="shared" si="0"/>
        <v/>
      </c>
      <c r="P21" s="16" t="str">
        <f t="shared" si="1"/>
        <v/>
      </c>
    </row>
    <row r="22" spans="10:16">
      <c r="O22" s="16" t="str">
        <f t="shared" si="0"/>
        <v/>
      </c>
      <c r="P22" s="16" t="str">
        <f t="shared" si="1"/>
        <v/>
      </c>
    </row>
    <row r="23" spans="10:16">
      <c r="O23" s="16" t="str">
        <f t="shared" si="0"/>
        <v/>
      </c>
      <c r="P23" s="16" t="str">
        <f t="shared" si="1"/>
        <v/>
      </c>
    </row>
    <row r="24" spans="10:16">
      <c r="O24" s="16" t="str">
        <f t="shared" si="0"/>
        <v/>
      </c>
      <c r="P24" s="16" t="str">
        <f t="shared" si="1"/>
        <v/>
      </c>
    </row>
    <row r="25" spans="10:16">
      <c r="O25" s="16" t="str">
        <f t="shared" si="0"/>
        <v/>
      </c>
      <c r="P25" s="16" t="str">
        <f t="shared" si="1"/>
        <v/>
      </c>
    </row>
    <row r="26" spans="10:16">
      <c r="O26" s="16" t="str">
        <f t="shared" si="0"/>
        <v/>
      </c>
      <c r="P26" s="16" t="str">
        <f t="shared" si="1"/>
        <v/>
      </c>
    </row>
    <row r="27" spans="10:16">
      <c r="O27" s="16" t="str">
        <f t="shared" si="0"/>
        <v/>
      </c>
      <c r="P27" s="16" t="str">
        <f t="shared" si="1"/>
        <v/>
      </c>
    </row>
    <row r="28" spans="10:16">
      <c r="O28" s="16" t="str">
        <f t="shared" si="0"/>
        <v/>
      </c>
      <c r="P28" s="16" t="str">
        <f t="shared" si="1"/>
        <v/>
      </c>
    </row>
    <row r="29" spans="10:16">
      <c r="P29" s="16" t="str">
        <f t="shared" si="1"/>
        <v/>
      </c>
    </row>
    <row r="30" spans="10:16">
      <c r="J30" s="16"/>
      <c r="P30" s="16" t="str">
        <f t="shared" si="1"/>
        <v/>
      </c>
    </row>
    <row r="31" spans="10:16">
      <c r="P31" s="16" t="str">
        <f t="shared" si="1"/>
        <v/>
      </c>
    </row>
    <row r="32" spans="10:16">
      <c r="P32" s="16" t="str">
        <f t="shared" si="1"/>
        <v/>
      </c>
    </row>
    <row r="33" spans="16:16">
      <c r="P33" s="16" t="str">
        <f t="shared" si="1"/>
        <v/>
      </c>
    </row>
    <row r="34" spans="16:16">
      <c r="P34" s="16" t="str">
        <f t="shared" si="1"/>
        <v/>
      </c>
    </row>
    <row r="35" spans="16:16">
      <c r="P35" s="16" t="str">
        <f t="shared" si="1"/>
        <v/>
      </c>
    </row>
    <row r="36" spans="16:16">
      <c r="P36" s="16" t="str">
        <f t="shared" si="1"/>
        <v/>
      </c>
    </row>
    <row r="37" spans="16:16">
      <c r="P37" s="16" t="str">
        <f t="shared" si="1"/>
        <v/>
      </c>
    </row>
    <row r="38" spans="16:16">
      <c r="P38" s="16" t="str">
        <f t="shared" si="1"/>
        <v/>
      </c>
    </row>
    <row r="39" spans="16:16">
      <c r="P39" s="16" t="str">
        <f t="shared" si="1"/>
        <v/>
      </c>
    </row>
    <row r="40" spans="16:16">
      <c r="P40" s="16" t="str">
        <f t="shared" si="1"/>
        <v/>
      </c>
    </row>
    <row r="41" spans="16:16">
      <c r="P41" s="16" t="str">
        <f t="shared" si="1"/>
        <v/>
      </c>
    </row>
    <row r="42" spans="16:16">
      <c r="P42" s="16" t="str">
        <f t="shared" si="1"/>
        <v/>
      </c>
    </row>
    <row r="43" spans="16:16">
      <c r="P43" s="16" t="str">
        <f t="shared" si="1"/>
        <v/>
      </c>
    </row>
  </sheetData>
  <dataValidations count="1">
    <dataValidation type="list" allowBlank="1" showInputMessage="1" showErrorMessage="1" sqref="S2:S16" xr:uid="{FC337EA3-3025-D841-96CC-50F3B3C220AB}">
      <formula1>$AG$1:$AG$2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10</vt:i4>
      </vt:variant>
    </vt:vector>
  </HeadingPairs>
  <TitlesOfParts>
    <vt:vector size="10" baseType="lpstr">
      <vt:lpstr>Fiche Indiv</vt:lpstr>
      <vt:lpstr>Péremption</vt:lpstr>
      <vt:lpstr>Validite</vt:lpstr>
      <vt:lpstr>Menu</vt:lpstr>
      <vt:lpstr>Feuil1</vt:lpstr>
      <vt:lpstr>Changement</vt:lpstr>
      <vt:lpstr>Modification</vt:lpstr>
      <vt:lpstr>Ajout</vt:lpstr>
      <vt:lpstr>BD</vt:lpstr>
      <vt:lpstr>Sauvegarde BD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batignani</dc:creator>
  <cp:lastModifiedBy>benjamin batignani</cp:lastModifiedBy>
  <dcterms:created xsi:type="dcterms:W3CDTF">2019-12-11T22:34:05Z</dcterms:created>
  <dcterms:modified xsi:type="dcterms:W3CDTF">2019-12-30T08:57:31Z</dcterms:modified>
</cp:coreProperties>
</file>