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filterPrivacy="1" codeName="ThisWorkbook" defaultThemeVersion="124226"/>
  <xr:revisionPtr revIDLastSave="0" documentId="13_ncr:1_{A0051853-50DD-40A7-9E8D-A95BB5BB603E}" xr6:coauthVersionLast="45" xr6:coauthVersionMax="45" xr10:uidLastSave="{00000000-0000-0000-0000-000000000000}"/>
  <bookViews>
    <workbookView xWindow="-120" yWindow="-120" windowWidth="19440" windowHeight="11160" tabRatio="636" xr2:uid="{00000000-000D-0000-FFFF-FFFF00000000}"/>
  </bookViews>
  <sheets>
    <sheet name="Cumul pointage" sheetId="8" r:id="rId1"/>
    <sheet name="02 2020" sheetId="9" r:id="rId2"/>
  </sheets>
  <definedNames>
    <definedName name="_xlnm._FilterDatabase" localSheetId="1" hidden="1">'02 2020'!$A$2:$BD$127</definedName>
    <definedName name="_xlnm._FilterDatabase" localSheetId="0" hidden="1">'Cumul pointage'!$A$1:$J$763</definedName>
    <definedName name="état">'Cumul pointage'!#REF!</definedName>
    <definedName name="Z_DC3F4F25_0780_4170_B8E9_E5CC6F0A6BA6_.wvu.FilterData" localSheetId="1" hidden="1">'02 2020'!$U$2:$AJ$2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8" l="1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33" i="8"/>
  <c r="H234" i="8"/>
  <c r="H235" i="8"/>
  <c r="H236" i="8"/>
  <c r="H237" i="8"/>
  <c r="H238" i="8"/>
  <c r="H239" i="8"/>
  <c r="H240" i="8"/>
  <c r="H241" i="8"/>
  <c r="H242" i="8"/>
  <c r="H243" i="8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60" i="8"/>
  <c r="H261" i="8"/>
  <c r="H262" i="8"/>
  <c r="H263" i="8"/>
  <c r="H264" i="8"/>
  <c r="H265" i="8"/>
  <c r="H266" i="8"/>
  <c r="H267" i="8"/>
  <c r="H268" i="8"/>
  <c r="H269" i="8"/>
  <c r="H270" i="8"/>
  <c r="H271" i="8"/>
  <c r="H272" i="8"/>
  <c r="H273" i="8"/>
  <c r="H274" i="8"/>
  <c r="H275" i="8"/>
  <c r="H276" i="8"/>
  <c r="H277" i="8"/>
  <c r="H278" i="8"/>
  <c r="H279" i="8"/>
  <c r="H280" i="8"/>
  <c r="H281" i="8"/>
  <c r="H282" i="8"/>
  <c r="H283" i="8"/>
  <c r="H284" i="8"/>
  <c r="H285" i="8"/>
  <c r="H286" i="8"/>
  <c r="H287" i="8"/>
  <c r="H288" i="8"/>
  <c r="H289" i="8"/>
  <c r="H290" i="8"/>
  <c r="H291" i="8"/>
  <c r="H292" i="8"/>
  <c r="H293" i="8"/>
  <c r="H294" i="8"/>
  <c r="H295" i="8"/>
  <c r="H296" i="8"/>
  <c r="H297" i="8"/>
  <c r="H298" i="8"/>
  <c r="H299" i="8"/>
  <c r="H300" i="8"/>
  <c r="H301" i="8"/>
  <c r="H302" i="8"/>
  <c r="H303" i="8"/>
  <c r="H304" i="8"/>
  <c r="H305" i="8"/>
  <c r="H306" i="8"/>
  <c r="H307" i="8"/>
  <c r="H308" i="8"/>
  <c r="H309" i="8"/>
  <c r="H310" i="8"/>
  <c r="H311" i="8"/>
  <c r="H312" i="8"/>
  <c r="H313" i="8"/>
  <c r="H314" i="8"/>
  <c r="H315" i="8"/>
  <c r="H316" i="8"/>
  <c r="H317" i="8"/>
  <c r="H318" i="8"/>
  <c r="H319" i="8"/>
  <c r="H320" i="8"/>
  <c r="H321" i="8"/>
  <c r="H322" i="8"/>
  <c r="H323" i="8"/>
  <c r="H324" i="8"/>
  <c r="H325" i="8"/>
  <c r="H326" i="8"/>
  <c r="H327" i="8"/>
  <c r="H328" i="8"/>
  <c r="H329" i="8"/>
  <c r="H330" i="8"/>
  <c r="H331" i="8"/>
  <c r="H332" i="8"/>
  <c r="H333" i="8"/>
  <c r="H334" i="8"/>
  <c r="H335" i="8"/>
  <c r="H336" i="8"/>
  <c r="H337" i="8"/>
  <c r="H338" i="8"/>
  <c r="H339" i="8"/>
  <c r="H340" i="8"/>
  <c r="H341" i="8"/>
  <c r="H342" i="8"/>
  <c r="H343" i="8"/>
  <c r="H344" i="8"/>
  <c r="H345" i="8"/>
  <c r="H346" i="8"/>
  <c r="H347" i="8"/>
  <c r="H348" i="8"/>
  <c r="H349" i="8"/>
  <c r="H350" i="8"/>
  <c r="H351" i="8"/>
  <c r="H352" i="8"/>
  <c r="H353" i="8"/>
  <c r="H354" i="8"/>
  <c r="H355" i="8"/>
  <c r="H356" i="8"/>
  <c r="H357" i="8"/>
  <c r="H358" i="8"/>
  <c r="H359" i="8"/>
  <c r="H360" i="8"/>
  <c r="H361" i="8"/>
  <c r="H362" i="8"/>
  <c r="H363" i="8"/>
  <c r="H364" i="8"/>
  <c r="H365" i="8"/>
  <c r="H366" i="8"/>
  <c r="H367" i="8"/>
  <c r="H368" i="8"/>
  <c r="H369" i="8"/>
  <c r="H370" i="8"/>
  <c r="H371" i="8"/>
  <c r="H372" i="8"/>
  <c r="H373" i="8"/>
  <c r="H374" i="8"/>
  <c r="H375" i="8"/>
  <c r="H376" i="8"/>
  <c r="H377" i="8"/>
  <c r="H378" i="8"/>
  <c r="H379" i="8"/>
  <c r="H380" i="8"/>
  <c r="H381" i="8"/>
  <c r="H382" i="8"/>
  <c r="H383" i="8"/>
  <c r="H384" i="8"/>
  <c r="H385" i="8"/>
  <c r="H386" i="8"/>
  <c r="H387" i="8"/>
  <c r="H388" i="8"/>
  <c r="H389" i="8"/>
  <c r="H390" i="8"/>
  <c r="H391" i="8"/>
  <c r="H392" i="8"/>
  <c r="H393" i="8"/>
  <c r="H394" i="8"/>
  <c r="H395" i="8"/>
  <c r="H396" i="8"/>
  <c r="H397" i="8"/>
  <c r="H398" i="8"/>
  <c r="H399" i="8"/>
  <c r="H400" i="8"/>
  <c r="H401" i="8"/>
  <c r="H402" i="8"/>
  <c r="H403" i="8"/>
  <c r="H404" i="8"/>
  <c r="H405" i="8"/>
  <c r="H406" i="8"/>
  <c r="H407" i="8"/>
  <c r="H408" i="8"/>
  <c r="H409" i="8"/>
  <c r="H410" i="8"/>
  <c r="H411" i="8"/>
  <c r="H412" i="8"/>
  <c r="H413" i="8"/>
  <c r="H414" i="8"/>
  <c r="H415" i="8"/>
  <c r="H416" i="8"/>
  <c r="H417" i="8"/>
  <c r="H418" i="8"/>
  <c r="H419" i="8"/>
  <c r="H420" i="8"/>
  <c r="H421" i="8"/>
  <c r="H422" i="8"/>
  <c r="H423" i="8"/>
  <c r="H424" i="8"/>
  <c r="H425" i="8"/>
  <c r="H426" i="8"/>
  <c r="H427" i="8"/>
  <c r="H428" i="8"/>
  <c r="H429" i="8"/>
  <c r="H430" i="8"/>
  <c r="H431" i="8"/>
  <c r="H432" i="8"/>
  <c r="H433" i="8"/>
  <c r="H434" i="8"/>
  <c r="H435" i="8"/>
  <c r="H436" i="8"/>
  <c r="H437" i="8"/>
  <c r="H438" i="8"/>
  <c r="H439" i="8"/>
  <c r="H440" i="8"/>
  <c r="H441" i="8"/>
  <c r="H442" i="8"/>
  <c r="H443" i="8"/>
  <c r="H444" i="8"/>
  <c r="H445" i="8"/>
  <c r="H446" i="8"/>
  <c r="H447" i="8"/>
  <c r="H448" i="8"/>
  <c r="H449" i="8"/>
  <c r="H450" i="8"/>
  <c r="H451" i="8"/>
  <c r="H452" i="8"/>
  <c r="H453" i="8"/>
  <c r="H454" i="8"/>
  <c r="H455" i="8"/>
  <c r="H456" i="8"/>
  <c r="H457" i="8"/>
  <c r="H458" i="8"/>
  <c r="H459" i="8"/>
  <c r="H460" i="8"/>
  <c r="H461" i="8"/>
  <c r="H462" i="8"/>
  <c r="H463" i="8"/>
  <c r="H464" i="8"/>
  <c r="H465" i="8"/>
  <c r="H466" i="8"/>
  <c r="H467" i="8"/>
  <c r="H468" i="8"/>
  <c r="H469" i="8"/>
  <c r="H470" i="8"/>
  <c r="H471" i="8"/>
  <c r="H472" i="8"/>
  <c r="H473" i="8"/>
  <c r="H474" i="8"/>
  <c r="H475" i="8"/>
  <c r="H476" i="8"/>
  <c r="H477" i="8"/>
  <c r="H478" i="8"/>
  <c r="H479" i="8"/>
  <c r="H480" i="8"/>
  <c r="H481" i="8"/>
  <c r="H482" i="8"/>
  <c r="H483" i="8"/>
  <c r="H484" i="8"/>
  <c r="H485" i="8"/>
  <c r="H486" i="8"/>
  <c r="H487" i="8"/>
  <c r="H488" i="8"/>
  <c r="H489" i="8"/>
  <c r="H490" i="8"/>
  <c r="H491" i="8"/>
  <c r="H492" i="8"/>
  <c r="H493" i="8"/>
  <c r="H494" i="8"/>
  <c r="H495" i="8"/>
  <c r="H496" i="8"/>
  <c r="H497" i="8"/>
  <c r="H498" i="8"/>
  <c r="H499" i="8"/>
  <c r="H500" i="8"/>
  <c r="H501" i="8"/>
  <c r="H502" i="8"/>
  <c r="H503" i="8"/>
  <c r="H504" i="8"/>
  <c r="H505" i="8"/>
  <c r="H506" i="8"/>
  <c r="H507" i="8"/>
  <c r="H508" i="8"/>
  <c r="H509" i="8"/>
  <c r="H510" i="8"/>
  <c r="H511" i="8"/>
  <c r="H512" i="8"/>
  <c r="H513" i="8"/>
  <c r="H514" i="8"/>
  <c r="H515" i="8"/>
  <c r="H516" i="8"/>
  <c r="H517" i="8"/>
  <c r="H518" i="8"/>
  <c r="H519" i="8"/>
  <c r="H520" i="8"/>
  <c r="H521" i="8"/>
  <c r="H522" i="8"/>
  <c r="H523" i="8"/>
  <c r="H524" i="8"/>
  <c r="H525" i="8"/>
  <c r="H526" i="8"/>
  <c r="H527" i="8"/>
  <c r="H528" i="8"/>
  <c r="H529" i="8"/>
  <c r="H530" i="8"/>
  <c r="H531" i="8"/>
  <c r="H532" i="8"/>
  <c r="H533" i="8"/>
  <c r="H534" i="8"/>
  <c r="H535" i="8"/>
  <c r="H536" i="8"/>
  <c r="H537" i="8"/>
  <c r="H538" i="8"/>
  <c r="H539" i="8"/>
  <c r="H540" i="8"/>
  <c r="H541" i="8"/>
  <c r="H542" i="8"/>
  <c r="H543" i="8"/>
  <c r="H544" i="8"/>
  <c r="H545" i="8"/>
  <c r="H546" i="8"/>
  <c r="H547" i="8"/>
  <c r="H548" i="8"/>
  <c r="H549" i="8"/>
  <c r="H550" i="8"/>
  <c r="H551" i="8"/>
  <c r="H552" i="8"/>
  <c r="H553" i="8"/>
  <c r="H554" i="8"/>
  <c r="H555" i="8"/>
  <c r="H556" i="8"/>
  <c r="H557" i="8"/>
  <c r="H558" i="8"/>
  <c r="H559" i="8"/>
  <c r="H560" i="8"/>
  <c r="H561" i="8"/>
  <c r="H562" i="8"/>
  <c r="H563" i="8"/>
  <c r="H564" i="8"/>
  <c r="H565" i="8"/>
  <c r="H566" i="8"/>
  <c r="H567" i="8"/>
  <c r="H568" i="8"/>
  <c r="H569" i="8"/>
  <c r="H570" i="8"/>
  <c r="H571" i="8"/>
  <c r="H572" i="8"/>
  <c r="H573" i="8"/>
  <c r="H574" i="8"/>
  <c r="H575" i="8"/>
  <c r="H576" i="8"/>
  <c r="H577" i="8"/>
  <c r="H578" i="8"/>
  <c r="H579" i="8"/>
  <c r="H580" i="8"/>
  <c r="H581" i="8"/>
  <c r="H582" i="8"/>
  <c r="H583" i="8"/>
  <c r="H584" i="8"/>
  <c r="H585" i="8"/>
  <c r="H586" i="8"/>
  <c r="H587" i="8"/>
  <c r="H588" i="8"/>
  <c r="H589" i="8"/>
  <c r="H590" i="8"/>
  <c r="H591" i="8"/>
  <c r="H592" i="8"/>
  <c r="H593" i="8"/>
  <c r="H594" i="8"/>
  <c r="H595" i="8"/>
  <c r="H596" i="8"/>
  <c r="H597" i="8"/>
  <c r="H598" i="8"/>
  <c r="H599" i="8"/>
  <c r="H600" i="8"/>
  <c r="H601" i="8"/>
  <c r="H602" i="8"/>
  <c r="H603" i="8"/>
  <c r="H604" i="8"/>
  <c r="H605" i="8"/>
  <c r="H606" i="8"/>
  <c r="H607" i="8"/>
  <c r="H608" i="8"/>
  <c r="H609" i="8"/>
  <c r="H610" i="8"/>
  <c r="H611" i="8"/>
  <c r="H612" i="8"/>
  <c r="H613" i="8"/>
  <c r="H614" i="8"/>
  <c r="H615" i="8"/>
  <c r="H616" i="8"/>
  <c r="H617" i="8"/>
  <c r="H618" i="8"/>
  <c r="H619" i="8"/>
  <c r="H620" i="8"/>
  <c r="H621" i="8"/>
  <c r="H622" i="8"/>
  <c r="H623" i="8"/>
  <c r="H624" i="8"/>
  <c r="H625" i="8"/>
  <c r="H626" i="8"/>
  <c r="H627" i="8"/>
  <c r="H628" i="8"/>
  <c r="H629" i="8"/>
  <c r="H630" i="8"/>
  <c r="H631" i="8"/>
  <c r="H632" i="8"/>
  <c r="H633" i="8"/>
  <c r="H634" i="8"/>
  <c r="H635" i="8"/>
  <c r="H636" i="8"/>
  <c r="H637" i="8"/>
  <c r="H638" i="8"/>
  <c r="H639" i="8"/>
  <c r="H640" i="8"/>
  <c r="H641" i="8"/>
  <c r="H642" i="8"/>
  <c r="H643" i="8"/>
  <c r="H644" i="8"/>
  <c r="H645" i="8"/>
  <c r="H646" i="8"/>
  <c r="H647" i="8"/>
  <c r="H648" i="8"/>
  <c r="H649" i="8"/>
  <c r="H650" i="8"/>
  <c r="H651" i="8"/>
  <c r="H652" i="8"/>
  <c r="H653" i="8"/>
  <c r="H654" i="8"/>
  <c r="H655" i="8"/>
  <c r="H656" i="8"/>
  <c r="H657" i="8"/>
  <c r="H658" i="8"/>
  <c r="H659" i="8"/>
  <c r="H660" i="8"/>
  <c r="H661" i="8"/>
  <c r="H662" i="8"/>
  <c r="H663" i="8"/>
  <c r="H664" i="8"/>
  <c r="H665" i="8"/>
  <c r="H666" i="8"/>
  <c r="H667" i="8"/>
  <c r="H668" i="8"/>
  <c r="H669" i="8"/>
  <c r="H670" i="8"/>
  <c r="H671" i="8"/>
  <c r="H672" i="8"/>
  <c r="H673" i="8"/>
  <c r="H674" i="8"/>
  <c r="H675" i="8"/>
  <c r="H676" i="8"/>
  <c r="H677" i="8"/>
  <c r="H678" i="8"/>
  <c r="H679" i="8"/>
  <c r="H680" i="8"/>
  <c r="H681" i="8"/>
  <c r="H682" i="8"/>
  <c r="H683" i="8"/>
  <c r="H684" i="8"/>
  <c r="H685" i="8"/>
  <c r="H686" i="8"/>
  <c r="H687" i="8"/>
  <c r="H688" i="8"/>
  <c r="H689" i="8"/>
  <c r="H690" i="8"/>
  <c r="H691" i="8"/>
  <c r="H692" i="8"/>
  <c r="H693" i="8"/>
  <c r="H694" i="8"/>
  <c r="H695" i="8"/>
  <c r="H696" i="8"/>
  <c r="H697" i="8"/>
  <c r="H698" i="8"/>
  <c r="H699" i="8"/>
  <c r="H700" i="8"/>
  <c r="H701" i="8"/>
  <c r="H702" i="8"/>
  <c r="H703" i="8"/>
  <c r="H704" i="8"/>
  <c r="H705" i="8"/>
  <c r="H706" i="8"/>
  <c r="H707" i="8"/>
  <c r="H708" i="8"/>
  <c r="H709" i="8"/>
  <c r="H710" i="8"/>
  <c r="H711" i="8"/>
  <c r="H712" i="8"/>
  <c r="H713" i="8"/>
  <c r="H714" i="8"/>
  <c r="H715" i="8"/>
  <c r="H716" i="8"/>
  <c r="H717" i="8"/>
  <c r="H718" i="8"/>
  <c r="H719" i="8"/>
  <c r="H720" i="8"/>
  <c r="H721" i="8"/>
  <c r="H722" i="8"/>
  <c r="H723" i="8"/>
  <c r="H724" i="8"/>
  <c r="H725" i="8"/>
  <c r="H726" i="8"/>
  <c r="H727" i="8"/>
  <c r="H728" i="8"/>
  <c r="H729" i="8"/>
  <c r="H730" i="8"/>
  <c r="H731" i="8"/>
  <c r="H732" i="8"/>
  <c r="H733" i="8"/>
  <c r="H734" i="8"/>
  <c r="H735" i="8"/>
  <c r="H736" i="8"/>
  <c r="H737" i="8"/>
  <c r="H738" i="8"/>
  <c r="H739" i="8"/>
  <c r="H740" i="8"/>
  <c r="H741" i="8"/>
  <c r="H742" i="8"/>
  <c r="H743" i="8"/>
  <c r="H744" i="8"/>
  <c r="H745" i="8"/>
  <c r="H746" i="8"/>
  <c r="H747" i="8"/>
  <c r="H748" i="8"/>
  <c r="H749" i="8"/>
  <c r="H750" i="8"/>
  <c r="H751" i="8"/>
  <c r="H752" i="8"/>
  <c r="H753" i="8"/>
  <c r="H754" i="8"/>
  <c r="H755" i="8"/>
  <c r="H756" i="8"/>
  <c r="H757" i="8"/>
  <c r="H758" i="8"/>
  <c r="H759" i="8"/>
  <c r="H760" i="8"/>
  <c r="H761" i="8"/>
  <c r="H762" i="8"/>
  <c r="H763" i="8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G320" i="8"/>
  <c r="G321" i="8"/>
  <c r="G322" i="8"/>
  <c r="G323" i="8"/>
  <c r="G324" i="8"/>
  <c r="G325" i="8"/>
  <c r="G326" i="8"/>
  <c r="G327" i="8"/>
  <c r="G328" i="8"/>
  <c r="G329" i="8"/>
  <c r="G330" i="8"/>
  <c r="G331" i="8"/>
  <c r="G332" i="8"/>
  <c r="G333" i="8"/>
  <c r="G334" i="8"/>
  <c r="G335" i="8"/>
  <c r="G336" i="8"/>
  <c r="G337" i="8"/>
  <c r="G338" i="8"/>
  <c r="G339" i="8"/>
  <c r="G340" i="8"/>
  <c r="G341" i="8"/>
  <c r="G342" i="8"/>
  <c r="G343" i="8"/>
  <c r="G344" i="8"/>
  <c r="G345" i="8"/>
  <c r="G346" i="8"/>
  <c r="G347" i="8"/>
  <c r="G348" i="8"/>
  <c r="G349" i="8"/>
  <c r="G350" i="8"/>
  <c r="G351" i="8"/>
  <c r="G352" i="8"/>
  <c r="G353" i="8"/>
  <c r="G354" i="8"/>
  <c r="G355" i="8"/>
  <c r="G356" i="8"/>
  <c r="G357" i="8"/>
  <c r="G358" i="8"/>
  <c r="G359" i="8"/>
  <c r="G360" i="8"/>
  <c r="G361" i="8"/>
  <c r="G362" i="8"/>
  <c r="G363" i="8"/>
  <c r="G364" i="8"/>
  <c r="G365" i="8"/>
  <c r="G366" i="8"/>
  <c r="G367" i="8"/>
  <c r="G368" i="8"/>
  <c r="G369" i="8"/>
  <c r="G370" i="8"/>
  <c r="G371" i="8"/>
  <c r="G372" i="8"/>
  <c r="G373" i="8"/>
  <c r="G374" i="8"/>
  <c r="G375" i="8"/>
  <c r="G376" i="8"/>
  <c r="G377" i="8"/>
  <c r="G378" i="8"/>
  <c r="G379" i="8"/>
  <c r="G380" i="8"/>
  <c r="G381" i="8"/>
  <c r="G382" i="8"/>
  <c r="G383" i="8"/>
  <c r="G384" i="8"/>
  <c r="G385" i="8"/>
  <c r="G386" i="8"/>
  <c r="G387" i="8"/>
  <c r="G388" i="8"/>
  <c r="G389" i="8"/>
  <c r="G390" i="8"/>
  <c r="G391" i="8"/>
  <c r="G392" i="8"/>
  <c r="G393" i="8"/>
  <c r="G394" i="8"/>
  <c r="G395" i="8"/>
  <c r="G396" i="8"/>
  <c r="G397" i="8"/>
  <c r="G398" i="8"/>
  <c r="G399" i="8"/>
  <c r="G400" i="8"/>
  <c r="G401" i="8"/>
  <c r="G402" i="8"/>
  <c r="G403" i="8"/>
  <c r="G404" i="8"/>
  <c r="G405" i="8"/>
  <c r="G406" i="8"/>
  <c r="G407" i="8"/>
  <c r="G408" i="8"/>
  <c r="G409" i="8"/>
  <c r="G410" i="8"/>
  <c r="G411" i="8"/>
  <c r="G412" i="8"/>
  <c r="G413" i="8"/>
  <c r="G414" i="8"/>
  <c r="G415" i="8"/>
  <c r="G416" i="8"/>
  <c r="G417" i="8"/>
  <c r="G418" i="8"/>
  <c r="G419" i="8"/>
  <c r="G420" i="8"/>
  <c r="G421" i="8"/>
  <c r="G422" i="8"/>
  <c r="G423" i="8"/>
  <c r="G424" i="8"/>
  <c r="G425" i="8"/>
  <c r="G426" i="8"/>
  <c r="G427" i="8"/>
  <c r="J427" i="8" s="1"/>
  <c r="G428" i="8"/>
  <c r="G429" i="8"/>
  <c r="G430" i="8"/>
  <c r="G431" i="8"/>
  <c r="G432" i="8"/>
  <c r="G433" i="8"/>
  <c r="G434" i="8"/>
  <c r="G435" i="8"/>
  <c r="G436" i="8"/>
  <c r="G437" i="8"/>
  <c r="G438" i="8"/>
  <c r="G439" i="8"/>
  <c r="G440" i="8"/>
  <c r="G441" i="8"/>
  <c r="G442" i="8"/>
  <c r="G443" i="8"/>
  <c r="G444" i="8"/>
  <c r="G445" i="8"/>
  <c r="G446" i="8"/>
  <c r="G447" i="8"/>
  <c r="G448" i="8"/>
  <c r="G449" i="8"/>
  <c r="G450" i="8"/>
  <c r="G451" i="8"/>
  <c r="G452" i="8"/>
  <c r="G453" i="8"/>
  <c r="G454" i="8"/>
  <c r="G455" i="8"/>
  <c r="G456" i="8"/>
  <c r="G457" i="8"/>
  <c r="G458" i="8"/>
  <c r="G459" i="8"/>
  <c r="J459" i="8" s="1"/>
  <c r="G460" i="8"/>
  <c r="J460" i="8" s="1"/>
  <c r="G461" i="8"/>
  <c r="G462" i="8"/>
  <c r="G463" i="8"/>
  <c r="G464" i="8"/>
  <c r="G465" i="8"/>
  <c r="G466" i="8"/>
  <c r="G467" i="8"/>
  <c r="G468" i="8"/>
  <c r="G469" i="8"/>
  <c r="G470" i="8"/>
  <c r="G471" i="8"/>
  <c r="G472" i="8"/>
  <c r="G473" i="8"/>
  <c r="G474" i="8"/>
  <c r="G475" i="8"/>
  <c r="G476" i="8"/>
  <c r="G477" i="8"/>
  <c r="G478" i="8"/>
  <c r="G479" i="8"/>
  <c r="G480" i="8"/>
  <c r="G481" i="8"/>
  <c r="G482" i="8"/>
  <c r="G483" i="8"/>
  <c r="G484" i="8"/>
  <c r="G485" i="8"/>
  <c r="G486" i="8"/>
  <c r="G487" i="8"/>
  <c r="G488" i="8"/>
  <c r="G489" i="8"/>
  <c r="G490" i="8"/>
  <c r="G491" i="8"/>
  <c r="G492" i="8"/>
  <c r="G493" i="8"/>
  <c r="G494" i="8"/>
  <c r="G495" i="8"/>
  <c r="G496" i="8"/>
  <c r="G497" i="8"/>
  <c r="G498" i="8"/>
  <c r="G499" i="8"/>
  <c r="G500" i="8"/>
  <c r="G501" i="8"/>
  <c r="G502" i="8"/>
  <c r="G503" i="8"/>
  <c r="G504" i="8"/>
  <c r="G505" i="8"/>
  <c r="G506" i="8"/>
  <c r="G507" i="8"/>
  <c r="G508" i="8"/>
  <c r="G509" i="8"/>
  <c r="G510" i="8"/>
  <c r="G511" i="8"/>
  <c r="G512" i="8"/>
  <c r="G513" i="8"/>
  <c r="G514" i="8"/>
  <c r="G515" i="8"/>
  <c r="G516" i="8"/>
  <c r="G517" i="8"/>
  <c r="G518" i="8"/>
  <c r="G519" i="8"/>
  <c r="G520" i="8"/>
  <c r="G521" i="8"/>
  <c r="G522" i="8"/>
  <c r="G523" i="8"/>
  <c r="G524" i="8"/>
  <c r="G525" i="8"/>
  <c r="G526" i="8"/>
  <c r="G527" i="8"/>
  <c r="G528" i="8"/>
  <c r="G529" i="8"/>
  <c r="G530" i="8"/>
  <c r="G531" i="8"/>
  <c r="G532" i="8"/>
  <c r="G533" i="8"/>
  <c r="G534" i="8"/>
  <c r="G535" i="8"/>
  <c r="G536" i="8"/>
  <c r="G537" i="8"/>
  <c r="G538" i="8"/>
  <c r="G539" i="8"/>
  <c r="G540" i="8"/>
  <c r="G541" i="8"/>
  <c r="G542" i="8"/>
  <c r="G543" i="8"/>
  <c r="G544" i="8"/>
  <c r="G545" i="8"/>
  <c r="G546" i="8"/>
  <c r="G547" i="8"/>
  <c r="G548" i="8"/>
  <c r="G549" i="8"/>
  <c r="G550" i="8"/>
  <c r="G551" i="8"/>
  <c r="G552" i="8"/>
  <c r="G553" i="8"/>
  <c r="G554" i="8"/>
  <c r="G555" i="8"/>
  <c r="G556" i="8"/>
  <c r="G557" i="8"/>
  <c r="G558" i="8"/>
  <c r="G559" i="8"/>
  <c r="G560" i="8"/>
  <c r="G561" i="8"/>
  <c r="G562" i="8"/>
  <c r="G563" i="8"/>
  <c r="G564" i="8"/>
  <c r="G565" i="8"/>
  <c r="G566" i="8"/>
  <c r="G567" i="8"/>
  <c r="G568" i="8"/>
  <c r="G569" i="8"/>
  <c r="G570" i="8"/>
  <c r="G571" i="8"/>
  <c r="G572" i="8"/>
  <c r="G573" i="8"/>
  <c r="G574" i="8"/>
  <c r="G575" i="8"/>
  <c r="G576" i="8"/>
  <c r="G577" i="8"/>
  <c r="G578" i="8"/>
  <c r="G579" i="8"/>
  <c r="G580" i="8"/>
  <c r="G581" i="8"/>
  <c r="G582" i="8"/>
  <c r="G583" i="8"/>
  <c r="G584" i="8"/>
  <c r="G585" i="8"/>
  <c r="G586" i="8"/>
  <c r="G587" i="8"/>
  <c r="G588" i="8"/>
  <c r="G589" i="8"/>
  <c r="G590" i="8"/>
  <c r="G591" i="8"/>
  <c r="G592" i="8"/>
  <c r="G593" i="8"/>
  <c r="G594" i="8"/>
  <c r="G595" i="8"/>
  <c r="G596" i="8"/>
  <c r="G597" i="8"/>
  <c r="G598" i="8"/>
  <c r="G599" i="8"/>
  <c r="G600" i="8"/>
  <c r="G601" i="8"/>
  <c r="G602" i="8"/>
  <c r="G603" i="8"/>
  <c r="G604" i="8"/>
  <c r="G605" i="8"/>
  <c r="G606" i="8"/>
  <c r="G607" i="8"/>
  <c r="G608" i="8"/>
  <c r="G609" i="8"/>
  <c r="G610" i="8"/>
  <c r="G611" i="8"/>
  <c r="G612" i="8"/>
  <c r="G613" i="8"/>
  <c r="G614" i="8"/>
  <c r="G615" i="8"/>
  <c r="G616" i="8"/>
  <c r="G617" i="8"/>
  <c r="G618" i="8"/>
  <c r="G619" i="8"/>
  <c r="G620" i="8"/>
  <c r="G621" i="8"/>
  <c r="G622" i="8"/>
  <c r="G623" i="8"/>
  <c r="G624" i="8"/>
  <c r="G625" i="8"/>
  <c r="G626" i="8"/>
  <c r="G627" i="8"/>
  <c r="G628" i="8"/>
  <c r="G629" i="8"/>
  <c r="G630" i="8"/>
  <c r="G631" i="8"/>
  <c r="G632" i="8"/>
  <c r="G633" i="8"/>
  <c r="G634" i="8"/>
  <c r="G635" i="8"/>
  <c r="G636" i="8"/>
  <c r="G637" i="8"/>
  <c r="G638" i="8"/>
  <c r="G639" i="8"/>
  <c r="G640" i="8"/>
  <c r="G641" i="8"/>
  <c r="G642" i="8"/>
  <c r="G643" i="8"/>
  <c r="G644" i="8"/>
  <c r="G645" i="8"/>
  <c r="G646" i="8"/>
  <c r="G647" i="8"/>
  <c r="G648" i="8"/>
  <c r="G649" i="8"/>
  <c r="G650" i="8"/>
  <c r="G651" i="8"/>
  <c r="G652" i="8"/>
  <c r="G653" i="8"/>
  <c r="G654" i="8"/>
  <c r="G655" i="8"/>
  <c r="G656" i="8"/>
  <c r="G657" i="8"/>
  <c r="G658" i="8"/>
  <c r="G659" i="8"/>
  <c r="G660" i="8"/>
  <c r="G661" i="8"/>
  <c r="G662" i="8"/>
  <c r="G663" i="8"/>
  <c r="G664" i="8"/>
  <c r="G665" i="8"/>
  <c r="G666" i="8"/>
  <c r="G667" i="8"/>
  <c r="G668" i="8"/>
  <c r="G669" i="8"/>
  <c r="G670" i="8"/>
  <c r="G671" i="8"/>
  <c r="G672" i="8"/>
  <c r="G673" i="8"/>
  <c r="G674" i="8"/>
  <c r="G675" i="8"/>
  <c r="G676" i="8"/>
  <c r="G677" i="8"/>
  <c r="G678" i="8"/>
  <c r="G679" i="8"/>
  <c r="G680" i="8"/>
  <c r="G681" i="8"/>
  <c r="G682" i="8"/>
  <c r="G683" i="8"/>
  <c r="G684" i="8"/>
  <c r="G685" i="8"/>
  <c r="G686" i="8"/>
  <c r="G687" i="8"/>
  <c r="G688" i="8"/>
  <c r="G689" i="8"/>
  <c r="G690" i="8"/>
  <c r="G691" i="8"/>
  <c r="G692" i="8"/>
  <c r="G693" i="8"/>
  <c r="G694" i="8"/>
  <c r="G695" i="8"/>
  <c r="G696" i="8"/>
  <c r="G697" i="8"/>
  <c r="G698" i="8"/>
  <c r="G699" i="8"/>
  <c r="G700" i="8"/>
  <c r="G701" i="8"/>
  <c r="G702" i="8"/>
  <c r="G703" i="8"/>
  <c r="G704" i="8"/>
  <c r="G705" i="8"/>
  <c r="G706" i="8"/>
  <c r="G707" i="8"/>
  <c r="G708" i="8"/>
  <c r="G709" i="8"/>
  <c r="G710" i="8"/>
  <c r="G711" i="8"/>
  <c r="G712" i="8"/>
  <c r="G713" i="8"/>
  <c r="G714" i="8"/>
  <c r="G715" i="8"/>
  <c r="G716" i="8"/>
  <c r="G717" i="8"/>
  <c r="G718" i="8"/>
  <c r="G719" i="8"/>
  <c r="G720" i="8"/>
  <c r="G721" i="8"/>
  <c r="G722" i="8"/>
  <c r="G723" i="8"/>
  <c r="G724" i="8"/>
  <c r="G725" i="8"/>
  <c r="G726" i="8"/>
  <c r="G727" i="8"/>
  <c r="G728" i="8"/>
  <c r="G729" i="8"/>
  <c r="G730" i="8"/>
  <c r="G731" i="8"/>
  <c r="G732" i="8"/>
  <c r="G733" i="8"/>
  <c r="G734" i="8"/>
  <c r="G735" i="8"/>
  <c r="G736" i="8"/>
  <c r="G737" i="8"/>
  <c r="G738" i="8"/>
  <c r="G739" i="8"/>
  <c r="G740" i="8"/>
  <c r="G741" i="8"/>
  <c r="G742" i="8"/>
  <c r="G743" i="8"/>
  <c r="G744" i="8"/>
  <c r="G745" i="8"/>
  <c r="G746" i="8"/>
  <c r="G747" i="8"/>
  <c r="G748" i="8"/>
  <c r="G749" i="8"/>
  <c r="G750" i="8"/>
  <c r="G751" i="8"/>
  <c r="G752" i="8"/>
  <c r="G753" i="8"/>
  <c r="G754" i="8"/>
  <c r="G755" i="8"/>
  <c r="G756" i="8"/>
  <c r="G757" i="8"/>
  <c r="G758" i="8"/>
  <c r="G759" i="8"/>
  <c r="G760" i="8"/>
  <c r="G761" i="8"/>
  <c r="G762" i="8"/>
  <c r="G763" i="8"/>
  <c r="H2" i="8"/>
  <c r="G2" i="8"/>
  <c r="J598" i="8" l="1"/>
  <c r="J754" i="8"/>
  <c r="J742" i="8"/>
  <c r="J738" i="8"/>
  <c r="J734" i="8"/>
  <c r="J730" i="8"/>
  <c r="J694" i="8"/>
  <c r="J630" i="8"/>
  <c r="J566" i="8"/>
  <c r="J534" i="8"/>
  <c r="J757" i="8"/>
  <c r="J749" i="8"/>
  <c r="J741" i="8"/>
  <c r="J737" i="8"/>
  <c r="J729" i="8"/>
  <c r="J721" i="8"/>
  <c r="J717" i="8"/>
  <c r="J713" i="8"/>
  <c r="J697" i="8"/>
  <c r="J685" i="8"/>
  <c r="J681" i="8"/>
  <c r="J637" i="8"/>
  <c r="J629" i="8"/>
  <c r="J625" i="8"/>
  <c r="J621" i="8"/>
  <c r="J617" i="8"/>
  <c r="J613" i="8"/>
  <c r="J609" i="8"/>
  <c r="J605" i="8"/>
  <c r="J601" i="8"/>
  <c r="J597" i="8"/>
  <c r="J589" i="8"/>
  <c r="J585" i="8"/>
  <c r="J581" i="8"/>
  <c r="J577" i="8"/>
  <c r="J573" i="8"/>
  <c r="J569" i="8"/>
  <c r="J565" i="8"/>
  <c r="J561" i="8"/>
  <c r="J557" i="8"/>
  <c r="J553" i="8"/>
  <c r="J549" i="8"/>
  <c r="J545" i="8"/>
  <c r="J541" i="8"/>
  <c r="J537" i="8"/>
  <c r="J533" i="8"/>
  <c r="J529" i="8"/>
  <c r="J525" i="8"/>
  <c r="J521" i="8"/>
  <c r="J517" i="8"/>
  <c r="J513" i="8"/>
  <c r="J509" i="8"/>
  <c r="J501" i="8"/>
  <c r="J497" i="8"/>
  <c r="J493" i="8"/>
  <c r="J489" i="8"/>
  <c r="J485" i="8"/>
  <c r="J473" i="8"/>
  <c r="J457" i="8"/>
  <c r="J453" i="8"/>
  <c r="J449" i="8"/>
  <c r="J445" i="8"/>
  <c r="J441" i="8"/>
  <c r="J429" i="8"/>
  <c r="J397" i="8"/>
  <c r="J389" i="8"/>
  <c r="J373" i="8"/>
  <c r="J361" i="8"/>
  <c r="J357" i="8"/>
  <c r="J349" i="8"/>
  <c r="J321" i="8"/>
  <c r="J313" i="8"/>
  <c r="J301" i="8"/>
  <c r="J634" i="8"/>
  <c r="J626" i="8"/>
  <c r="J622" i="8"/>
  <c r="J618" i="8"/>
  <c r="J614" i="8"/>
  <c r="J610" i="8"/>
  <c r="J606" i="8"/>
  <c r="J602" i="8"/>
  <c r="J594" i="8"/>
  <c r="J590" i="8"/>
  <c r="J586" i="8"/>
  <c r="J582" i="8"/>
  <c r="J578" i="8"/>
  <c r="J574" i="8"/>
  <c r="J570" i="8"/>
  <c r="J562" i="8"/>
  <c r="J558" i="8"/>
  <c r="J554" i="8"/>
  <c r="J550" i="8"/>
  <c r="J546" i="8"/>
  <c r="J542" i="8"/>
  <c r="J538" i="8"/>
  <c r="J530" i="8"/>
  <c r="J526" i="8"/>
  <c r="J522" i="8"/>
  <c r="J518" i="8"/>
  <c r="J510" i="8"/>
  <c r="J478" i="8"/>
  <c r="J470" i="8"/>
  <c r="J450" i="8"/>
  <c r="J438" i="8"/>
  <c r="J406" i="8"/>
  <c r="J390" i="8"/>
  <c r="J386" i="8"/>
  <c r="J382" i="8"/>
  <c r="J374" i="8"/>
  <c r="J370" i="8"/>
  <c r="J362" i="8"/>
  <c r="J358" i="8"/>
  <c r="J354" i="8"/>
  <c r="J330" i="8"/>
  <c r="J322" i="8"/>
  <c r="J318" i="8"/>
  <c r="J314" i="8"/>
  <c r="J310" i="8"/>
  <c r="J302" i="8"/>
  <c r="J270" i="8"/>
  <c r="J246" i="8"/>
  <c r="J234" i="8"/>
  <c r="J230" i="8"/>
  <c r="J226" i="8"/>
  <c r="J222" i="8"/>
  <c r="J210" i="8"/>
  <c r="J186" i="8"/>
  <c r="J182" i="8"/>
  <c r="J122" i="8"/>
  <c r="J106" i="8"/>
  <c r="J102" i="8"/>
  <c r="J94" i="8"/>
  <c r="J86" i="8"/>
  <c r="J78" i="8"/>
  <c r="J62" i="8"/>
  <c r="J46" i="8"/>
  <c r="J249" i="8"/>
  <c r="J241" i="8"/>
  <c r="J233" i="8"/>
  <c r="J229" i="8"/>
  <c r="J225" i="8"/>
  <c r="J221" i="8"/>
  <c r="J213" i="8"/>
  <c r="J209" i="8"/>
  <c r="J205" i="8"/>
  <c r="J189" i="8"/>
  <c r="J177" i="8"/>
  <c r="J173" i="8"/>
  <c r="J149" i="8"/>
  <c r="J97" i="8"/>
  <c r="J89" i="8"/>
  <c r="J85" i="8"/>
  <c r="J57" i="8"/>
  <c r="J49" i="8"/>
  <c r="J29" i="8"/>
  <c r="J9" i="8"/>
  <c r="J5" i="8"/>
  <c r="J476" i="8"/>
  <c r="J412" i="8"/>
  <c r="J348" i="8"/>
  <c r="J475" i="8"/>
  <c r="J443" i="8"/>
  <c r="J379" i="8"/>
  <c r="J752" i="8"/>
  <c r="J740" i="8"/>
  <c r="J724" i="8"/>
  <c r="J704" i="8"/>
  <c r="J692" i="8"/>
  <c r="J664" i="8"/>
  <c r="J644" i="8"/>
  <c r="J640" i="8"/>
  <c r="J636" i="8"/>
  <c r="J632" i="8"/>
  <c r="J628" i="8"/>
  <c r="J616" i="8"/>
  <c r="J612" i="8"/>
  <c r="J604" i="8"/>
  <c r="J588" i="8"/>
  <c r="J584" i="8"/>
  <c r="J572" i="8"/>
  <c r="J568" i="8"/>
  <c r="J564" i="8"/>
  <c r="J560" i="8"/>
  <c r="J556" i="8"/>
  <c r="J552" i="8"/>
  <c r="J548" i="8"/>
  <c r="J544" i="8"/>
  <c r="J540" i="8"/>
  <c r="J532" i="8"/>
  <c r="J528" i="8"/>
  <c r="J524" i="8"/>
  <c r="J520" i="8"/>
  <c r="J516" i="8"/>
  <c r="J512" i="8"/>
  <c r="J500" i="8"/>
  <c r="J488" i="8"/>
  <c r="J484" i="8"/>
  <c r="J480" i="8"/>
  <c r="J440" i="8"/>
  <c r="J392" i="8"/>
  <c r="J360" i="8"/>
  <c r="J356" i="8"/>
  <c r="J340" i="8"/>
  <c r="J336" i="8"/>
  <c r="J332" i="8"/>
  <c r="J316" i="8"/>
  <c r="J300" i="8"/>
  <c r="J252" i="8"/>
  <c r="J244" i="8"/>
  <c r="J224" i="8"/>
  <c r="J216" i="8"/>
  <c r="J208" i="8"/>
  <c r="J196" i="8"/>
  <c r="J184" i="8"/>
  <c r="J152" i="8"/>
  <c r="J136" i="8"/>
  <c r="J132" i="8"/>
  <c r="J128" i="8"/>
  <c r="J120" i="8"/>
  <c r="J116" i="8"/>
  <c r="J108" i="8"/>
  <c r="J104" i="8"/>
  <c r="J84" i="8"/>
  <c r="J80" i="8"/>
  <c r="J76" i="8"/>
  <c r="J72" i="8"/>
  <c r="J68" i="8"/>
  <c r="J64" i="8"/>
  <c r="J60" i="8"/>
  <c r="J48" i="8"/>
  <c r="J16" i="8"/>
  <c r="J8" i="8"/>
  <c r="J4" i="8"/>
  <c r="J763" i="8"/>
  <c r="J755" i="8"/>
  <c r="J743" i="8"/>
  <c r="J739" i="8"/>
  <c r="J715" i="8"/>
  <c r="J711" i="8"/>
  <c r="J703" i="8"/>
  <c r="J699" i="8"/>
  <c r="J695" i="8"/>
  <c r="J691" i="8"/>
  <c r="J683" i="8"/>
  <c r="J659" i="8"/>
  <c r="J651" i="8"/>
  <c r="J635" i="8"/>
  <c r="J627" i="8"/>
  <c r="J623" i="8"/>
  <c r="J619" i="8"/>
  <c r="J615" i="8"/>
  <c r="J611" i="8"/>
  <c r="J607" i="8"/>
  <c r="J603" i="8"/>
  <c r="J599" i="8"/>
  <c r="J595" i="8"/>
  <c r="J591" i="8"/>
  <c r="J583" i="8"/>
  <c r="J579" i="8"/>
  <c r="J575" i="8"/>
  <c r="J571" i="8"/>
  <c r="J567" i="8"/>
  <c r="J563" i="8"/>
  <c r="J559" i="8"/>
  <c r="J555" i="8"/>
  <c r="J551" i="8"/>
  <c r="J547" i="8"/>
  <c r="J543" i="8"/>
  <c r="J531" i="8"/>
  <c r="J527" i="8"/>
  <c r="J523" i="8"/>
  <c r="J519" i="8"/>
  <c r="J515" i="8"/>
  <c r="J503" i="8"/>
  <c r="J487" i="8"/>
  <c r="J483" i="8"/>
  <c r="J467" i="8"/>
  <c r="J463" i="8"/>
  <c r="J371" i="8"/>
  <c r="J355" i="8"/>
  <c r="J351" i="8"/>
  <c r="J343" i="8"/>
  <c r="J339" i="8"/>
  <c r="J335" i="8"/>
  <c r="J311" i="8"/>
  <c r="J263" i="8"/>
  <c r="J259" i="8"/>
  <c r="J255" i="8"/>
  <c r="J247" i="8"/>
  <c r="J243" i="8"/>
  <c r="J235" i="8"/>
  <c r="J203" i="8"/>
  <c r="J195" i="8"/>
  <c r="J191" i="8"/>
  <c r="J187" i="8"/>
  <c r="J179" i="8"/>
  <c r="J175" i="8"/>
  <c r="J143" i="8"/>
  <c r="J135" i="8"/>
  <c r="J123" i="8"/>
  <c r="J119" i="8"/>
  <c r="J107" i="8"/>
  <c r="J103" i="8"/>
  <c r="J99" i="8"/>
  <c r="J95" i="8"/>
  <c r="J59" i="8"/>
  <c r="J47" i="8"/>
  <c r="J23" i="8"/>
  <c r="J11" i="8"/>
  <c r="I2" i="8"/>
  <c r="I762" i="8"/>
  <c r="J762" i="8" s="1"/>
  <c r="I758" i="8"/>
  <c r="J758" i="8" s="1"/>
  <c r="I754" i="8"/>
  <c r="I750" i="8"/>
  <c r="J750" i="8" s="1"/>
  <c r="I746" i="8"/>
  <c r="J746" i="8" s="1"/>
  <c r="I742" i="8"/>
  <c r="I738" i="8"/>
  <c r="I734" i="8"/>
  <c r="I730" i="8"/>
  <c r="I726" i="8"/>
  <c r="J726" i="8" s="1"/>
  <c r="I760" i="8"/>
  <c r="J760" i="8" s="1"/>
  <c r="I756" i="8"/>
  <c r="J756" i="8" s="1"/>
  <c r="I752" i="8"/>
  <c r="I748" i="8"/>
  <c r="J748" i="8" s="1"/>
  <c r="I744" i="8"/>
  <c r="J744" i="8" s="1"/>
  <c r="I740" i="8"/>
  <c r="I736" i="8"/>
  <c r="J736" i="8" s="1"/>
  <c r="I732" i="8"/>
  <c r="J732" i="8" s="1"/>
  <c r="I728" i="8"/>
  <c r="J728" i="8" s="1"/>
  <c r="I724" i="8"/>
  <c r="I720" i="8"/>
  <c r="J720" i="8" s="1"/>
  <c r="I716" i="8"/>
  <c r="J716" i="8" s="1"/>
  <c r="I712" i="8"/>
  <c r="J712" i="8" s="1"/>
  <c r="I708" i="8"/>
  <c r="J708" i="8" s="1"/>
  <c r="I704" i="8"/>
  <c r="I700" i="8"/>
  <c r="J700" i="8" s="1"/>
  <c r="I696" i="8"/>
  <c r="J696" i="8" s="1"/>
  <c r="I692" i="8"/>
  <c r="I688" i="8"/>
  <c r="J688" i="8" s="1"/>
  <c r="I684" i="8"/>
  <c r="J684" i="8" s="1"/>
  <c r="I680" i="8"/>
  <c r="J680" i="8" s="1"/>
  <c r="I676" i="8"/>
  <c r="J676" i="8" s="1"/>
  <c r="I672" i="8"/>
  <c r="J672" i="8" s="1"/>
  <c r="I668" i="8"/>
  <c r="J668" i="8" s="1"/>
  <c r="I664" i="8"/>
  <c r="I660" i="8"/>
  <c r="J660" i="8" s="1"/>
  <c r="I656" i="8"/>
  <c r="J656" i="8" s="1"/>
  <c r="I652" i="8"/>
  <c r="J652" i="8" s="1"/>
  <c r="I648" i="8"/>
  <c r="J648" i="8" s="1"/>
  <c r="I644" i="8"/>
  <c r="I640" i="8"/>
  <c r="I636" i="8"/>
  <c r="I632" i="8"/>
  <c r="I628" i="8"/>
  <c r="I624" i="8"/>
  <c r="J624" i="8" s="1"/>
  <c r="I620" i="8"/>
  <c r="J620" i="8" s="1"/>
  <c r="I616" i="8"/>
  <c r="I612" i="8"/>
  <c r="I608" i="8"/>
  <c r="J608" i="8" s="1"/>
  <c r="I604" i="8"/>
  <c r="I600" i="8"/>
  <c r="J600" i="8" s="1"/>
  <c r="I596" i="8"/>
  <c r="J596" i="8" s="1"/>
  <c r="I592" i="8"/>
  <c r="J592" i="8" s="1"/>
  <c r="I588" i="8"/>
  <c r="I584" i="8"/>
  <c r="I580" i="8"/>
  <c r="J580" i="8" s="1"/>
  <c r="I576" i="8"/>
  <c r="J576" i="8" s="1"/>
  <c r="I572" i="8"/>
  <c r="I568" i="8"/>
  <c r="I564" i="8"/>
  <c r="I560" i="8"/>
  <c r="I556" i="8"/>
  <c r="I552" i="8"/>
  <c r="I548" i="8"/>
  <c r="I544" i="8"/>
  <c r="I540" i="8"/>
  <c r="I536" i="8"/>
  <c r="J536" i="8" s="1"/>
  <c r="I532" i="8"/>
  <c r="I528" i="8"/>
  <c r="I524" i="8"/>
  <c r="I520" i="8"/>
  <c r="I516" i="8"/>
  <c r="I512" i="8"/>
  <c r="I508" i="8"/>
  <c r="J508" i="8" s="1"/>
  <c r="I504" i="8"/>
  <c r="J504" i="8" s="1"/>
  <c r="I500" i="8"/>
  <c r="I496" i="8"/>
  <c r="J496" i="8" s="1"/>
  <c r="I492" i="8"/>
  <c r="J492" i="8" s="1"/>
  <c r="I488" i="8"/>
  <c r="I484" i="8"/>
  <c r="I480" i="8"/>
  <c r="I476" i="8"/>
  <c r="I472" i="8"/>
  <c r="J472" i="8" s="1"/>
  <c r="I468" i="8"/>
  <c r="J468" i="8" s="1"/>
  <c r="I464" i="8"/>
  <c r="J464" i="8" s="1"/>
  <c r="I460" i="8"/>
  <c r="I456" i="8"/>
  <c r="J456" i="8" s="1"/>
  <c r="I452" i="8"/>
  <c r="J452" i="8" s="1"/>
  <c r="I448" i="8"/>
  <c r="J448" i="8" s="1"/>
  <c r="I444" i="8"/>
  <c r="J444" i="8" s="1"/>
  <c r="I440" i="8"/>
  <c r="I436" i="8"/>
  <c r="J436" i="8" s="1"/>
  <c r="I432" i="8"/>
  <c r="J432" i="8" s="1"/>
  <c r="I428" i="8"/>
  <c r="J428" i="8" s="1"/>
  <c r="I424" i="8"/>
  <c r="J424" i="8" s="1"/>
  <c r="I420" i="8"/>
  <c r="J420" i="8" s="1"/>
  <c r="I416" i="8"/>
  <c r="J416" i="8" s="1"/>
  <c r="I412" i="8"/>
  <c r="I408" i="8"/>
  <c r="J408" i="8" s="1"/>
  <c r="I404" i="8"/>
  <c r="J404" i="8" s="1"/>
  <c r="I400" i="8"/>
  <c r="J400" i="8" s="1"/>
  <c r="I396" i="8"/>
  <c r="J396" i="8" s="1"/>
  <c r="I392" i="8"/>
  <c r="I388" i="8"/>
  <c r="J388" i="8" s="1"/>
  <c r="I384" i="8"/>
  <c r="J384" i="8" s="1"/>
  <c r="I380" i="8"/>
  <c r="J380" i="8" s="1"/>
  <c r="I376" i="8"/>
  <c r="J376" i="8" s="1"/>
  <c r="I372" i="8"/>
  <c r="J372" i="8" s="1"/>
  <c r="I368" i="8"/>
  <c r="J368" i="8" s="1"/>
  <c r="I364" i="8"/>
  <c r="J364" i="8" s="1"/>
  <c r="I360" i="8"/>
  <c r="I356" i="8"/>
  <c r="I352" i="8"/>
  <c r="J352" i="8" s="1"/>
  <c r="I348" i="8"/>
  <c r="I344" i="8"/>
  <c r="J344" i="8" s="1"/>
  <c r="I340" i="8"/>
  <c r="I336" i="8"/>
  <c r="I332" i="8"/>
  <c r="I328" i="8"/>
  <c r="J328" i="8" s="1"/>
  <c r="I324" i="8"/>
  <c r="J324" i="8" s="1"/>
  <c r="I320" i="8"/>
  <c r="J320" i="8" s="1"/>
  <c r="I316" i="8"/>
  <c r="I312" i="8"/>
  <c r="J312" i="8" s="1"/>
  <c r="I308" i="8"/>
  <c r="J308" i="8" s="1"/>
  <c r="I304" i="8"/>
  <c r="J304" i="8" s="1"/>
  <c r="I300" i="8"/>
  <c r="I296" i="8"/>
  <c r="J296" i="8" s="1"/>
  <c r="I292" i="8"/>
  <c r="J292" i="8" s="1"/>
  <c r="I288" i="8"/>
  <c r="J288" i="8" s="1"/>
  <c r="I284" i="8"/>
  <c r="J284" i="8" s="1"/>
  <c r="I280" i="8"/>
  <c r="J280" i="8" s="1"/>
  <c r="I276" i="8"/>
  <c r="J276" i="8" s="1"/>
  <c r="I272" i="8"/>
  <c r="J272" i="8" s="1"/>
  <c r="I268" i="8"/>
  <c r="J268" i="8" s="1"/>
  <c r="I264" i="8"/>
  <c r="J264" i="8" s="1"/>
  <c r="I260" i="8"/>
  <c r="J260" i="8" s="1"/>
  <c r="I256" i="8"/>
  <c r="J256" i="8" s="1"/>
  <c r="I252" i="8"/>
  <c r="I248" i="8"/>
  <c r="J248" i="8" s="1"/>
  <c r="I244" i="8"/>
  <c r="I240" i="8"/>
  <c r="J240" i="8" s="1"/>
  <c r="I236" i="8"/>
  <c r="J236" i="8" s="1"/>
  <c r="I232" i="8"/>
  <c r="J232" i="8" s="1"/>
  <c r="I228" i="8"/>
  <c r="J228" i="8" s="1"/>
  <c r="I224" i="8"/>
  <c r="I220" i="8"/>
  <c r="J220" i="8" s="1"/>
  <c r="I216" i="8"/>
  <c r="I212" i="8"/>
  <c r="J212" i="8" s="1"/>
  <c r="I208" i="8"/>
  <c r="I204" i="8"/>
  <c r="J204" i="8" s="1"/>
  <c r="I200" i="8"/>
  <c r="J200" i="8" s="1"/>
  <c r="I196" i="8"/>
  <c r="I192" i="8"/>
  <c r="J192" i="8" s="1"/>
  <c r="I188" i="8"/>
  <c r="J188" i="8" s="1"/>
  <c r="I184" i="8"/>
  <c r="I180" i="8"/>
  <c r="J180" i="8" s="1"/>
  <c r="I176" i="8"/>
  <c r="J176" i="8" s="1"/>
  <c r="I172" i="8"/>
  <c r="J172" i="8" s="1"/>
  <c r="I168" i="8"/>
  <c r="J168" i="8" s="1"/>
  <c r="I164" i="8"/>
  <c r="J164" i="8" s="1"/>
  <c r="I160" i="8"/>
  <c r="J160" i="8" s="1"/>
  <c r="I156" i="8"/>
  <c r="J156" i="8" s="1"/>
  <c r="I152" i="8"/>
  <c r="I148" i="8"/>
  <c r="J148" i="8" s="1"/>
  <c r="I144" i="8"/>
  <c r="J144" i="8" s="1"/>
  <c r="I140" i="8"/>
  <c r="J140" i="8" s="1"/>
  <c r="I136" i="8"/>
  <c r="I132" i="8"/>
  <c r="I128" i="8"/>
  <c r="I124" i="8"/>
  <c r="J124" i="8" s="1"/>
  <c r="I120" i="8"/>
  <c r="I116" i="8"/>
  <c r="I112" i="8"/>
  <c r="J112" i="8" s="1"/>
  <c r="I108" i="8"/>
  <c r="I104" i="8"/>
  <c r="I100" i="8"/>
  <c r="J100" i="8" s="1"/>
  <c r="I96" i="8"/>
  <c r="J96" i="8" s="1"/>
  <c r="I92" i="8"/>
  <c r="J92" i="8" s="1"/>
  <c r="I88" i="8"/>
  <c r="J88" i="8" s="1"/>
  <c r="I84" i="8"/>
  <c r="I80" i="8"/>
  <c r="I76" i="8"/>
  <c r="I72" i="8"/>
  <c r="I68" i="8"/>
  <c r="I64" i="8"/>
  <c r="I60" i="8"/>
  <c r="I56" i="8"/>
  <c r="J56" i="8" s="1"/>
  <c r="I52" i="8"/>
  <c r="J52" i="8" s="1"/>
  <c r="I48" i="8"/>
  <c r="I44" i="8"/>
  <c r="J44" i="8" s="1"/>
  <c r="I40" i="8"/>
  <c r="J40" i="8" s="1"/>
  <c r="I36" i="8"/>
  <c r="J36" i="8" s="1"/>
  <c r="I32" i="8"/>
  <c r="J32" i="8" s="1"/>
  <c r="I28" i="8"/>
  <c r="J28" i="8" s="1"/>
  <c r="I24" i="8"/>
  <c r="J24" i="8" s="1"/>
  <c r="I20" i="8"/>
  <c r="J20" i="8" s="1"/>
  <c r="I16" i="8"/>
  <c r="I12" i="8"/>
  <c r="J12" i="8" s="1"/>
  <c r="I8" i="8"/>
  <c r="I4" i="8"/>
  <c r="I763" i="8"/>
  <c r="I759" i="8"/>
  <c r="J759" i="8" s="1"/>
  <c r="I755" i="8"/>
  <c r="I751" i="8"/>
  <c r="J751" i="8" s="1"/>
  <c r="I747" i="8"/>
  <c r="J747" i="8" s="1"/>
  <c r="I743" i="8"/>
  <c r="I739" i="8"/>
  <c r="I735" i="8"/>
  <c r="J735" i="8" s="1"/>
  <c r="I731" i="8"/>
  <c r="J731" i="8" s="1"/>
  <c r="I727" i="8"/>
  <c r="J727" i="8" s="1"/>
  <c r="I723" i="8"/>
  <c r="J723" i="8" s="1"/>
  <c r="I719" i="8"/>
  <c r="J719" i="8" s="1"/>
  <c r="I715" i="8"/>
  <c r="I711" i="8"/>
  <c r="I707" i="8"/>
  <c r="J707" i="8" s="1"/>
  <c r="I703" i="8"/>
  <c r="I699" i="8"/>
  <c r="I695" i="8"/>
  <c r="I691" i="8"/>
  <c r="I687" i="8"/>
  <c r="J687" i="8" s="1"/>
  <c r="I683" i="8"/>
  <c r="I679" i="8"/>
  <c r="J679" i="8" s="1"/>
  <c r="I675" i="8"/>
  <c r="J675" i="8" s="1"/>
  <c r="I671" i="8"/>
  <c r="J671" i="8" s="1"/>
  <c r="I667" i="8"/>
  <c r="J667" i="8" s="1"/>
  <c r="I663" i="8"/>
  <c r="J663" i="8" s="1"/>
  <c r="I659" i="8"/>
  <c r="I655" i="8"/>
  <c r="J655" i="8" s="1"/>
  <c r="I651" i="8"/>
  <c r="I647" i="8"/>
  <c r="J647" i="8" s="1"/>
  <c r="I643" i="8"/>
  <c r="J643" i="8" s="1"/>
  <c r="I639" i="8"/>
  <c r="J639" i="8" s="1"/>
  <c r="I635" i="8"/>
  <c r="I631" i="8"/>
  <c r="J631" i="8" s="1"/>
  <c r="I627" i="8"/>
  <c r="I623" i="8"/>
  <c r="I619" i="8"/>
  <c r="I615" i="8"/>
  <c r="I611" i="8"/>
  <c r="I607" i="8"/>
  <c r="I603" i="8"/>
  <c r="I599" i="8"/>
  <c r="I595" i="8"/>
  <c r="I591" i="8"/>
  <c r="I587" i="8"/>
  <c r="J587" i="8" s="1"/>
  <c r="I583" i="8"/>
  <c r="I579" i="8"/>
  <c r="I575" i="8"/>
  <c r="I571" i="8"/>
  <c r="I567" i="8"/>
  <c r="I563" i="8"/>
  <c r="I559" i="8"/>
  <c r="I555" i="8"/>
  <c r="I551" i="8"/>
  <c r="I547" i="8"/>
  <c r="I543" i="8"/>
  <c r="I539" i="8"/>
  <c r="J539" i="8" s="1"/>
  <c r="I535" i="8"/>
  <c r="J535" i="8" s="1"/>
  <c r="I531" i="8"/>
  <c r="I527" i="8"/>
  <c r="I523" i="8"/>
  <c r="I519" i="8"/>
  <c r="I515" i="8"/>
  <c r="I511" i="8"/>
  <c r="J511" i="8" s="1"/>
  <c r="I507" i="8"/>
  <c r="J507" i="8" s="1"/>
  <c r="I503" i="8"/>
  <c r="I499" i="8"/>
  <c r="J499" i="8" s="1"/>
  <c r="I495" i="8"/>
  <c r="J495" i="8" s="1"/>
  <c r="I491" i="8"/>
  <c r="J491" i="8" s="1"/>
  <c r="I487" i="8"/>
  <c r="I483" i="8"/>
  <c r="I479" i="8"/>
  <c r="J479" i="8" s="1"/>
  <c r="I475" i="8"/>
  <c r="I471" i="8"/>
  <c r="J471" i="8" s="1"/>
  <c r="I467" i="8"/>
  <c r="I463" i="8"/>
  <c r="I459" i="8"/>
  <c r="I455" i="8"/>
  <c r="J455" i="8" s="1"/>
  <c r="I451" i="8"/>
  <c r="J451" i="8" s="1"/>
  <c r="I447" i="8"/>
  <c r="J447" i="8" s="1"/>
  <c r="I443" i="8"/>
  <c r="I439" i="8"/>
  <c r="J439" i="8" s="1"/>
  <c r="I435" i="8"/>
  <c r="J435" i="8" s="1"/>
  <c r="I431" i="8"/>
  <c r="J431" i="8" s="1"/>
  <c r="I427" i="8"/>
  <c r="I423" i="8"/>
  <c r="J423" i="8" s="1"/>
  <c r="I419" i="8"/>
  <c r="J419" i="8" s="1"/>
  <c r="I415" i="8"/>
  <c r="J415" i="8" s="1"/>
  <c r="I411" i="8"/>
  <c r="J411" i="8" s="1"/>
  <c r="I407" i="8"/>
  <c r="J407" i="8" s="1"/>
  <c r="I403" i="8"/>
  <c r="J403" i="8" s="1"/>
  <c r="I399" i="8"/>
  <c r="J399" i="8" s="1"/>
  <c r="I395" i="8"/>
  <c r="J395" i="8" s="1"/>
  <c r="I391" i="8"/>
  <c r="J391" i="8" s="1"/>
  <c r="I387" i="8"/>
  <c r="J387" i="8" s="1"/>
  <c r="I383" i="8"/>
  <c r="J383" i="8" s="1"/>
  <c r="I379" i="8"/>
  <c r="I375" i="8"/>
  <c r="J375" i="8" s="1"/>
  <c r="I371" i="8"/>
  <c r="I367" i="8"/>
  <c r="J367" i="8" s="1"/>
  <c r="I363" i="8"/>
  <c r="J363" i="8" s="1"/>
  <c r="I359" i="8"/>
  <c r="J359" i="8" s="1"/>
  <c r="I355" i="8"/>
  <c r="I351" i="8"/>
  <c r="I347" i="8"/>
  <c r="J347" i="8" s="1"/>
  <c r="I343" i="8"/>
  <c r="I339" i="8"/>
  <c r="I335" i="8"/>
  <c r="I331" i="8"/>
  <c r="J331" i="8" s="1"/>
  <c r="I327" i="8"/>
  <c r="J327" i="8" s="1"/>
  <c r="I323" i="8"/>
  <c r="J323" i="8" s="1"/>
  <c r="I319" i="8"/>
  <c r="J319" i="8" s="1"/>
  <c r="I315" i="8"/>
  <c r="J315" i="8" s="1"/>
  <c r="I311" i="8"/>
  <c r="I307" i="8"/>
  <c r="J307" i="8" s="1"/>
  <c r="I303" i="8"/>
  <c r="J303" i="8" s="1"/>
  <c r="I299" i="8"/>
  <c r="J299" i="8" s="1"/>
  <c r="I295" i="8"/>
  <c r="J295" i="8" s="1"/>
  <c r="I291" i="8"/>
  <c r="J291" i="8" s="1"/>
  <c r="I287" i="8"/>
  <c r="J287" i="8" s="1"/>
  <c r="I283" i="8"/>
  <c r="J283" i="8" s="1"/>
  <c r="I279" i="8"/>
  <c r="J279" i="8" s="1"/>
  <c r="I275" i="8"/>
  <c r="J275" i="8" s="1"/>
  <c r="I271" i="8"/>
  <c r="J271" i="8" s="1"/>
  <c r="I267" i="8"/>
  <c r="J267" i="8" s="1"/>
  <c r="I263" i="8"/>
  <c r="I259" i="8"/>
  <c r="I255" i="8"/>
  <c r="I251" i="8"/>
  <c r="J251" i="8" s="1"/>
  <c r="I247" i="8"/>
  <c r="I243" i="8"/>
  <c r="I239" i="8"/>
  <c r="J239" i="8" s="1"/>
  <c r="I235" i="8"/>
  <c r="I231" i="8"/>
  <c r="J231" i="8" s="1"/>
  <c r="I227" i="8"/>
  <c r="J227" i="8" s="1"/>
  <c r="I223" i="8"/>
  <c r="J223" i="8" s="1"/>
  <c r="I219" i="8"/>
  <c r="J219" i="8" s="1"/>
  <c r="I215" i="8"/>
  <c r="J215" i="8" s="1"/>
  <c r="I211" i="8"/>
  <c r="J211" i="8" s="1"/>
  <c r="I207" i="8"/>
  <c r="J207" i="8" s="1"/>
  <c r="I203" i="8"/>
  <c r="I199" i="8"/>
  <c r="J199" i="8" s="1"/>
  <c r="I195" i="8"/>
  <c r="I191" i="8"/>
  <c r="I187" i="8"/>
  <c r="I183" i="8"/>
  <c r="J183" i="8" s="1"/>
  <c r="I179" i="8"/>
  <c r="I175" i="8"/>
  <c r="I171" i="8"/>
  <c r="J171" i="8" s="1"/>
  <c r="I167" i="8"/>
  <c r="J167" i="8" s="1"/>
  <c r="I163" i="8"/>
  <c r="J163" i="8" s="1"/>
  <c r="I159" i="8"/>
  <c r="J159" i="8" s="1"/>
  <c r="I155" i="8"/>
  <c r="J155" i="8" s="1"/>
  <c r="I151" i="8"/>
  <c r="J151" i="8" s="1"/>
  <c r="I147" i="8"/>
  <c r="J147" i="8" s="1"/>
  <c r="I143" i="8"/>
  <c r="I139" i="8"/>
  <c r="J139" i="8" s="1"/>
  <c r="I135" i="8"/>
  <c r="I131" i="8"/>
  <c r="J131" i="8" s="1"/>
  <c r="I127" i="8"/>
  <c r="J127" i="8" s="1"/>
  <c r="I123" i="8"/>
  <c r="I119" i="8"/>
  <c r="I115" i="8"/>
  <c r="J115" i="8" s="1"/>
  <c r="I111" i="8"/>
  <c r="J111" i="8" s="1"/>
  <c r="I107" i="8"/>
  <c r="I103" i="8"/>
  <c r="I99" i="8"/>
  <c r="I95" i="8"/>
  <c r="I91" i="8"/>
  <c r="J91" i="8" s="1"/>
  <c r="I87" i="8"/>
  <c r="J87" i="8" s="1"/>
  <c r="I83" i="8"/>
  <c r="J83" i="8" s="1"/>
  <c r="I79" i="8"/>
  <c r="J79" i="8" s="1"/>
  <c r="I75" i="8"/>
  <c r="J75" i="8" s="1"/>
  <c r="I71" i="8"/>
  <c r="J71" i="8" s="1"/>
  <c r="I67" i="8"/>
  <c r="J67" i="8" s="1"/>
  <c r="I63" i="8"/>
  <c r="J63" i="8" s="1"/>
  <c r="I59" i="8"/>
  <c r="I55" i="8"/>
  <c r="J55" i="8" s="1"/>
  <c r="I51" i="8"/>
  <c r="J51" i="8" s="1"/>
  <c r="I47" i="8"/>
  <c r="I43" i="8"/>
  <c r="J43" i="8" s="1"/>
  <c r="I39" i="8"/>
  <c r="J39" i="8" s="1"/>
  <c r="I35" i="8"/>
  <c r="J35" i="8" s="1"/>
  <c r="I31" i="8"/>
  <c r="J31" i="8" s="1"/>
  <c r="I27" i="8"/>
  <c r="J27" i="8" s="1"/>
  <c r="I23" i="8"/>
  <c r="I19" i="8"/>
  <c r="J19" i="8" s="1"/>
  <c r="I15" i="8"/>
  <c r="J15" i="8" s="1"/>
  <c r="I11" i="8"/>
  <c r="I7" i="8"/>
  <c r="J7" i="8" s="1"/>
  <c r="I3" i="8"/>
  <c r="J3" i="8" s="1"/>
  <c r="I722" i="8"/>
  <c r="J722" i="8" s="1"/>
  <c r="I718" i="8"/>
  <c r="J718" i="8" s="1"/>
  <c r="I714" i="8"/>
  <c r="J714" i="8" s="1"/>
  <c r="I710" i="8"/>
  <c r="J710" i="8" s="1"/>
  <c r="I706" i="8"/>
  <c r="J706" i="8" s="1"/>
  <c r="I702" i="8"/>
  <c r="J702" i="8" s="1"/>
  <c r="I698" i="8"/>
  <c r="J698" i="8" s="1"/>
  <c r="I694" i="8"/>
  <c r="I690" i="8"/>
  <c r="J690" i="8" s="1"/>
  <c r="I686" i="8"/>
  <c r="J686" i="8" s="1"/>
  <c r="I682" i="8"/>
  <c r="J682" i="8" s="1"/>
  <c r="I678" i="8"/>
  <c r="J678" i="8" s="1"/>
  <c r="I674" i="8"/>
  <c r="J674" i="8" s="1"/>
  <c r="I670" i="8"/>
  <c r="J670" i="8" s="1"/>
  <c r="I666" i="8"/>
  <c r="J666" i="8" s="1"/>
  <c r="I662" i="8"/>
  <c r="J662" i="8" s="1"/>
  <c r="I658" i="8"/>
  <c r="J658" i="8" s="1"/>
  <c r="I654" i="8"/>
  <c r="J654" i="8" s="1"/>
  <c r="I650" i="8"/>
  <c r="J650" i="8" s="1"/>
  <c r="I646" i="8"/>
  <c r="J646" i="8" s="1"/>
  <c r="I642" i="8"/>
  <c r="J642" i="8" s="1"/>
  <c r="I638" i="8"/>
  <c r="J638" i="8" s="1"/>
  <c r="I634" i="8"/>
  <c r="I630" i="8"/>
  <c r="I626" i="8"/>
  <c r="I622" i="8"/>
  <c r="I618" i="8"/>
  <c r="I614" i="8"/>
  <c r="I610" i="8"/>
  <c r="I606" i="8"/>
  <c r="I602" i="8"/>
  <c r="I598" i="8"/>
  <c r="I594" i="8"/>
  <c r="I590" i="8"/>
  <c r="I586" i="8"/>
  <c r="I582" i="8"/>
  <c r="I578" i="8"/>
  <c r="I574" i="8"/>
  <c r="I570" i="8"/>
  <c r="I566" i="8"/>
  <c r="I562" i="8"/>
  <c r="I558" i="8"/>
  <c r="I554" i="8"/>
  <c r="I550" i="8"/>
  <c r="I546" i="8"/>
  <c r="I542" i="8"/>
  <c r="I538" i="8"/>
  <c r="I534" i="8"/>
  <c r="I530" i="8"/>
  <c r="I526" i="8"/>
  <c r="I522" i="8"/>
  <c r="I518" i="8"/>
  <c r="I514" i="8"/>
  <c r="J514" i="8" s="1"/>
  <c r="I510" i="8"/>
  <c r="I506" i="8"/>
  <c r="J506" i="8" s="1"/>
  <c r="I502" i="8"/>
  <c r="J502" i="8" s="1"/>
  <c r="I498" i="8"/>
  <c r="J498" i="8" s="1"/>
  <c r="I494" i="8"/>
  <c r="J494" i="8" s="1"/>
  <c r="I490" i="8"/>
  <c r="J490" i="8" s="1"/>
  <c r="I486" i="8"/>
  <c r="J486" i="8" s="1"/>
  <c r="I482" i="8"/>
  <c r="J482" i="8" s="1"/>
  <c r="I478" i="8"/>
  <c r="I474" i="8"/>
  <c r="J474" i="8" s="1"/>
  <c r="I470" i="8"/>
  <c r="I466" i="8"/>
  <c r="J466" i="8" s="1"/>
  <c r="I462" i="8"/>
  <c r="J462" i="8" s="1"/>
  <c r="I458" i="8"/>
  <c r="J458" i="8" s="1"/>
  <c r="I454" i="8"/>
  <c r="J454" i="8" s="1"/>
  <c r="I450" i="8"/>
  <c r="I446" i="8"/>
  <c r="J446" i="8" s="1"/>
  <c r="I442" i="8"/>
  <c r="J442" i="8" s="1"/>
  <c r="I438" i="8"/>
  <c r="I434" i="8"/>
  <c r="J434" i="8" s="1"/>
  <c r="I430" i="8"/>
  <c r="J430" i="8" s="1"/>
  <c r="I426" i="8"/>
  <c r="J426" i="8" s="1"/>
  <c r="I422" i="8"/>
  <c r="J422" i="8" s="1"/>
  <c r="I418" i="8"/>
  <c r="J418" i="8" s="1"/>
  <c r="I414" i="8"/>
  <c r="J414" i="8" s="1"/>
  <c r="I410" i="8"/>
  <c r="J410" i="8" s="1"/>
  <c r="I406" i="8"/>
  <c r="I402" i="8"/>
  <c r="J402" i="8" s="1"/>
  <c r="I398" i="8"/>
  <c r="J398" i="8" s="1"/>
  <c r="I394" i="8"/>
  <c r="J394" i="8" s="1"/>
  <c r="I390" i="8"/>
  <c r="I386" i="8"/>
  <c r="I382" i="8"/>
  <c r="I378" i="8"/>
  <c r="J378" i="8" s="1"/>
  <c r="I374" i="8"/>
  <c r="I370" i="8"/>
  <c r="I366" i="8"/>
  <c r="J366" i="8" s="1"/>
  <c r="I362" i="8"/>
  <c r="I358" i="8"/>
  <c r="I354" i="8"/>
  <c r="I350" i="8"/>
  <c r="J350" i="8" s="1"/>
  <c r="I346" i="8"/>
  <c r="J346" i="8" s="1"/>
  <c r="I342" i="8"/>
  <c r="J342" i="8" s="1"/>
  <c r="I338" i="8"/>
  <c r="J338" i="8" s="1"/>
  <c r="I334" i="8"/>
  <c r="J334" i="8" s="1"/>
  <c r="I330" i="8"/>
  <c r="I326" i="8"/>
  <c r="J326" i="8" s="1"/>
  <c r="I322" i="8"/>
  <c r="I318" i="8"/>
  <c r="I314" i="8"/>
  <c r="I310" i="8"/>
  <c r="I306" i="8"/>
  <c r="J306" i="8" s="1"/>
  <c r="I302" i="8"/>
  <c r="I298" i="8"/>
  <c r="J298" i="8" s="1"/>
  <c r="I294" i="8"/>
  <c r="J294" i="8" s="1"/>
  <c r="I290" i="8"/>
  <c r="J290" i="8" s="1"/>
  <c r="I286" i="8"/>
  <c r="J286" i="8" s="1"/>
  <c r="I282" i="8"/>
  <c r="J282" i="8" s="1"/>
  <c r="I278" i="8"/>
  <c r="J278" i="8" s="1"/>
  <c r="I274" i="8"/>
  <c r="J274" i="8" s="1"/>
  <c r="I270" i="8"/>
  <c r="I266" i="8"/>
  <c r="J266" i="8" s="1"/>
  <c r="I262" i="8"/>
  <c r="J262" i="8" s="1"/>
  <c r="I258" i="8"/>
  <c r="J258" i="8" s="1"/>
  <c r="I254" i="8"/>
  <c r="J254" i="8" s="1"/>
  <c r="I250" i="8"/>
  <c r="J250" i="8" s="1"/>
  <c r="I246" i="8"/>
  <c r="I242" i="8"/>
  <c r="J242" i="8" s="1"/>
  <c r="I238" i="8"/>
  <c r="J238" i="8" s="1"/>
  <c r="I234" i="8"/>
  <c r="I230" i="8"/>
  <c r="I226" i="8"/>
  <c r="I222" i="8"/>
  <c r="I218" i="8"/>
  <c r="J218" i="8" s="1"/>
  <c r="I214" i="8"/>
  <c r="J214" i="8" s="1"/>
  <c r="I210" i="8"/>
  <c r="I206" i="8"/>
  <c r="J206" i="8" s="1"/>
  <c r="I202" i="8"/>
  <c r="J202" i="8" s="1"/>
  <c r="I198" i="8"/>
  <c r="J198" i="8" s="1"/>
  <c r="I194" i="8"/>
  <c r="J194" i="8" s="1"/>
  <c r="I190" i="8"/>
  <c r="J190" i="8" s="1"/>
  <c r="I186" i="8"/>
  <c r="I182" i="8"/>
  <c r="I178" i="8"/>
  <c r="J178" i="8" s="1"/>
  <c r="I174" i="8"/>
  <c r="J174" i="8" s="1"/>
  <c r="I170" i="8"/>
  <c r="J170" i="8" s="1"/>
  <c r="I166" i="8"/>
  <c r="J166" i="8" s="1"/>
  <c r="I162" i="8"/>
  <c r="J162" i="8" s="1"/>
  <c r="I158" i="8"/>
  <c r="J158" i="8" s="1"/>
  <c r="I154" i="8"/>
  <c r="J154" i="8" s="1"/>
  <c r="I150" i="8"/>
  <c r="J150" i="8" s="1"/>
  <c r="I146" i="8"/>
  <c r="J146" i="8" s="1"/>
  <c r="I142" i="8"/>
  <c r="J142" i="8" s="1"/>
  <c r="I138" i="8"/>
  <c r="J138" i="8" s="1"/>
  <c r="I134" i="8"/>
  <c r="J134" i="8" s="1"/>
  <c r="I130" i="8"/>
  <c r="J130" i="8" s="1"/>
  <c r="I126" i="8"/>
  <c r="J126" i="8" s="1"/>
  <c r="I122" i="8"/>
  <c r="I118" i="8"/>
  <c r="J118" i="8" s="1"/>
  <c r="I114" i="8"/>
  <c r="J114" i="8" s="1"/>
  <c r="I110" i="8"/>
  <c r="J110" i="8" s="1"/>
  <c r="I106" i="8"/>
  <c r="I102" i="8"/>
  <c r="I98" i="8"/>
  <c r="J98" i="8" s="1"/>
  <c r="I94" i="8"/>
  <c r="I90" i="8"/>
  <c r="J90" i="8" s="1"/>
  <c r="I86" i="8"/>
  <c r="I82" i="8"/>
  <c r="J82" i="8" s="1"/>
  <c r="I78" i="8"/>
  <c r="I74" i="8"/>
  <c r="J74" i="8" s="1"/>
  <c r="I70" i="8"/>
  <c r="J70" i="8" s="1"/>
  <c r="I66" i="8"/>
  <c r="J66" i="8" s="1"/>
  <c r="I62" i="8"/>
  <c r="I58" i="8"/>
  <c r="J58" i="8" s="1"/>
  <c r="I54" i="8"/>
  <c r="J54" i="8" s="1"/>
  <c r="I50" i="8"/>
  <c r="J50" i="8" s="1"/>
  <c r="I46" i="8"/>
  <c r="I42" i="8"/>
  <c r="J42" i="8" s="1"/>
  <c r="I38" i="8"/>
  <c r="J38" i="8" s="1"/>
  <c r="I34" i="8"/>
  <c r="J34" i="8" s="1"/>
  <c r="I30" i="8"/>
  <c r="J30" i="8" s="1"/>
  <c r="I26" i="8"/>
  <c r="J26" i="8" s="1"/>
  <c r="I22" i="8"/>
  <c r="J22" i="8" s="1"/>
  <c r="I18" i="8"/>
  <c r="J18" i="8" s="1"/>
  <c r="I14" i="8"/>
  <c r="J14" i="8" s="1"/>
  <c r="I10" i="8"/>
  <c r="J10" i="8" s="1"/>
  <c r="I6" i="8"/>
  <c r="J6" i="8" s="1"/>
  <c r="I761" i="8"/>
  <c r="J761" i="8" s="1"/>
  <c r="I757" i="8"/>
  <c r="I753" i="8"/>
  <c r="J753" i="8" s="1"/>
  <c r="I749" i="8"/>
  <c r="I745" i="8"/>
  <c r="J745" i="8" s="1"/>
  <c r="I741" i="8"/>
  <c r="I737" i="8"/>
  <c r="I733" i="8"/>
  <c r="J733" i="8" s="1"/>
  <c r="I729" i="8"/>
  <c r="I725" i="8"/>
  <c r="J725" i="8" s="1"/>
  <c r="I721" i="8"/>
  <c r="I717" i="8"/>
  <c r="I713" i="8"/>
  <c r="I709" i="8"/>
  <c r="J709" i="8" s="1"/>
  <c r="I705" i="8"/>
  <c r="J705" i="8" s="1"/>
  <c r="I701" i="8"/>
  <c r="J701" i="8" s="1"/>
  <c r="I697" i="8"/>
  <c r="I693" i="8"/>
  <c r="J693" i="8" s="1"/>
  <c r="I689" i="8"/>
  <c r="J689" i="8" s="1"/>
  <c r="I685" i="8"/>
  <c r="I681" i="8"/>
  <c r="I677" i="8"/>
  <c r="J677" i="8" s="1"/>
  <c r="I673" i="8"/>
  <c r="J673" i="8" s="1"/>
  <c r="I669" i="8"/>
  <c r="J669" i="8" s="1"/>
  <c r="I665" i="8"/>
  <c r="J665" i="8" s="1"/>
  <c r="I661" i="8"/>
  <c r="J661" i="8" s="1"/>
  <c r="I657" i="8"/>
  <c r="J657" i="8" s="1"/>
  <c r="I653" i="8"/>
  <c r="J653" i="8" s="1"/>
  <c r="I649" i="8"/>
  <c r="J649" i="8" s="1"/>
  <c r="I645" i="8"/>
  <c r="J645" i="8" s="1"/>
  <c r="I641" i="8"/>
  <c r="J641" i="8" s="1"/>
  <c r="I637" i="8"/>
  <c r="I633" i="8"/>
  <c r="J633" i="8" s="1"/>
  <c r="I629" i="8"/>
  <c r="I625" i="8"/>
  <c r="I621" i="8"/>
  <c r="I617" i="8"/>
  <c r="I613" i="8"/>
  <c r="I609" i="8"/>
  <c r="I605" i="8"/>
  <c r="I601" i="8"/>
  <c r="I597" i="8"/>
  <c r="I593" i="8"/>
  <c r="J593" i="8" s="1"/>
  <c r="I589" i="8"/>
  <c r="I585" i="8"/>
  <c r="I581" i="8"/>
  <c r="I577" i="8"/>
  <c r="I573" i="8"/>
  <c r="I569" i="8"/>
  <c r="I565" i="8"/>
  <c r="I561" i="8"/>
  <c r="I557" i="8"/>
  <c r="I553" i="8"/>
  <c r="I549" i="8"/>
  <c r="I545" i="8"/>
  <c r="I541" i="8"/>
  <c r="I537" i="8"/>
  <c r="I533" i="8"/>
  <c r="I529" i="8"/>
  <c r="I525" i="8"/>
  <c r="I521" i="8"/>
  <c r="I517" i="8"/>
  <c r="I513" i="8"/>
  <c r="I509" i="8"/>
  <c r="I505" i="8"/>
  <c r="J505" i="8" s="1"/>
  <c r="I501" i="8"/>
  <c r="I497" i="8"/>
  <c r="I493" i="8"/>
  <c r="I489" i="8"/>
  <c r="I485" i="8"/>
  <c r="I481" i="8"/>
  <c r="J481" i="8" s="1"/>
  <c r="I477" i="8"/>
  <c r="J477" i="8" s="1"/>
  <c r="I473" i="8"/>
  <c r="I469" i="8"/>
  <c r="J469" i="8" s="1"/>
  <c r="I465" i="8"/>
  <c r="J465" i="8" s="1"/>
  <c r="I461" i="8"/>
  <c r="J461" i="8" s="1"/>
  <c r="I457" i="8"/>
  <c r="I453" i="8"/>
  <c r="I449" i="8"/>
  <c r="I445" i="8"/>
  <c r="I441" i="8"/>
  <c r="I437" i="8"/>
  <c r="J437" i="8" s="1"/>
  <c r="I433" i="8"/>
  <c r="J433" i="8" s="1"/>
  <c r="I429" i="8"/>
  <c r="I425" i="8"/>
  <c r="J425" i="8" s="1"/>
  <c r="I421" i="8"/>
  <c r="J421" i="8" s="1"/>
  <c r="I417" i="8"/>
  <c r="J417" i="8" s="1"/>
  <c r="I413" i="8"/>
  <c r="J413" i="8" s="1"/>
  <c r="I409" i="8"/>
  <c r="J409" i="8" s="1"/>
  <c r="I405" i="8"/>
  <c r="J405" i="8" s="1"/>
  <c r="I401" i="8"/>
  <c r="J401" i="8" s="1"/>
  <c r="I397" i="8"/>
  <c r="I393" i="8"/>
  <c r="J393" i="8" s="1"/>
  <c r="I389" i="8"/>
  <c r="I385" i="8"/>
  <c r="J385" i="8" s="1"/>
  <c r="I381" i="8"/>
  <c r="J381" i="8" s="1"/>
  <c r="I377" i="8"/>
  <c r="J377" i="8" s="1"/>
  <c r="I373" i="8"/>
  <c r="I369" i="8"/>
  <c r="J369" i="8" s="1"/>
  <c r="I365" i="8"/>
  <c r="J365" i="8" s="1"/>
  <c r="I361" i="8"/>
  <c r="I357" i="8"/>
  <c r="I353" i="8"/>
  <c r="J353" i="8" s="1"/>
  <c r="I349" i="8"/>
  <c r="I345" i="8"/>
  <c r="J345" i="8" s="1"/>
  <c r="I341" i="8"/>
  <c r="J341" i="8" s="1"/>
  <c r="I337" i="8"/>
  <c r="J337" i="8" s="1"/>
  <c r="I333" i="8"/>
  <c r="J333" i="8" s="1"/>
  <c r="I329" i="8"/>
  <c r="J329" i="8" s="1"/>
  <c r="I325" i="8"/>
  <c r="J325" i="8" s="1"/>
  <c r="I321" i="8"/>
  <c r="I317" i="8"/>
  <c r="J317" i="8" s="1"/>
  <c r="I313" i="8"/>
  <c r="I309" i="8"/>
  <c r="J309" i="8" s="1"/>
  <c r="I305" i="8"/>
  <c r="J305" i="8" s="1"/>
  <c r="I301" i="8"/>
  <c r="I297" i="8"/>
  <c r="J297" i="8" s="1"/>
  <c r="I293" i="8"/>
  <c r="J293" i="8" s="1"/>
  <c r="I289" i="8"/>
  <c r="J289" i="8" s="1"/>
  <c r="I285" i="8"/>
  <c r="J285" i="8" s="1"/>
  <c r="I281" i="8"/>
  <c r="J281" i="8" s="1"/>
  <c r="I277" i="8"/>
  <c r="J277" i="8" s="1"/>
  <c r="I273" i="8"/>
  <c r="J273" i="8" s="1"/>
  <c r="I269" i="8"/>
  <c r="J269" i="8" s="1"/>
  <c r="I265" i="8"/>
  <c r="J265" i="8" s="1"/>
  <c r="I261" i="8"/>
  <c r="J261" i="8" s="1"/>
  <c r="I257" i="8"/>
  <c r="J257" i="8" s="1"/>
  <c r="I253" i="8"/>
  <c r="J253" i="8" s="1"/>
  <c r="I249" i="8"/>
  <c r="I245" i="8"/>
  <c r="J245" i="8" s="1"/>
  <c r="I241" i="8"/>
  <c r="I237" i="8"/>
  <c r="J237" i="8" s="1"/>
  <c r="I233" i="8"/>
  <c r="I229" i="8"/>
  <c r="I225" i="8"/>
  <c r="I221" i="8"/>
  <c r="I217" i="8"/>
  <c r="J217" i="8" s="1"/>
  <c r="I213" i="8"/>
  <c r="I209" i="8"/>
  <c r="I205" i="8"/>
  <c r="I201" i="8"/>
  <c r="J201" i="8" s="1"/>
  <c r="I197" i="8"/>
  <c r="J197" i="8" s="1"/>
  <c r="I193" i="8"/>
  <c r="J193" i="8" s="1"/>
  <c r="I189" i="8"/>
  <c r="I185" i="8"/>
  <c r="J185" i="8" s="1"/>
  <c r="I181" i="8"/>
  <c r="J181" i="8" s="1"/>
  <c r="I177" i="8"/>
  <c r="I173" i="8"/>
  <c r="I169" i="8"/>
  <c r="J169" i="8" s="1"/>
  <c r="I165" i="8"/>
  <c r="J165" i="8" s="1"/>
  <c r="I161" i="8"/>
  <c r="J161" i="8" s="1"/>
  <c r="I157" i="8"/>
  <c r="J157" i="8" s="1"/>
  <c r="I153" i="8"/>
  <c r="J153" i="8" s="1"/>
  <c r="I149" i="8"/>
  <c r="I145" i="8"/>
  <c r="J145" i="8" s="1"/>
  <c r="I141" i="8"/>
  <c r="J141" i="8" s="1"/>
  <c r="I137" i="8"/>
  <c r="J137" i="8" s="1"/>
  <c r="I133" i="8"/>
  <c r="J133" i="8" s="1"/>
  <c r="I129" i="8"/>
  <c r="J129" i="8" s="1"/>
  <c r="I125" i="8"/>
  <c r="J125" i="8" s="1"/>
  <c r="I121" i="8"/>
  <c r="J121" i="8" s="1"/>
  <c r="I117" i="8"/>
  <c r="J117" i="8" s="1"/>
  <c r="I113" i="8"/>
  <c r="J113" i="8" s="1"/>
  <c r="I109" i="8"/>
  <c r="J109" i="8" s="1"/>
  <c r="I105" i="8"/>
  <c r="J105" i="8" s="1"/>
  <c r="I101" i="8"/>
  <c r="J101" i="8" s="1"/>
  <c r="I97" i="8"/>
  <c r="I93" i="8"/>
  <c r="J93" i="8" s="1"/>
  <c r="I89" i="8"/>
  <c r="I85" i="8"/>
  <c r="I81" i="8"/>
  <c r="J81" i="8" s="1"/>
  <c r="I77" i="8"/>
  <c r="J77" i="8" s="1"/>
  <c r="I73" i="8"/>
  <c r="J73" i="8" s="1"/>
  <c r="I69" i="8"/>
  <c r="J69" i="8" s="1"/>
  <c r="I65" i="8"/>
  <c r="J65" i="8" s="1"/>
  <c r="I61" i="8"/>
  <c r="J61" i="8" s="1"/>
  <c r="I57" i="8"/>
  <c r="I53" i="8"/>
  <c r="J53" i="8" s="1"/>
  <c r="I49" i="8"/>
  <c r="I45" i="8"/>
  <c r="J45" i="8" s="1"/>
  <c r="I41" i="8"/>
  <c r="J41" i="8" s="1"/>
  <c r="I37" i="8"/>
  <c r="J37" i="8" s="1"/>
  <c r="I33" i="8"/>
  <c r="J33" i="8" s="1"/>
  <c r="I29" i="8"/>
  <c r="I25" i="8"/>
  <c r="J25" i="8" s="1"/>
  <c r="I21" i="8"/>
  <c r="J21" i="8" s="1"/>
  <c r="I17" i="8"/>
  <c r="J17" i="8" s="1"/>
  <c r="I13" i="8"/>
  <c r="J13" i="8" s="1"/>
  <c r="I9" i="8"/>
  <c r="I5" i="8"/>
  <c r="H12" i="9"/>
  <c r="H28" i="9"/>
  <c r="H44" i="9"/>
  <c r="H60" i="9"/>
  <c r="H76" i="9"/>
  <c r="H92" i="9"/>
  <c r="H108" i="9"/>
  <c r="H124" i="9"/>
  <c r="H17" i="9"/>
  <c r="H33" i="9"/>
  <c r="H49" i="9"/>
  <c r="H65" i="9"/>
  <c r="H81" i="9"/>
  <c r="H97" i="9"/>
  <c r="H113" i="9"/>
  <c r="H127" i="9"/>
  <c r="H18" i="9"/>
  <c r="H34" i="9"/>
  <c r="H50" i="9"/>
  <c r="H66" i="9"/>
  <c r="H82" i="9"/>
  <c r="H98" i="9"/>
  <c r="H114" i="9"/>
  <c r="H115" i="9"/>
  <c r="H15" i="9"/>
  <c r="H31" i="9"/>
  <c r="H47" i="9"/>
  <c r="H63" i="9"/>
  <c r="H79" i="9"/>
  <c r="H95" i="9"/>
  <c r="H111" i="9"/>
  <c r="I12" i="9"/>
  <c r="I28" i="9"/>
  <c r="I44" i="9"/>
  <c r="I60" i="9"/>
  <c r="I76" i="9"/>
  <c r="I92" i="9"/>
  <c r="I108" i="9"/>
  <c r="I124" i="9"/>
  <c r="I17" i="9"/>
  <c r="I33" i="9"/>
  <c r="I49" i="9"/>
  <c r="I65" i="9"/>
  <c r="I81" i="9"/>
  <c r="I97" i="9"/>
  <c r="I113" i="9"/>
  <c r="I122" i="9"/>
  <c r="I10" i="9"/>
  <c r="I26" i="9"/>
  <c r="I42" i="9"/>
  <c r="I58" i="9"/>
  <c r="I74" i="9"/>
  <c r="I90" i="9"/>
  <c r="I106" i="9"/>
  <c r="I126" i="9"/>
  <c r="I11" i="9"/>
  <c r="I27" i="9"/>
  <c r="I43" i="9"/>
  <c r="I59" i="9"/>
  <c r="I75" i="9"/>
  <c r="I91" i="9"/>
  <c r="I115" i="9"/>
  <c r="J12" i="9"/>
  <c r="J28" i="9"/>
  <c r="J44" i="9"/>
  <c r="J60" i="9"/>
  <c r="J76" i="9"/>
  <c r="J92" i="9"/>
  <c r="J108" i="9"/>
  <c r="J124" i="9"/>
  <c r="J5" i="9"/>
  <c r="J21" i="9"/>
  <c r="J37" i="9"/>
  <c r="J53" i="9"/>
  <c r="J69" i="9"/>
  <c r="J85" i="9"/>
  <c r="J101" i="9"/>
  <c r="J121" i="9"/>
  <c r="J14" i="9"/>
  <c r="J30" i="9"/>
  <c r="J46" i="9"/>
  <c r="J62" i="9"/>
  <c r="J78" i="9"/>
  <c r="J94" i="9"/>
  <c r="J110" i="9"/>
  <c r="J15" i="9"/>
  <c r="J31" i="9"/>
  <c r="J47" i="9"/>
  <c r="J63" i="9"/>
  <c r="J79" i="9"/>
  <c r="J95" i="9"/>
  <c r="J111" i="9"/>
  <c r="J127" i="9"/>
  <c r="H3" i="9"/>
  <c r="G16" i="9"/>
  <c r="G32" i="9"/>
  <c r="G48" i="9"/>
  <c r="G64" i="9"/>
  <c r="G80" i="9"/>
  <c r="G96" i="9"/>
  <c r="G121" i="9"/>
  <c r="G17" i="9"/>
  <c r="G33" i="9"/>
  <c r="G49" i="9"/>
  <c r="G65" i="9"/>
  <c r="G81" i="9"/>
  <c r="G97" i="9"/>
  <c r="G117" i="9"/>
  <c r="G18" i="9"/>
  <c r="G34" i="9"/>
  <c r="G50" i="9"/>
  <c r="G66" i="9"/>
  <c r="G82" i="9"/>
  <c r="G98" i="9"/>
  <c r="G114" i="9"/>
  <c r="G119" i="9"/>
  <c r="G125" i="9"/>
  <c r="G19" i="9"/>
  <c r="G35" i="9"/>
  <c r="G51" i="9"/>
  <c r="G67" i="9"/>
  <c r="G83" i="9"/>
  <c r="G99" i="9"/>
  <c r="G115" i="9"/>
  <c r="G113" i="9"/>
  <c r="H16" i="9"/>
  <c r="H32" i="9"/>
  <c r="H48" i="9"/>
  <c r="H64" i="9"/>
  <c r="H80" i="9"/>
  <c r="H96" i="9"/>
  <c r="H112" i="9"/>
  <c r="H5" i="9"/>
  <c r="H21" i="9"/>
  <c r="H37" i="9"/>
  <c r="H53" i="9"/>
  <c r="H69" i="9"/>
  <c r="H85" i="9"/>
  <c r="H101" i="9"/>
  <c r="H117" i="9"/>
  <c r="H6" i="9"/>
  <c r="H22" i="9"/>
  <c r="H38" i="9"/>
  <c r="H54" i="9"/>
  <c r="H70" i="9"/>
  <c r="H86" i="9"/>
  <c r="H102" i="9"/>
  <c r="H118" i="9"/>
  <c r="H123" i="9"/>
  <c r="H19" i="9"/>
  <c r="H35" i="9"/>
  <c r="H51" i="9"/>
  <c r="H67" i="9"/>
  <c r="H83" i="9"/>
  <c r="H99" i="9"/>
  <c r="H119" i="9"/>
  <c r="I16" i="9"/>
  <c r="I32" i="9"/>
  <c r="I48" i="9"/>
  <c r="I64" i="9"/>
  <c r="I80" i="9"/>
  <c r="I96" i="9"/>
  <c r="I112" i="9"/>
  <c r="I5" i="9"/>
  <c r="I21" i="9"/>
  <c r="I37" i="9"/>
  <c r="I53" i="9"/>
  <c r="I69" i="9"/>
  <c r="I85" i="9"/>
  <c r="I101" i="9"/>
  <c r="I117" i="9"/>
  <c r="I107" i="9"/>
  <c r="I14" i="9"/>
  <c r="I30" i="9"/>
  <c r="I46" i="9"/>
  <c r="I62" i="9"/>
  <c r="I78" i="9"/>
  <c r="I94" i="9"/>
  <c r="I110" i="9"/>
  <c r="I111" i="9"/>
  <c r="I15" i="9"/>
  <c r="I31" i="9"/>
  <c r="I47" i="9"/>
  <c r="I63" i="9"/>
  <c r="I79" i="9"/>
  <c r="I95" i="9"/>
  <c r="I127" i="9"/>
  <c r="J16" i="9"/>
  <c r="J32" i="9"/>
  <c r="J48" i="9"/>
  <c r="J64" i="9"/>
  <c r="J80" i="9"/>
  <c r="J96" i="9"/>
  <c r="J112" i="9"/>
  <c r="J117" i="9"/>
  <c r="J9" i="9"/>
  <c r="J25" i="9"/>
  <c r="J41" i="9"/>
  <c r="J57" i="9"/>
  <c r="J73" i="9"/>
  <c r="J89" i="9"/>
  <c r="J105" i="9"/>
  <c r="J126" i="9"/>
  <c r="J18" i="9"/>
  <c r="J34" i="9"/>
  <c r="J50" i="9"/>
  <c r="J66" i="9"/>
  <c r="J82" i="9"/>
  <c r="J98" i="9"/>
  <c r="J114" i="9"/>
  <c r="J19" i="9"/>
  <c r="J35" i="9"/>
  <c r="J51" i="9"/>
  <c r="J67" i="9"/>
  <c r="J83" i="9"/>
  <c r="J99" i="9"/>
  <c r="J115" i="9"/>
  <c r="J118" i="9"/>
  <c r="G4" i="9"/>
  <c r="G20" i="9"/>
  <c r="G36" i="9"/>
  <c r="G52" i="9"/>
  <c r="G68" i="9"/>
  <c r="G84" i="9"/>
  <c r="G100" i="9"/>
  <c r="G5" i="9"/>
  <c r="G21" i="9"/>
  <c r="G37" i="9"/>
  <c r="G53" i="9"/>
  <c r="G69" i="9"/>
  <c r="G85" i="9"/>
  <c r="G101" i="9"/>
  <c r="G6" i="9"/>
  <c r="G22" i="9"/>
  <c r="G38" i="9"/>
  <c r="G54" i="9"/>
  <c r="G70" i="9"/>
  <c r="G86" i="9"/>
  <c r="G102" i="9"/>
  <c r="H4" i="9"/>
  <c r="H20" i="9"/>
  <c r="H36" i="9"/>
  <c r="H52" i="9"/>
  <c r="H68" i="9"/>
  <c r="H84" i="9"/>
  <c r="H100" i="9"/>
  <c r="H116" i="9"/>
  <c r="H9" i="9"/>
  <c r="H25" i="9"/>
  <c r="H41" i="9"/>
  <c r="H57" i="9"/>
  <c r="H73" i="9"/>
  <c r="H89" i="9"/>
  <c r="H105" i="9"/>
  <c r="H121" i="9"/>
  <c r="H10" i="9"/>
  <c r="H26" i="9"/>
  <c r="H42" i="9"/>
  <c r="H58" i="9"/>
  <c r="H74" i="9"/>
  <c r="H90" i="9"/>
  <c r="H106" i="9"/>
  <c r="H122" i="9"/>
  <c r="H7" i="9"/>
  <c r="H23" i="9"/>
  <c r="H39" i="9"/>
  <c r="H55" i="9"/>
  <c r="H71" i="9"/>
  <c r="H87" i="9"/>
  <c r="H103" i="9"/>
  <c r="I4" i="9"/>
  <c r="I20" i="9"/>
  <c r="I36" i="9"/>
  <c r="I52" i="9"/>
  <c r="I68" i="9"/>
  <c r="I84" i="9"/>
  <c r="I100" i="9"/>
  <c r="I116" i="9"/>
  <c r="I9" i="9"/>
  <c r="I25" i="9"/>
  <c r="I41" i="9"/>
  <c r="I57" i="9"/>
  <c r="I73" i="9"/>
  <c r="I89" i="9"/>
  <c r="I105" i="9"/>
  <c r="I121" i="9"/>
  <c r="I119" i="9"/>
  <c r="I18" i="9"/>
  <c r="I34" i="9"/>
  <c r="I50" i="9"/>
  <c r="I66" i="9"/>
  <c r="I82" i="9"/>
  <c r="I98" i="9"/>
  <c r="I114" i="9"/>
  <c r="I123" i="9"/>
  <c r="I19" i="9"/>
  <c r="I35" i="9"/>
  <c r="I51" i="9"/>
  <c r="I67" i="9"/>
  <c r="I83" i="9"/>
  <c r="I99" i="9"/>
  <c r="J4" i="9"/>
  <c r="J20" i="9"/>
  <c r="J36" i="9"/>
  <c r="J52" i="9"/>
  <c r="J68" i="9"/>
  <c r="J84" i="9"/>
  <c r="J100" i="9"/>
  <c r="J116" i="9"/>
  <c r="J125" i="9"/>
  <c r="J13" i="9"/>
  <c r="J29" i="9"/>
  <c r="J45" i="9"/>
  <c r="J61" i="9"/>
  <c r="J77" i="9"/>
  <c r="J93" i="9"/>
  <c r="J109" i="9"/>
  <c r="J6" i="9"/>
  <c r="J22" i="9"/>
  <c r="J38" i="9"/>
  <c r="J54" i="9"/>
  <c r="J70" i="9"/>
  <c r="J86" i="9"/>
  <c r="J102" i="9"/>
  <c r="J7" i="9"/>
  <c r="J23" i="9"/>
  <c r="J39" i="9"/>
  <c r="J55" i="9"/>
  <c r="J71" i="9"/>
  <c r="J87" i="9"/>
  <c r="J103" i="9"/>
  <c r="J119" i="9"/>
  <c r="G8" i="9"/>
  <c r="G24" i="9"/>
  <c r="G40" i="9"/>
  <c r="G56" i="9"/>
  <c r="G72" i="9"/>
  <c r="G88" i="9"/>
  <c r="G108" i="9"/>
  <c r="G9" i="9"/>
  <c r="G25" i="9"/>
  <c r="G41" i="9"/>
  <c r="G57" i="9"/>
  <c r="G73" i="9"/>
  <c r="G89" i="9"/>
  <c r="G105" i="9"/>
  <c r="G10" i="9"/>
  <c r="G26" i="9"/>
  <c r="G42" i="9"/>
  <c r="G58" i="9"/>
  <c r="G74" i="9"/>
  <c r="G90" i="9"/>
  <c r="G106" i="9"/>
  <c r="G122" i="9"/>
  <c r="G112" i="9"/>
  <c r="G11" i="9"/>
  <c r="G27" i="9"/>
  <c r="G43" i="9"/>
  <c r="G59" i="9"/>
  <c r="G75" i="9"/>
  <c r="G91" i="9"/>
  <c r="G107" i="9"/>
  <c r="G104" i="9"/>
  <c r="K4" i="9"/>
  <c r="K20" i="9"/>
  <c r="H8" i="9"/>
  <c r="H24" i="9"/>
  <c r="H40" i="9"/>
  <c r="H56" i="9"/>
  <c r="H72" i="9"/>
  <c r="H88" i="9"/>
  <c r="H104" i="9"/>
  <c r="H120" i="9"/>
  <c r="H13" i="9"/>
  <c r="H29" i="9"/>
  <c r="H45" i="9"/>
  <c r="H61" i="9"/>
  <c r="H77" i="9"/>
  <c r="H93" i="9"/>
  <c r="H109" i="9"/>
  <c r="H125" i="9"/>
  <c r="H14" i="9"/>
  <c r="H30" i="9"/>
  <c r="H46" i="9"/>
  <c r="H62" i="9"/>
  <c r="H78" i="9"/>
  <c r="H94" i="9"/>
  <c r="H110" i="9"/>
  <c r="H126" i="9"/>
  <c r="H11" i="9"/>
  <c r="H27" i="9"/>
  <c r="H43" i="9"/>
  <c r="H59" i="9"/>
  <c r="H75" i="9"/>
  <c r="H91" i="9"/>
  <c r="H107" i="9"/>
  <c r="I8" i="9"/>
  <c r="I24" i="9"/>
  <c r="I40" i="9"/>
  <c r="I56" i="9"/>
  <c r="I72" i="9"/>
  <c r="I88" i="9"/>
  <c r="I104" i="9"/>
  <c r="I120" i="9"/>
  <c r="I13" i="9"/>
  <c r="I29" i="9"/>
  <c r="I45" i="9"/>
  <c r="I61" i="9"/>
  <c r="I77" i="9"/>
  <c r="I93" i="9"/>
  <c r="I109" i="9"/>
  <c r="I125" i="9"/>
  <c r="I6" i="9"/>
  <c r="I22" i="9"/>
  <c r="I38" i="9"/>
  <c r="I54" i="9"/>
  <c r="I70" i="9"/>
  <c r="I86" i="9"/>
  <c r="I102" i="9"/>
  <c r="I118" i="9"/>
  <c r="I7" i="9"/>
  <c r="I23" i="9"/>
  <c r="I39" i="9"/>
  <c r="I55" i="9"/>
  <c r="I71" i="9"/>
  <c r="I87" i="9"/>
  <c r="I103" i="9"/>
  <c r="J8" i="9"/>
  <c r="J24" i="9"/>
  <c r="J40" i="9"/>
  <c r="J56" i="9"/>
  <c r="J72" i="9"/>
  <c r="J88" i="9"/>
  <c r="J104" i="9"/>
  <c r="J120" i="9"/>
  <c r="J122" i="9"/>
  <c r="J17" i="9"/>
  <c r="J33" i="9"/>
  <c r="J49" i="9"/>
  <c r="J65" i="9"/>
  <c r="J81" i="9"/>
  <c r="J97" i="9"/>
  <c r="J113" i="9"/>
  <c r="J10" i="9"/>
  <c r="J26" i="9"/>
  <c r="J42" i="9"/>
  <c r="J58" i="9"/>
  <c r="J74" i="9"/>
  <c r="J90" i="9"/>
  <c r="J106" i="9"/>
  <c r="J11" i="9"/>
  <c r="J27" i="9"/>
  <c r="J43" i="9"/>
  <c r="J59" i="9"/>
  <c r="J75" i="9"/>
  <c r="J91" i="9"/>
  <c r="J107" i="9"/>
  <c r="J123" i="9"/>
  <c r="I3" i="9"/>
  <c r="G12" i="9"/>
  <c r="G28" i="9"/>
  <c r="G44" i="9"/>
  <c r="G60" i="9"/>
  <c r="G76" i="9"/>
  <c r="G92" i="9"/>
  <c r="G120" i="9"/>
  <c r="G13" i="9"/>
  <c r="G29" i="9"/>
  <c r="G45" i="9"/>
  <c r="G61" i="9"/>
  <c r="G77" i="9"/>
  <c r="G93" i="9"/>
  <c r="G109" i="9"/>
  <c r="G14" i="9"/>
  <c r="G30" i="9"/>
  <c r="G46" i="9"/>
  <c r="G62" i="9"/>
  <c r="G78" i="9"/>
  <c r="G94" i="9"/>
  <c r="G110" i="9"/>
  <c r="G126" i="9"/>
  <c r="G118" i="9"/>
  <c r="G15" i="9"/>
  <c r="G47" i="9"/>
  <c r="G79" i="9"/>
  <c r="G111" i="9"/>
  <c r="K8" i="9"/>
  <c r="K28" i="9"/>
  <c r="K44" i="9"/>
  <c r="K60" i="9"/>
  <c r="K76" i="9"/>
  <c r="K92" i="9"/>
  <c r="K112" i="9"/>
  <c r="K17" i="9"/>
  <c r="K33" i="9"/>
  <c r="K49" i="9"/>
  <c r="K65" i="9"/>
  <c r="K81" i="9"/>
  <c r="K97" i="9"/>
  <c r="K113" i="9"/>
  <c r="K103" i="9"/>
  <c r="K6" i="9"/>
  <c r="K22" i="9"/>
  <c r="K38" i="9"/>
  <c r="K54" i="9"/>
  <c r="K70" i="9"/>
  <c r="K86" i="9"/>
  <c r="K102" i="9"/>
  <c r="K118" i="9"/>
  <c r="K111" i="9"/>
  <c r="K11" i="9"/>
  <c r="K27" i="9"/>
  <c r="K43" i="9"/>
  <c r="K75" i="9"/>
  <c r="K107" i="9"/>
  <c r="G127" i="9"/>
  <c r="G23" i="9"/>
  <c r="G55" i="9"/>
  <c r="G87" i="9"/>
  <c r="G123" i="9"/>
  <c r="K12" i="9"/>
  <c r="K32" i="9"/>
  <c r="K48" i="9"/>
  <c r="K64" i="9"/>
  <c r="K80" i="9"/>
  <c r="K96" i="9"/>
  <c r="K5" i="9"/>
  <c r="K21" i="9"/>
  <c r="K37" i="9"/>
  <c r="K53" i="9"/>
  <c r="K69" i="9"/>
  <c r="K85" i="9"/>
  <c r="K101" i="9"/>
  <c r="K117" i="9"/>
  <c r="K115" i="9"/>
  <c r="K10" i="9"/>
  <c r="K26" i="9"/>
  <c r="K42" i="9"/>
  <c r="K58" i="9"/>
  <c r="K74" i="9"/>
  <c r="K90" i="9"/>
  <c r="K106" i="9"/>
  <c r="K122" i="9"/>
  <c r="K123" i="9"/>
  <c r="K15" i="9"/>
  <c r="K31" i="9"/>
  <c r="K47" i="9"/>
  <c r="K63" i="9"/>
  <c r="K79" i="9"/>
  <c r="K95" i="9"/>
  <c r="K124" i="9"/>
  <c r="G124" i="9"/>
  <c r="G31" i="9"/>
  <c r="G63" i="9"/>
  <c r="G95" i="9"/>
  <c r="G116" i="9"/>
  <c r="K16" i="9"/>
  <c r="K36" i="9"/>
  <c r="K52" i="9"/>
  <c r="K68" i="9"/>
  <c r="K84" i="9"/>
  <c r="K100" i="9"/>
  <c r="K9" i="9"/>
  <c r="K25" i="9"/>
  <c r="K41" i="9"/>
  <c r="K57" i="9"/>
  <c r="K73" i="9"/>
  <c r="K89" i="9"/>
  <c r="K105" i="9"/>
  <c r="K121" i="9"/>
  <c r="K127" i="9"/>
  <c r="K14" i="9"/>
  <c r="K30" i="9"/>
  <c r="K46" i="9"/>
  <c r="K62" i="9"/>
  <c r="K78" i="9"/>
  <c r="K94" i="9"/>
  <c r="K110" i="9"/>
  <c r="K126" i="9"/>
  <c r="K116" i="9"/>
  <c r="K19" i="9"/>
  <c r="K35" i="9"/>
  <c r="K51" i="9"/>
  <c r="K67" i="9"/>
  <c r="K83" i="9"/>
  <c r="K3" i="9"/>
  <c r="G7" i="9"/>
  <c r="G39" i="9"/>
  <c r="G71" i="9"/>
  <c r="G103" i="9"/>
  <c r="G3" i="9"/>
  <c r="K24" i="9"/>
  <c r="K40" i="9"/>
  <c r="K56" i="9"/>
  <c r="K72" i="9"/>
  <c r="K88" i="9"/>
  <c r="K104" i="9"/>
  <c r="K13" i="9"/>
  <c r="K29" i="9"/>
  <c r="K45" i="9"/>
  <c r="K61" i="9"/>
  <c r="K77" i="9"/>
  <c r="K93" i="9"/>
  <c r="K109" i="9"/>
  <c r="K125" i="9"/>
  <c r="K120" i="9"/>
  <c r="K18" i="9"/>
  <c r="K34" i="9"/>
  <c r="K50" i="9"/>
  <c r="K66" i="9"/>
  <c r="K82" i="9"/>
  <c r="K98" i="9"/>
  <c r="K114" i="9"/>
  <c r="K99" i="9"/>
  <c r="K7" i="9"/>
  <c r="K23" i="9"/>
  <c r="K39" i="9"/>
  <c r="K55" i="9"/>
  <c r="K71" i="9"/>
  <c r="K87" i="9"/>
  <c r="K119" i="9"/>
  <c r="K59" i="9"/>
  <c r="K91" i="9"/>
  <c r="K108" i="9"/>
  <c r="J2" i="8" l="1"/>
  <c r="AR127" i="9"/>
  <c r="AQ127" i="9"/>
  <c r="AP127" i="9"/>
  <c r="AO127" i="9"/>
  <c r="AN127" i="9"/>
  <c r="AM127" i="9"/>
  <c r="AJ127" i="9"/>
  <c r="AI127" i="9"/>
  <c r="AH127" i="9"/>
  <c r="AG127" i="9"/>
  <c r="AF127" i="9"/>
  <c r="AE127" i="9"/>
  <c r="AB127" i="9"/>
  <c r="AA127" i="9"/>
  <c r="Z127" i="9"/>
  <c r="Y127" i="9"/>
  <c r="X127" i="9"/>
  <c r="W127" i="9"/>
  <c r="AR126" i="9"/>
  <c r="AQ126" i="9"/>
  <c r="AP126" i="9"/>
  <c r="AO126" i="9"/>
  <c r="AN126" i="9"/>
  <c r="AM126" i="9"/>
  <c r="AJ126" i="9"/>
  <c r="AI126" i="9"/>
  <c r="AH126" i="9"/>
  <c r="AG126" i="9"/>
  <c r="AF126" i="9"/>
  <c r="AE126" i="9"/>
  <c r="AB126" i="9"/>
  <c r="AA126" i="9"/>
  <c r="Z126" i="9"/>
  <c r="Y126" i="9"/>
  <c r="X126" i="9"/>
  <c r="W126" i="9"/>
  <c r="AR125" i="9"/>
  <c r="AQ125" i="9"/>
  <c r="AP125" i="9"/>
  <c r="AO125" i="9"/>
  <c r="AN125" i="9"/>
  <c r="AM125" i="9"/>
  <c r="AJ125" i="9"/>
  <c r="AI125" i="9"/>
  <c r="AH125" i="9"/>
  <c r="AG125" i="9"/>
  <c r="AF125" i="9"/>
  <c r="AE125" i="9"/>
  <c r="AB125" i="9"/>
  <c r="AA125" i="9"/>
  <c r="Z125" i="9"/>
  <c r="Y125" i="9"/>
  <c r="X125" i="9"/>
  <c r="W125" i="9"/>
  <c r="AR124" i="9"/>
  <c r="AQ124" i="9"/>
  <c r="AP124" i="9"/>
  <c r="AO124" i="9"/>
  <c r="AN124" i="9"/>
  <c r="AM124" i="9"/>
  <c r="AJ124" i="9"/>
  <c r="AI124" i="9"/>
  <c r="AH124" i="9"/>
  <c r="AG124" i="9"/>
  <c r="AF124" i="9"/>
  <c r="AE124" i="9"/>
  <c r="AB124" i="9"/>
  <c r="AA124" i="9"/>
  <c r="Z124" i="9"/>
  <c r="Y124" i="9"/>
  <c r="X124" i="9"/>
  <c r="W124" i="9"/>
  <c r="AR123" i="9"/>
  <c r="AQ123" i="9"/>
  <c r="AP123" i="9"/>
  <c r="AO123" i="9"/>
  <c r="AN123" i="9"/>
  <c r="AM123" i="9"/>
  <c r="AJ123" i="9"/>
  <c r="AI123" i="9"/>
  <c r="AH123" i="9"/>
  <c r="AG123" i="9"/>
  <c r="AF123" i="9"/>
  <c r="AE123" i="9"/>
  <c r="AB123" i="9"/>
  <c r="AA123" i="9"/>
  <c r="Z123" i="9"/>
  <c r="Y123" i="9"/>
  <c r="X123" i="9"/>
  <c r="W123" i="9"/>
  <c r="AR122" i="9"/>
  <c r="AQ122" i="9"/>
  <c r="AP122" i="9"/>
  <c r="AO122" i="9"/>
  <c r="AN122" i="9"/>
  <c r="AM122" i="9"/>
  <c r="AJ122" i="9"/>
  <c r="AI122" i="9"/>
  <c r="AH122" i="9"/>
  <c r="AG122" i="9"/>
  <c r="AF122" i="9"/>
  <c r="AE122" i="9"/>
  <c r="AB122" i="9"/>
  <c r="AA122" i="9"/>
  <c r="Z122" i="9"/>
  <c r="Y122" i="9"/>
  <c r="X122" i="9"/>
  <c r="W122" i="9"/>
  <c r="AR121" i="9"/>
  <c r="AQ121" i="9"/>
  <c r="AP121" i="9"/>
  <c r="AO121" i="9"/>
  <c r="AN121" i="9"/>
  <c r="AM121" i="9"/>
  <c r="AJ121" i="9"/>
  <c r="AI121" i="9"/>
  <c r="AH121" i="9"/>
  <c r="AG121" i="9"/>
  <c r="AF121" i="9"/>
  <c r="AE121" i="9"/>
  <c r="AB121" i="9"/>
  <c r="AA121" i="9"/>
  <c r="Z121" i="9"/>
  <c r="Y121" i="9"/>
  <c r="X121" i="9"/>
  <c r="W121" i="9"/>
  <c r="AR120" i="9"/>
  <c r="AQ120" i="9"/>
  <c r="AP120" i="9"/>
  <c r="AO120" i="9"/>
  <c r="AN120" i="9"/>
  <c r="AM120" i="9"/>
  <c r="AJ120" i="9"/>
  <c r="AI120" i="9"/>
  <c r="AH120" i="9"/>
  <c r="AG120" i="9"/>
  <c r="AF120" i="9"/>
  <c r="AE120" i="9"/>
  <c r="AB120" i="9"/>
  <c r="AA120" i="9"/>
  <c r="Z120" i="9"/>
  <c r="Y120" i="9"/>
  <c r="X120" i="9"/>
  <c r="W120" i="9"/>
  <c r="AR119" i="9"/>
  <c r="AQ119" i="9"/>
  <c r="AP119" i="9"/>
  <c r="AO119" i="9"/>
  <c r="AN119" i="9"/>
  <c r="AM119" i="9"/>
  <c r="AJ119" i="9"/>
  <c r="AI119" i="9"/>
  <c r="AH119" i="9"/>
  <c r="AG119" i="9"/>
  <c r="AF119" i="9"/>
  <c r="AE119" i="9"/>
  <c r="AB119" i="9"/>
  <c r="AA119" i="9"/>
  <c r="Z119" i="9"/>
  <c r="Y119" i="9"/>
  <c r="X119" i="9"/>
  <c r="W119" i="9"/>
  <c r="AR118" i="9"/>
  <c r="AQ118" i="9"/>
  <c r="AP118" i="9"/>
  <c r="AO118" i="9"/>
  <c r="AN118" i="9"/>
  <c r="AM118" i="9"/>
  <c r="AJ118" i="9"/>
  <c r="AI118" i="9"/>
  <c r="AH118" i="9"/>
  <c r="AG118" i="9"/>
  <c r="AF118" i="9"/>
  <c r="AE118" i="9"/>
  <c r="AB118" i="9"/>
  <c r="AA118" i="9"/>
  <c r="Z118" i="9"/>
  <c r="Y118" i="9"/>
  <c r="X118" i="9"/>
  <c r="W118" i="9"/>
  <c r="AR117" i="9"/>
  <c r="AQ117" i="9"/>
  <c r="AP117" i="9"/>
  <c r="AO117" i="9"/>
  <c r="AN117" i="9"/>
  <c r="AM117" i="9"/>
  <c r="AJ117" i="9"/>
  <c r="AI117" i="9"/>
  <c r="AH117" i="9"/>
  <c r="AG117" i="9"/>
  <c r="AF117" i="9"/>
  <c r="AE117" i="9"/>
  <c r="AB117" i="9"/>
  <c r="AA117" i="9"/>
  <c r="Z117" i="9"/>
  <c r="Y117" i="9"/>
  <c r="X117" i="9"/>
  <c r="W117" i="9"/>
  <c r="AR116" i="9"/>
  <c r="AQ116" i="9"/>
  <c r="AP116" i="9"/>
  <c r="AO116" i="9"/>
  <c r="AN116" i="9"/>
  <c r="AM116" i="9"/>
  <c r="AJ116" i="9"/>
  <c r="AI116" i="9"/>
  <c r="AH116" i="9"/>
  <c r="AG116" i="9"/>
  <c r="AF116" i="9"/>
  <c r="AE116" i="9"/>
  <c r="AB116" i="9"/>
  <c r="AA116" i="9"/>
  <c r="Z116" i="9"/>
  <c r="Y116" i="9"/>
  <c r="X116" i="9"/>
  <c r="W116" i="9"/>
  <c r="AR115" i="9"/>
  <c r="AQ115" i="9"/>
  <c r="AP115" i="9"/>
  <c r="AO115" i="9"/>
  <c r="AN115" i="9"/>
  <c r="AM115" i="9"/>
  <c r="AJ115" i="9"/>
  <c r="AI115" i="9"/>
  <c r="AH115" i="9"/>
  <c r="AG115" i="9"/>
  <c r="AF115" i="9"/>
  <c r="AE115" i="9"/>
  <c r="AB115" i="9"/>
  <c r="AA115" i="9"/>
  <c r="Z115" i="9"/>
  <c r="Y115" i="9"/>
  <c r="X115" i="9"/>
  <c r="W115" i="9"/>
  <c r="AR114" i="9"/>
  <c r="AQ114" i="9"/>
  <c r="AP114" i="9"/>
  <c r="AO114" i="9"/>
  <c r="AN114" i="9"/>
  <c r="AM114" i="9"/>
  <c r="AJ114" i="9"/>
  <c r="AI114" i="9"/>
  <c r="AH114" i="9"/>
  <c r="AG114" i="9"/>
  <c r="AF114" i="9"/>
  <c r="AE114" i="9"/>
  <c r="AB114" i="9"/>
  <c r="AA114" i="9"/>
  <c r="Z114" i="9"/>
  <c r="Y114" i="9"/>
  <c r="X114" i="9"/>
  <c r="W114" i="9"/>
  <c r="AR113" i="9"/>
  <c r="AQ113" i="9"/>
  <c r="AP113" i="9"/>
  <c r="AO113" i="9"/>
  <c r="AN113" i="9"/>
  <c r="AM113" i="9"/>
  <c r="AJ113" i="9"/>
  <c r="AI113" i="9"/>
  <c r="AH113" i="9"/>
  <c r="AG113" i="9"/>
  <c r="AF113" i="9"/>
  <c r="AE113" i="9"/>
  <c r="AB113" i="9"/>
  <c r="AA113" i="9"/>
  <c r="Z113" i="9"/>
  <c r="Y113" i="9"/>
  <c r="X113" i="9"/>
  <c r="W113" i="9"/>
  <c r="AR112" i="9"/>
  <c r="AQ112" i="9"/>
  <c r="AP112" i="9"/>
  <c r="AO112" i="9"/>
  <c r="AN112" i="9"/>
  <c r="AM112" i="9"/>
  <c r="AJ112" i="9"/>
  <c r="AI112" i="9"/>
  <c r="AH112" i="9"/>
  <c r="AG112" i="9"/>
  <c r="AF112" i="9"/>
  <c r="AE112" i="9"/>
  <c r="AB112" i="9"/>
  <c r="AA112" i="9"/>
  <c r="Z112" i="9"/>
  <c r="Y112" i="9"/>
  <c r="X112" i="9"/>
  <c r="W112" i="9"/>
  <c r="AR111" i="9"/>
  <c r="AQ111" i="9"/>
  <c r="AP111" i="9"/>
  <c r="AO111" i="9"/>
  <c r="AN111" i="9"/>
  <c r="AM111" i="9"/>
  <c r="AJ111" i="9"/>
  <c r="AI111" i="9"/>
  <c r="AH111" i="9"/>
  <c r="AG111" i="9"/>
  <c r="AF111" i="9"/>
  <c r="AE111" i="9"/>
  <c r="AB111" i="9"/>
  <c r="AA111" i="9"/>
  <c r="Z111" i="9"/>
  <c r="Y111" i="9"/>
  <c r="X111" i="9"/>
  <c r="W111" i="9"/>
  <c r="AR110" i="9"/>
  <c r="AQ110" i="9"/>
  <c r="AP110" i="9"/>
  <c r="AO110" i="9"/>
  <c r="AN110" i="9"/>
  <c r="AM110" i="9"/>
  <c r="AJ110" i="9"/>
  <c r="AI110" i="9"/>
  <c r="AH110" i="9"/>
  <c r="AG110" i="9"/>
  <c r="AF110" i="9"/>
  <c r="AE110" i="9"/>
  <c r="AB110" i="9"/>
  <c r="AA110" i="9"/>
  <c r="Z110" i="9"/>
  <c r="Y110" i="9"/>
  <c r="X110" i="9"/>
  <c r="W110" i="9"/>
  <c r="AR109" i="9"/>
  <c r="AQ109" i="9"/>
  <c r="AP109" i="9"/>
  <c r="AO109" i="9"/>
  <c r="AN109" i="9"/>
  <c r="AM109" i="9"/>
  <c r="AJ109" i="9"/>
  <c r="AI109" i="9"/>
  <c r="AH109" i="9"/>
  <c r="AG109" i="9"/>
  <c r="AF109" i="9"/>
  <c r="AE109" i="9"/>
  <c r="AB109" i="9"/>
  <c r="AA109" i="9"/>
  <c r="Z109" i="9"/>
  <c r="Y109" i="9"/>
  <c r="X109" i="9"/>
  <c r="W109" i="9"/>
  <c r="AR108" i="9"/>
  <c r="AQ108" i="9"/>
  <c r="AP108" i="9"/>
  <c r="AO108" i="9"/>
  <c r="AN108" i="9"/>
  <c r="AM108" i="9"/>
  <c r="AJ108" i="9"/>
  <c r="AI108" i="9"/>
  <c r="AH108" i="9"/>
  <c r="AG108" i="9"/>
  <c r="AF108" i="9"/>
  <c r="AE108" i="9"/>
  <c r="AB108" i="9"/>
  <c r="AA108" i="9"/>
  <c r="Z108" i="9"/>
  <c r="Y108" i="9"/>
  <c r="X108" i="9"/>
  <c r="W108" i="9"/>
  <c r="AR107" i="9"/>
  <c r="AQ107" i="9"/>
  <c r="AP107" i="9"/>
  <c r="AO107" i="9"/>
  <c r="AN107" i="9"/>
  <c r="AM107" i="9"/>
  <c r="AJ107" i="9"/>
  <c r="AI107" i="9"/>
  <c r="AH107" i="9"/>
  <c r="AG107" i="9"/>
  <c r="AF107" i="9"/>
  <c r="AE107" i="9"/>
  <c r="AB107" i="9"/>
  <c r="AA107" i="9"/>
  <c r="Z107" i="9"/>
  <c r="Y107" i="9"/>
  <c r="X107" i="9"/>
  <c r="W107" i="9"/>
  <c r="AR106" i="9"/>
  <c r="AQ106" i="9"/>
  <c r="AP106" i="9"/>
  <c r="AO106" i="9"/>
  <c r="AN106" i="9"/>
  <c r="AM106" i="9"/>
  <c r="AJ106" i="9"/>
  <c r="AI106" i="9"/>
  <c r="AH106" i="9"/>
  <c r="AG106" i="9"/>
  <c r="AF106" i="9"/>
  <c r="AE106" i="9"/>
  <c r="AB106" i="9"/>
  <c r="AA106" i="9"/>
  <c r="Z106" i="9"/>
  <c r="Y106" i="9"/>
  <c r="X106" i="9"/>
  <c r="W106" i="9"/>
  <c r="AR105" i="9"/>
  <c r="AQ105" i="9"/>
  <c r="AP105" i="9"/>
  <c r="AO105" i="9"/>
  <c r="AN105" i="9"/>
  <c r="AM105" i="9"/>
  <c r="AJ105" i="9"/>
  <c r="AI105" i="9"/>
  <c r="AH105" i="9"/>
  <c r="AG105" i="9"/>
  <c r="AF105" i="9"/>
  <c r="AE105" i="9"/>
  <c r="AB105" i="9"/>
  <c r="AA105" i="9"/>
  <c r="Z105" i="9"/>
  <c r="Y105" i="9"/>
  <c r="X105" i="9"/>
  <c r="W105" i="9"/>
  <c r="AR104" i="9"/>
  <c r="AQ104" i="9"/>
  <c r="AP104" i="9"/>
  <c r="AO104" i="9"/>
  <c r="AN104" i="9"/>
  <c r="AM104" i="9"/>
  <c r="AJ104" i="9"/>
  <c r="AI104" i="9"/>
  <c r="AH104" i="9"/>
  <c r="AG104" i="9"/>
  <c r="AF104" i="9"/>
  <c r="AE104" i="9"/>
  <c r="AB104" i="9"/>
  <c r="AA104" i="9"/>
  <c r="Z104" i="9"/>
  <c r="Y104" i="9"/>
  <c r="X104" i="9"/>
  <c r="W104" i="9"/>
  <c r="AR103" i="9"/>
  <c r="AQ103" i="9"/>
  <c r="AP103" i="9"/>
  <c r="AO103" i="9"/>
  <c r="AN103" i="9"/>
  <c r="AM103" i="9"/>
  <c r="AJ103" i="9"/>
  <c r="AI103" i="9"/>
  <c r="AH103" i="9"/>
  <c r="AG103" i="9"/>
  <c r="AF103" i="9"/>
  <c r="AE103" i="9"/>
  <c r="AB103" i="9"/>
  <c r="AA103" i="9"/>
  <c r="Z103" i="9"/>
  <c r="Y103" i="9"/>
  <c r="X103" i="9"/>
  <c r="W103" i="9"/>
  <c r="AR102" i="9"/>
  <c r="AQ102" i="9"/>
  <c r="AP102" i="9"/>
  <c r="AO102" i="9"/>
  <c r="AN102" i="9"/>
  <c r="AM102" i="9"/>
  <c r="AJ102" i="9"/>
  <c r="AI102" i="9"/>
  <c r="AH102" i="9"/>
  <c r="AG102" i="9"/>
  <c r="AF102" i="9"/>
  <c r="AE102" i="9"/>
  <c r="AB102" i="9"/>
  <c r="AA102" i="9"/>
  <c r="Z102" i="9"/>
  <c r="Y102" i="9"/>
  <c r="X102" i="9"/>
  <c r="W102" i="9"/>
  <c r="AR101" i="9"/>
  <c r="AQ101" i="9"/>
  <c r="AP101" i="9"/>
  <c r="AO101" i="9"/>
  <c r="AN101" i="9"/>
  <c r="AM101" i="9"/>
  <c r="AJ101" i="9"/>
  <c r="AI101" i="9"/>
  <c r="AH101" i="9"/>
  <c r="AG101" i="9"/>
  <c r="AF101" i="9"/>
  <c r="AE101" i="9"/>
  <c r="AB101" i="9"/>
  <c r="AA101" i="9"/>
  <c r="Z101" i="9"/>
  <c r="Y101" i="9"/>
  <c r="X101" i="9"/>
  <c r="W101" i="9"/>
  <c r="AR100" i="9"/>
  <c r="AQ100" i="9"/>
  <c r="AP100" i="9"/>
  <c r="AO100" i="9"/>
  <c r="AN100" i="9"/>
  <c r="AM100" i="9"/>
  <c r="AJ100" i="9"/>
  <c r="AI100" i="9"/>
  <c r="AH100" i="9"/>
  <c r="AG100" i="9"/>
  <c r="AF100" i="9"/>
  <c r="AE100" i="9"/>
  <c r="AB100" i="9"/>
  <c r="AA100" i="9"/>
  <c r="Z100" i="9"/>
  <c r="Y100" i="9"/>
  <c r="X100" i="9"/>
  <c r="W100" i="9"/>
  <c r="AR99" i="9"/>
  <c r="AQ99" i="9"/>
  <c r="AP99" i="9"/>
  <c r="AO99" i="9"/>
  <c r="AN99" i="9"/>
  <c r="AM99" i="9"/>
  <c r="AJ99" i="9"/>
  <c r="AI99" i="9"/>
  <c r="AH99" i="9"/>
  <c r="AG99" i="9"/>
  <c r="AF99" i="9"/>
  <c r="AE99" i="9"/>
  <c r="AB99" i="9"/>
  <c r="AA99" i="9"/>
  <c r="Z99" i="9"/>
  <c r="Y99" i="9"/>
  <c r="X99" i="9"/>
  <c r="W99" i="9"/>
  <c r="AR98" i="9"/>
  <c r="AQ98" i="9"/>
  <c r="AP98" i="9"/>
  <c r="AO98" i="9"/>
  <c r="AN98" i="9"/>
  <c r="AM98" i="9"/>
  <c r="AJ98" i="9"/>
  <c r="AI98" i="9"/>
  <c r="AH98" i="9"/>
  <c r="AG98" i="9"/>
  <c r="AF98" i="9"/>
  <c r="AE98" i="9"/>
  <c r="AB98" i="9"/>
  <c r="AA98" i="9"/>
  <c r="Z98" i="9"/>
  <c r="Y98" i="9"/>
  <c r="X98" i="9"/>
  <c r="W98" i="9"/>
  <c r="AR97" i="9"/>
  <c r="AQ97" i="9"/>
  <c r="AP97" i="9"/>
  <c r="AO97" i="9"/>
  <c r="AN97" i="9"/>
  <c r="AM97" i="9"/>
  <c r="AJ97" i="9"/>
  <c r="AI97" i="9"/>
  <c r="AH97" i="9"/>
  <c r="AG97" i="9"/>
  <c r="AF97" i="9"/>
  <c r="AE97" i="9"/>
  <c r="AB97" i="9"/>
  <c r="AA97" i="9"/>
  <c r="Z97" i="9"/>
  <c r="Y97" i="9"/>
  <c r="X97" i="9"/>
  <c r="W97" i="9"/>
  <c r="AR96" i="9"/>
  <c r="AQ96" i="9"/>
  <c r="AP96" i="9"/>
  <c r="AO96" i="9"/>
  <c r="AN96" i="9"/>
  <c r="AM96" i="9"/>
  <c r="AJ96" i="9"/>
  <c r="AI96" i="9"/>
  <c r="AH96" i="9"/>
  <c r="AG96" i="9"/>
  <c r="AF96" i="9"/>
  <c r="AE96" i="9"/>
  <c r="AB96" i="9"/>
  <c r="AA96" i="9"/>
  <c r="Z96" i="9"/>
  <c r="Y96" i="9"/>
  <c r="X96" i="9"/>
  <c r="W96" i="9"/>
  <c r="AR94" i="9"/>
  <c r="AQ94" i="9"/>
  <c r="AP94" i="9"/>
  <c r="AO94" i="9"/>
  <c r="AN94" i="9"/>
  <c r="AM94" i="9"/>
  <c r="AJ94" i="9"/>
  <c r="AI94" i="9"/>
  <c r="AH94" i="9"/>
  <c r="AG94" i="9"/>
  <c r="AF94" i="9"/>
  <c r="AE94" i="9"/>
  <c r="AB94" i="9"/>
  <c r="AA94" i="9"/>
  <c r="Z94" i="9"/>
  <c r="Y94" i="9"/>
  <c r="X94" i="9"/>
  <c r="W94" i="9"/>
  <c r="AR93" i="9"/>
  <c r="AQ93" i="9"/>
  <c r="AP93" i="9"/>
  <c r="AO93" i="9"/>
  <c r="AN93" i="9"/>
  <c r="AM93" i="9"/>
  <c r="AJ93" i="9"/>
  <c r="AI93" i="9"/>
  <c r="AH93" i="9"/>
  <c r="AG93" i="9"/>
  <c r="AF93" i="9"/>
  <c r="AE93" i="9"/>
  <c r="AB93" i="9"/>
  <c r="AA93" i="9"/>
  <c r="Z93" i="9"/>
  <c r="Y93" i="9"/>
  <c r="X93" i="9"/>
  <c r="W93" i="9"/>
  <c r="AR92" i="9"/>
  <c r="AQ92" i="9"/>
  <c r="AP92" i="9"/>
  <c r="AO92" i="9"/>
  <c r="AN92" i="9"/>
  <c r="AM92" i="9"/>
  <c r="AJ92" i="9"/>
  <c r="AI92" i="9"/>
  <c r="AH92" i="9"/>
  <c r="AG92" i="9"/>
  <c r="AF92" i="9"/>
  <c r="AE92" i="9"/>
  <c r="AB92" i="9"/>
  <c r="AA92" i="9"/>
  <c r="Z92" i="9"/>
  <c r="Y92" i="9"/>
  <c r="X92" i="9"/>
  <c r="W92" i="9"/>
  <c r="AR91" i="9"/>
  <c r="AQ91" i="9"/>
  <c r="AP91" i="9"/>
  <c r="AO91" i="9"/>
  <c r="AN91" i="9"/>
  <c r="AM91" i="9"/>
  <c r="AJ91" i="9"/>
  <c r="AI91" i="9"/>
  <c r="AH91" i="9"/>
  <c r="AG91" i="9"/>
  <c r="AF91" i="9"/>
  <c r="AE91" i="9"/>
  <c r="AB91" i="9"/>
  <c r="AA91" i="9"/>
  <c r="Z91" i="9"/>
  <c r="Y91" i="9"/>
  <c r="X91" i="9"/>
  <c r="W91" i="9"/>
  <c r="AR90" i="9"/>
  <c r="AQ90" i="9"/>
  <c r="AP90" i="9"/>
  <c r="AO90" i="9"/>
  <c r="AN90" i="9"/>
  <c r="AM90" i="9"/>
  <c r="AJ90" i="9"/>
  <c r="AI90" i="9"/>
  <c r="AH90" i="9"/>
  <c r="AG90" i="9"/>
  <c r="AF90" i="9"/>
  <c r="AE90" i="9"/>
  <c r="AB90" i="9"/>
  <c r="AA90" i="9"/>
  <c r="Z90" i="9"/>
  <c r="Y90" i="9"/>
  <c r="X90" i="9"/>
  <c r="W90" i="9"/>
  <c r="AR89" i="9"/>
  <c r="AQ89" i="9"/>
  <c r="AP89" i="9"/>
  <c r="AO89" i="9"/>
  <c r="AN89" i="9"/>
  <c r="AM89" i="9"/>
  <c r="AJ89" i="9"/>
  <c r="AI89" i="9"/>
  <c r="AH89" i="9"/>
  <c r="AG89" i="9"/>
  <c r="AF89" i="9"/>
  <c r="AE89" i="9"/>
  <c r="AB89" i="9"/>
  <c r="AA89" i="9"/>
  <c r="Z89" i="9"/>
  <c r="Y89" i="9"/>
  <c r="X89" i="9"/>
  <c r="W89" i="9"/>
  <c r="AR88" i="9"/>
  <c r="AQ88" i="9"/>
  <c r="AP88" i="9"/>
  <c r="AO88" i="9"/>
  <c r="AN88" i="9"/>
  <c r="AM88" i="9"/>
  <c r="AJ88" i="9"/>
  <c r="AI88" i="9"/>
  <c r="AH88" i="9"/>
  <c r="AG88" i="9"/>
  <c r="AF88" i="9"/>
  <c r="AE88" i="9"/>
  <c r="AB88" i="9"/>
  <c r="AA88" i="9"/>
  <c r="Z88" i="9"/>
  <c r="Y88" i="9"/>
  <c r="X88" i="9"/>
  <c r="W88" i="9"/>
  <c r="AR87" i="9"/>
  <c r="AQ87" i="9"/>
  <c r="AP87" i="9"/>
  <c r="AO87" i="9"/>
  <c r="AN87" i="9"/>
  <c r="AM87" i="9"/>
  <c r="AJ87" i="9"/>
  <c r="AI87" i="9"/>
  <c r="AH87" i="9"/>
  <c r="AG87" i="9"/>
  <c r="AF87" i="9"/>
  <c r="AE87" i="9"/>
  <c r="AB87" i="9"/>
  <c r="AA87" i="9"/>
  <c r="Z87" i="9"/>
  <c r="Y87" i="9"/>
  <c r="X87" i="9"/>
  <c r="W87" i="9"/>
  <c r="AR86" i="9"/>
  <c r="AQ86" i="9"/>
  <c r="AP86" i="9"/>
  <c r="AO86" i="9"/>
  <c r="AN86" i="9"/>
  <c r="AM86" i="9"/>
  <c r="AJ86" i="9"/>
  <c r="AI86" i="9"/>
  <c r="AH86" i="9"/>
  <c r="AG86" i="9"/>
  <c r="AF86" i="9"/>
  <c r="AE86" i="9"/>
  <c r="AB86" i="9"/>
  <c r="AA86" i="9"/>
  <c r="Z86" i="9"/>
  <c r="Y86" i="9"/>
  <c r="X86" i="9"/>
  <c r="W86" i="9"/>
  <c r="AR85" i="9"/>
  <c r="AQ85" i="9"/>
  <c r="AP85" i="9"/>
  <c r="AO85" i="9"/>
  <c r="AN85" i="9"/>
  <c r="AM85" i="9"/>
  <c r="AJ85" i="9"/>
  <c r="AI85" i="9"/>
  <c r="AH85" i="9"/>
  <c r="AG85" i="9"/>
  <c r="AF85" i="9"/>
  <c r="AE85" i="9"/>
  <c r="AB85" i="9"/>
  <c r="AA85" i="9"/>
  <c r="Z85" i="9"/>
  <c r="Y85" i="9"/>
  <c r="X85" i="9"/>
  <c r="W85" i="9"/>
  <c r="AR84" i="9"/>
  <c r="AQ84" i="9"/>
  <c r="AP84" i="9"/>
  <c r="AO84" i="9"/>
  <c r="AN84" i="9"/>
  <c r="AM84" i="9"/>
  <c r="AJ84" i="9"/>
  <c r="AI84" i="9"/>
  <c r="AH84" i="9"/>
  <c r="AG84" i="9"/>
  <c r="AF84" i="9"/>
  <c r="AE84" i="9"/>
  <c r="AB84" i="9"/>
  <c r="AA84" i="9"/>
  <c r="Z84" i="9"/>
  <c r="Y84" i="9"/>
  <c r="X84" i="9"/>
  <c r="W84" i="9"/>
  <c r="AR83" i="9"/>
  <c r="AQ83" i="9"/>
  <c r="AP83" i="9"/>
  <c r="AO83" i="9"/>
  <c r="AN83" i="9"/>
  <c r="AM83" i="9"/>
  <c r="AJ83" i="9"/>
  <c r="AI83" i="9"/>
  <c r="AH83" i="9"/>
  <c r="AG83" i="9"/>
  <c r="AF83" i="9"/>
  <c r="AE83" i="9"/>
  <c r="AB83" i="9"/>
  <c r="AA83" i="9"/>
  <c r="Z83" i="9"/>
  <c r="Y83" i="9"/>
  <c r="X83" i="9"/>
  <c r="W83" i="9"/>
  <c r="AR82" i="9"/>
  <c r="AQ82" i="9"/>
  <c r="AP82" i="9"/>
  <c r="AO82" i="9"/>
  <c r="AN82" i="9"/>
  <c r="AM82" i="9"/>
  <c r="AJ82" i="9"/>
  <c r="AI82" i="9"/>
  <c r="AH82" i="9"/>
  <c r="AG82" i="9"/>
  <c r="AF82" i="9"/>
  <c r="AE82" i="9"/>
  <c r="AB82" i="9"/>
  <c r="AA82" i="9"/>
  <c r="Z82" i="9"/>
  <c r="Y82" i="9"/>
  <c r="X82" i="9"/>
  <c r="W82" i="9"/>
  <c r="AR81" i="9"/>
  <c r="AQ81" i="9"/>
  <c r="AP81" i="9"/>
  <c r="AO81" i="9"/>
  <c r="AN81" i="9"/>
  <c r="AM81" i="9"/>
  <c r="AJ81" i="9"/>
  <c r="AI81" i="9"/>
  <c r="AH81" i="9"/>
  <c r="AG81" i="9"/>
  <c r="AF81" i="9"/>
  <c r="AE81" i="9"/>
  <c r="AB81" i="9"/>
  <c r="AA81" i="9"/>
  <c r="Z81" i="9"/>
  <c r="Y81" i="9"/>
  <c r="X81" i="9"/>
  <c r="W81" i="9"/>
  <c r="AR80" i="9"/>
  <c r="AQ80" i="9"/>
  <c r="AP80" i="9"/>
  <c r="AO80" i="9"/>
  <c r="AN80" i="9"/>
  <c r="AM80" i="9"/>
  <c r="AJ80" i="9"/>
  <c r="AI80" i="9"/>
  <c r="AH80" i="9"/>
  <c r="AG80" i="9"/>
  <c r="AF80" i="9"/>
  <c r="AE80" i="9"/>
  <c r="AB80" i="9"/>
  <c r="AA80" i="9"/>
  <c r="Z80" i="9"/>
  <c r="Y80" i="9"/>
  <c r="X80" i="9"/>
  <c r="W80" i="9"/>
  <c r="AR79" i="9"/>
  <c r="AQ79" i="9"/>
  <c r="AP79" i="9"/>
  <c r="AO79" i="9"/>
  <c r="AN79" i="9"/>
  <c r="AM79" i="9"/>
  <c r="AJ79" i="9"/>
  <c r="AI79" i="9"/>
  <c r="AH79" i="9"/>
  <c r="AG79" i="9"/>
  <c r="AF79" i="9"/>
  <c r="AE79" i="9"/>
  <c r="AB79" i="9"/>
  <c r="AA79" i="9"/>
  <c r="Z79" i="9"/>
  <c r="Y79" i="9"/>
  <c r="X79" i="9"/>
  <c r="W79" i="9"/>
  <c r="AR78" i="9"/>
  <c r="AQ78" i="9"/>
  <c r="AP78" i="9"/>
  <c r="AO78" i="9"/>
  <c r="AN78" i="9"/>
  <c r="AM78" i="9"/>
  <c r="AJ78" i="9"/>
  <c r="AI78" i="9"/>
  <c r="AH78" i="9"/>
  <c r="AG78" i="9"/>
  <c r="AF78" i="9"/>
  <c r="AE78" i="9"/>
  <c r="AB78" i="9"/>
  <c r="AA78" i="9"/>
  <c r="Z78" i="9"/>
  <c r="Y78" i="9"/>
  <c r="X78" i="9"/>
  <c r="W78" i="9"/>
  <c r="AR77" i="9"/>
  <c r="AQ77" i="9"/>
  <c r="AP77" i="9"/>
  <c r="AO77" i="9"/>
  <c r="AN77" i="9"/>
  <c r="AM77" i="9"/>
  <c r="AJ77" i="9"/>
  <c r="AI77" i="9"/>
  <c r="AH77" i="9"/>
  <c r="AG77" i="9"/>
  <c r="AF77" i="9"/>
  <c r="AE77" i="9"/>
  <c r="AB77" i="9"/>
  <c r="AA77" i="9"/>
  <c r="Z77" i="9"/>
  <c r="Y77" i="9"/>
  <c r="X77" i="9"/>
  <c r="W77" i="9"/>
  <c r="AR76" i="9"/>
  <c r="AQ76" i="9"/>
  <c r="AP76" i="9"/>
  <c r="AO76" i="9"/>
  <c r="AN76" i="9"/>
  <c r="AM76" i="9"/>
  <c r="AJ76" i="9"/>
  <c r="AI76" i="9"/>
  <c r="AH76" i="9"/>
  <c r="AG76" i="9"/>
  <c r="AF76" i="9"/>
  <c r="AE76" i="9"/>
  <c r="AB76" i="9"/>
  <c r="AA76" i="9"/>
  <c r="Z76" i="9"/>
  <c r="Y76" i="9"/>
  <c r="X76" i="9"/>
  <c r="W76" i="9"/>
  <c r="AR75" i="9"/>
  <c r="AQ75" i="9"/>
  <c r="AP75" i="9"/>
  <c r="AO75" i="9"/>
  <c r="AN75" i="9"/>
  <c r="AM75" i="9"/>
  <c r="AJ75" i="9"/>
  <c r="AI75" i="9"/>
  <c r="AH75" i="9"/>
  <c r="AG75" i="9"/>
  <c r="AF75" i="9"/>
  <c r="AE75" i="9"/>
  <c r="AB75" i="9"/>
  <c r="AA75" i="9"/>
  <c r="Z75" i="9"/>
  <c r="Y75" i="9"/>
  <c r="X75" i="9"/>
  <c r="W75" i="9"/>
  <c r="AR74" i="9"/>
  <c r="AQ74" i="9"/>
  <c r="AP74" i="9"/>
  <c r="AO74" i="9"/>
  <c r="AN74" i="9"/>
  <c r="AM74" i="9"/>
  <c r="AJ74" i="9"/>
  <c r="AI74" i="9"/>
  <c r="AH74" i="9"/>
  <c r="AG74" i="9"/>
  <c r="AF74" i="9"/>
  <c r="AE74" i="9"/>
  <c r="AB74" i="9"/>
  <c r="AA74" i="9"/>
  <c r="Z74" i="9"/>
  <c r="Y74" i="9"/>
  <c r="X74" i="9"/>
  <c r="W74" i="9"/>
  <c r="AR73" i="9"/>
  <c r="AQ73" i="9"/>
  <c r="AP73" i="9"/>
  <c r="AO73" i="9"/>
  <c r="AN73" i="9"/>
  <c r="AM73" i="9"/>
  <c r="AJ73" i="9"/>
  <c r="AI73" i="9"/>
  <c r="AH73" i="9"/>
  <c r="AG73" i="9"/>
  <c r="AF73" i="9"/>
  <c r="AE73" i="9"/>
  <c r="AB73" i="9"/>
  <c r="AA73" i="9"/>
  <c r="Z73" i="9"/>
  <c r="Y73" i="9"/>
  <c r="X73" i="9"/>
  <c r="W73" i="9"/>
  <c r="AR72" i="9"/>
  <c r="AQ72" i="9"/>
  <c r="AP72" i="9"/>
  <c r="AO72" i="9"/>
  <c r="AN72" i="9"/>
  <c r="AM72" i="9"/>
  <c r="AJ72" i="9"/>
  <c r="AI72" i="9"/>
  <c r="AH72" i="9"/>
  <c r="AG72" i="9"/>
  <c r="AF72" i="9"/>
  <c r="AE72" i="9"/>
  <c r="AB72" i="9"/>
  <c r="AA72" i="9"/>
  <c r="Z72" i="9"/>
  <c r="Y72" i="9"/>
  <c r="X72" i="9"/>
  <c r="W72" i="9"/>
  <c r="AR71" i="9"/>
  <c r="AQ71" i="9"/>
  <c r="AP71" i="9"/>
  <c r="AO71" i="9"/>
  <c r="AN71" i="9"/>
  <c r="AM71" i="9"/>
  <c r="AJ71" i="9"/>
  <c r="AI71" i="9"/>
  <c r="AH71" i="9"/>
  <c r="AG71" i="9"/>
  <c r="AF71" i="9"/>
  <c r="AE71" i="9"/>
  <c r="AB71" i="9"/>
  <c r="AA71" i="9"/>
  <c r="Z71" i="9"/>
  <c r="Y71" i="9"/>
  <c r="X71" i="9"/>
  <c r="W71" i="9"/>
  <c r="AR70" i="9"/>
  <c r="AQ70" i="9"/>
  <c r="AP70" i="9"/>
  <c r="AO70" i="9"/>
  <c r="AN70" i="9"/>
  <c r="AM70" i="9"/>
  <c r="AJ70" i="9"/>
  <c r="AI70" i="9"/>
  <c r="AH70" i="9"/>
  <c r="AG70" i="9"/>
  <c r="AF70" i="9"/>
  <c r="AE70" i="9"/>
  <c r="AB70" i="9"/>
  <c r="AA70" i="9"/>
  <c r="Z70" i="9"/>
  <c r="Y70" i="9"/>
  <c r="X70" i="9"/>
  <c r="W70" i="9"/>
  <c r="AR69" i="9"/>
  <c r="AQ69" i="9"/>
  <c r="AP69" i="9"/>
  <c r="AO69" i="9"/>
  <c r="AN69" i="9"/>
  <c r="AM69" i="9"/>
  <c r="AJ69" i="9"/>
  <c r="AI69" i="9"/>
  <c r="AH69" i="9"/>
  <c r="AG69" i="9"/>
  <c r="AF69" i="9"/>
  <c r="AE69" i="9"/>
  <c r="AB69" i="9"/>
  <c r="AA69" i="9"/>
  <c r="Z69" i="9"/>
  <c r="Y69" i="9"/>
  <c r="X69" i="9"/>
  <c r="W69" i="9"/>
  <c r="AR68" i="9"/>
  <c r="AQ68" i="9"/>
  <c r="AP68" i="9"/>
  <c r="AO68" i="9"/>
  <c r="AN68" i="9"/>
  <c r="AM68" i="9"/>
  <c r="AJ68" i="9"/>
  <c r="AI68" i="9"/>
  <c r="AH68" i="9"/>
  <c r="AG68" i="9"/>
  <c r="AF68" i="9"/>
  <c r="AE68" i="9"/>
  <c r="AB68" i="9"/>
  <c r="AA68" i="9"/>
  <c r="Z68" i="9"/>
  <c r="Y68" i="9"/>
  <c r="X68" i="9"/>
  <c r="W68" i="9"/>
  <c r="AR67" i="9"/>
  <c r="AQ67" i="9"/>
  <c r="AP67" i="9"/>
  <c r="AO67" i="9"/>
  <c r="AN67" i="9"/>
  <c r="AM67" i="9"/>
  <c r="AJ67" i="9"/>
  <c r="AI67" i="9"/>
  <c r="AH67" i="9"/>
  <c r="AG67" i="9"/>
  <c r="AF67" i="9"/>
  <c r="AE67" i="9"/>
  <c r="AB67" i="9"/>
  <c r="AA67" i="9"/>
  <c r="Z67" i="9"/>
  <c r="Y67" i="9"/>
  <c r="X67" i="9"/>
  <c r="W67" i="9"/>
  <c r="AR66" i="9"/>
  <c r="AQ66" i="9"/>
  <c r="AP66" i="9"/>
  <c r="AO66" i="9"/>
  <c r="AN66" i="9"/>
  <c r="AM66" i="9"/>
  <c r="AJ66" i="9"/>
  <c r="AI66" i="9"/>
  <c r="AH66" i="9"/>
  <c r="AG66" i="9"/>
  <c r="AF66" i="9"/>
  <c r="AE66" i="9"/>
  <c r="AB66" i="9"/>
  <c r="AA66" i="9"/>
  <c r="Z66" i="9"/>
  <c r="Y66" i="9"/>
  <c r="X66" i="9"/>
  <c r="W66" i="9"/>
  <c r="AR65" i="9"/>
  <c r="AQ65" i="9"/>
  <c r="AP65" i="9"/>
  <c r="AO65" i="9"/>
  <c r="AN65" i="9"/>
  <c r="AM65" i="9"/>
  <c r="AJ65" i="9"/>
  <c r="AI65" i="9"/>
  <c r="AH65" i="9"/>
  <c r="AG65" i="9"/>
  <c r="AF65" i="9"/>
  <c r="AE65" i="9"/>
  <c r="AB65" i="9"/>
  <c r="AA65" i="9"/>
  <c r="Z65" i="9"/>
  <c r="Y65" i="9"/>
  <c r="X65" i="9"/>
  <c r="W65" i="9"/>
  <c r="AR64" i="9"/>
  <c r="AQ64" i="9"/>
  <c r="AP64" i="9"/>
  <c r="AO64" i="9"/>
  <c r="AN64" i="9"/>
  <c r="AM64" i="9"/>
  <c r="AJ64" i="9"/>
  <c r="AI64" i="9"/>
  <c r="AH64" i="9"/>
  <c r="AG64" i="9"/>
  <c r="AF64" i="9"/>
  <c r="AE64" i="9"/>
  <c r="AB64" i="9"/>
  <c r="AA64" i="9"/>
  <c r="Z64" i="9"/>
  <c r="Y64" i="9"/>
  <c r="X64" i="9"/>
  <c r="W64" i="9"/>
  <c r="AR63" i="9"/>
  <c r="AQ63" i="9"/>
  <c r="AP63" i="9"/>
  <c r="AO63" i="9"/>
  <c r="AN63" i="9"/>
  <c r="AM63" i="9"/>
  <c r="AJ63" i="9"/>
  <c r="AI63" i="9"/>
  <c r="AH63" i="9"/>
  <c r="AG63" i="9"/>
  <c r="AF63" i="9"/>
  <c r="AE63" i="9"/>
  <c r="AB63" i="9"/>
  <c r="AA63" i="9"/>
  <c r="Z63" i="9"/>
  <c r="Y63" i="9"/>
  <c r="X63" i="9"/>
  <c r="W63" i="9"/>
  <c r="AR62" i="9"/>
  <c r="AQ62" i="9"/>
  <c r="AP62" i="9"/>
  <c r="AO62" i="9"/>
  <c r="AN62" i="9"/>
  <c r="AM62" i="9"/>
  <c r="AJ62" i="9"/>
  <c r="AI62" i="9"/>
  <c r="AH62" i="9"/>
  <c r="AG62" i="9"/>
  <c r="AF62" i="9"/>
  <c r="AE62" i="9"/>
  <c r="AB62" i="9"/>
  <c r="AA62" i="9"/>
  <c r="Z62" i="9"/>
  <c r="Y62" i="9"/>
  <c r="X62" i="9"/>
  <c r="W62" i="9"/>
  <c r="AR61" i="9"/>
  <c r="AQ61" i="9"/>
  <c r="AP61" i="9"/>
  <c r="AO61" i="9"/>
  <c r="AN61" i="9"/>
  <c r="AM61" i="9"/>
  <c r="AJ61" i="9"/>
  <c r="AI61" i="9"/>
  <c r="AH61" i="9"/>
  <c r="AG61" i="9"/>
  <c r="AF61" i="9"/>
  <c r="AE61" i="9"/>
  <c r="AB61" i="9"/>
  <c r="AA61" i="9"/>
  <c r="Z61" i="9"/>
  <c r="Y61" i="9"/>
  <c r="X61" i="9"/>
  <c r="W61" i="9"/>
  <c r="AR60" i="9"/>
  <c r="AQ60" i="9"/>
  <c r="AP60" i="9"/>
  <c r="AO60" i="9"/>
  <c r="AN60" i="9"/>
  <c r="AM60" i="9"/>
  <c r="AJ60" i="9"/>
  <c r="AI60" i="9"/>
  <c r="AH60" i="9"/>
  <c r="AG60" i="9"/>
  <c r="AF60" i="9"/>
  <c r="AE60" i="9"/>
  <c r="AB60" i="9"/>
  <c r="AA60" i="9"/>
  <c r="Z60" i="9"/>
  <c r="Y60" i="9"/>
  <c r="X60" i="9"/>
  <c r="W60" i="9"/>
  <c r="AR59" i="9"/>
  <c r="AQ59" i="9"/>
  <c r="AP59" i="9"/>
  <c r="AO59" i="9"/>
  <c r="AN59" i="9"/>
  <c r="AM59" i="9"/>
  <c r="AJ59" i="9"/>
  <c r="AI59" i="9"/>
  <c r="AH59" i="9"/>
  <c r="AG59" i="9"/>
  <c r="AF59" i="9"/>
  <c r="AE59" i="9"/>
  <c r="AB59" i="9"/>
  <c r="AA59" i="9"/>
  <c r="Z59" i="9"/>
  <c r="Y59" i="9"/>
  <c r="X59" i="9"/>
  <c r="W59" i="9"/>
  <c r="AR58" i="9"/>
  <c r="AQ58" i="9"/>
  <c r="AP58" i="9"/>
  <c r="AO58" i="9"/>
  <c r="AN58" i="9"/>
  <c r="AM58" i="9"/>
  <c r="AJ58" i="9"/>
  <c r="AI58" i="9"/>
  <c r="AH58" i="9"/>
  <c r="AG58" i="9"/>
  <c r="AF58" i="9"/>
  <c r="AE58" i="9"/>
  <c r="AB58" i="9"/>
  <c r="AA58" i="9"/>
  <c r="Z58" i="9"/>
  <c r="Y58" i="9"/>
  <c r="X58" i="9"/>
  <c r="W58" i="9"/>
  <c r="AR57" i="9"/>
  <c r="AQ57" i="9"/>
  <c r="AP57" i="9"/>
  <c r="AO57" i="9"/>
  <c r="AN57" i="9"/>
  <c r="AM57" i="9"/>
  <c r="AJ57" i="9"/>
  <c r="AI57" i="9"/>
  <c r="AH57" i="9"/>
  <c r="AG57" i="9"/>
  <c r="AF57" i="9"/>
  <c r="AE57" i="9"/>
  <c r="AB57" i="9"/>
  <c r="AA57" i="9"/>
  <c r="Z57" i="9"/>
  <c r="Y57" i="9"/>
  <c r="X57" i="9"/>
  <c r="W57" i="9"/>
  <c r="AR56" i="9"/>
  <c r="AQ56" i="9"/>
  <c r="AP56" i="9"/>
  <c r="AO56" i="9"/>
  <c r="AN56" i="9"/>
  <c r="AM56" i="9"/>
  <c r="AJ56" i="9"/>
  <c r="AI56" i="9"/>
  <c r="AH56" i="9"/>
  <c r="AG56" i="9"/>
  <c r="AF56" i="9"/>
  <c r="AE56" i="9"/>
  <c r="AB56" i="9"/>
  <c r="AA56" i="9"/>
  <c r="Z56" i="9"/>
  <c r="Y56" i="9"/>
  <c r="X56" i="9"/>
  <c r="W56" i="9"/>
  <c r="AR55" i="9"/>
  <c r="AQ55" i="9"/>
  <c r="AP55" i="9"/>
  <c r="AO55" i="9"/>
  <c r="AN55" i="9"/>
  <c r="AM55" i="9"/>
  <c r="AJ55" i="9"/>
  <c r="AI55" i="9"/>
  <c r="AH55" i="9"/>
  <c r="AG55" i="9"/>
  <c r="AF55" i="9"/>
  <c r="AE55" i="9"/>
  <c r="AB55" i="9"/>
  <c r="AA55" i="9"/>
  <c r="Z55" i="9"/>
  <c r="Y55" i="9"/>
  <c r="X55" i="9"/>
  <c r="W55" i="9"/>
  <c r="AR54" i="9"/>
  <c r="AQ54" i="9"/>
  <c r="AP54" i="9"/>
  <c r="AO54" i="9"/>
  <c r="AN54" i="9"/>
  <c r="AM54" i="9"/>
  <c r="AJ54" i="9"/>
  <c r="AI54" i="9"/>
  <c r="AH54" i="9"/>
  <c r="AG54" i="9"/>
  <c r="AF54" i="9"/>
  <c r="AE54" i="9"/>
  <c r="AB54" i="9"/>
  <c r="AA54" i="9"/>
  <c r="Z54" i="9"/>
  <c r="Y54" i="9"/>
  <c r="X54" i="9"/>
  <c r="W54" i="9"/>
  <c r="AR53" i="9"/>
  <c r="AQ53" i="9"/>
  <c r="AP53" i="9"/>
  <c r="AO53" i="9"/>
  <c r="AN53" i="9"/>
  <c r="AM53" i="9"/>
  <c r="AJ53" i="9"/>
  <c r="AI53" i="9"/>
  <c r="AH53" i="9"/>
  <c r="AG53" i="9"/>
  <c r="AF53" i="9"/>
  <c r="AE53" i="9"/>
  <c r="AB53" i="9"/>
  <c r="AA53" i="9"/>
  <c r="Z53" i="9"/>
  <c r="Y53" i="9"/>
  <c r="X53" i="9"/>
  <c r="W53" i="9"/>
  <c r="AR52" i="9"/>
  <c r="AQ52" i="9"/>
  <c r="AP52" i="9"/>
  <c r="AO52" i="9"/>
  <c r="AN52" i="9"/>
  <c r="AM52" i="9"/>
  <c r="AJ52" i="9"/>
  <c r="AI52" i="9"/>
  <c r="AH52" i="9"/>
  <c r="AG52" i="9"/>
  <c r="AF52" i="9"/>
  <c r="AE52" i="9"/>
  <c r="AB52" i="9"/>
  <c r="AA52" i="9"/>
  <c r="Z52" i="9"/>
  <c r="Y52" i="9"/>
  <c r="X52" i="9"/>
  <c r="W52" i="9"/>
  <c r="AR51" i="9"/>
  <c r="AQ51" i="9"/>
  <c r="AP51" i="9"/>
  <c r="AO51" i="9"/>
  <c r="AN51" i="9"/>
  <c r="AM51" i="9"/>
  <c r="AJ51" i="9"/>
  <c r="AI51" i="9"/>
  <c r="AH51" i="9"/>
  <c r="AG51" i="9"/>
  <c r="AF51" i="9"/>
  <c r="AE51" i="9"/>
  <c r="AB51" i="9"/>
  <c r="AA51" i="9"/>
  <c r="Z51" i="9"/>
  <c r="Y51" i="9"/>
  <c r="X51" i="9"/>
  <c r="W51" i="9"/>
  <c r="AR50" i="9"/>
  <c r="AQ50" i="9"/>
  <c r="AP50" i="9"/>
  <c r="AO50" i="9"/>
  <c r="AN50" i="9"/>
  <c r="AM50" i="9"/>
  <c r="AJ50" i="9"/>
  <c r="AI50" i="9"/>
  <c r="AH50" i="9"/>
  <c r="AG50" i="9"/>
  <c r="AF50" i="9"/>
  <c r="AE50" i="9"/>
  <c r="AB50" i="9"/>
  <c r="AA50" i="9"/>
  <c r="Z50" i="9"/>
  <c r="Y50" i="9"/>
  <c r="X50" i="9"/>
  <c r="W50" i="9"/>
  <c r="AR49" i="9"/>
  <c r="AQ49" i="9"/>
  <c r="AP49" i="9"/>
  <c r="AO49" i="9"/>
  <c r="AN49" i="9"/>
  <c r="AM49" i="9"/>
  <c r="AJ49" i="9"/>
  <c r="AI49" i="9"/>
  <c r="AH49" i="9"/>
  <c r="AG49" i="9"/>
  <c r="AF49" i="9"/>
  <c r="AE49" i="9"/>
  <c r="AB49" i="9"/>
  <c r="AA49" i="9"/>
  <c r="Z49" i="9"/>
  <c r="Y49" i="9"/>
  <c r="X49" i="9"/>
  <c r="W49" i="9"/>
  <c r="AR48" i="9"/>
  <c r="AQ48" i="9"/>
  <c r="AP48" i="9"/>
  <c r="AO48" i="9"/>
  <c r="AN48" i="9"/>
  <c r="AM48" i="9"/>
  <c r="AJ48" i="9"/>
  <c r="AI48" i="9"/>
  <c r="AH48" i="9"/>
  <c r="AG48" i="9"/>
  <c r="AF48" i="9"/>
  <c r="AE48" i="9"/>
  <c r="AB48" i="9"/>
  <c r="AA48" i="9"/>
  <c r="Z48" i="9"/>
  <c r="Y48" i="9"/>
  <c r="X48" i="9"/>
  <c r="W48" i="9"/>
  <c r="AR47" i="9"/>
  <c r="AQ47" i="9"/>
  <c r="AP47" i="9"/>
  <c r="AO47" i="9"/>
  <c r="AN47" i="9"/>
  <c r="AM47" i="9"/>
  <c r="AJ47" i="9"/>
  <c r="AI47" i="9"/>
  <c r="AH47" i="9"/>
  <c r="AG47" i="9"/>
  <c r="AF47" i="9"/>
  <c r="AE47" i="9"/>
  <c r="AB47" i="9"/>
  <c r="AA47" i="9"/>
  <c r="Z47" i="9"/>
  <c r="Y47" i="9"/>
  <c r="X47" i="9"/>
  <c r="W47" i="9"/>
  <c r="AR46" i="9"/>
  <c r="AQ46" i="9"/>
  <c r="AP46" i="9"/>
  <c r="AO46" i="9"/>
  <c r="AN46" i="9"/>
  <c r="AM46" i="9"/>
  <c r="AJ46" i="9"/>
  <c r="AI46" i="9"/>
  <c r="AH46" i="9"/>
  <c r="AG46" i="9"/>
  <c r="AF46" i="9"/>
  <c r="AE46" i="9"/>
  <c r="AB46" i="9"/>
  <c r="AA46" i="9"/>
  <c r="Z46" i="9"/>
  <c r="Y46" i="9"/>
  <c r="X46" i="9"/>
  <c r="W46" i="9"/>
  <c r="AR45" i="9"/>
  <c r="AQ45" i="9"/>
  <c r="AP45" i="9"/>
  <c r="AO45" i="9"/>
  <c r="AN45" i="9"/>
  <c r="AM45" i="9"/>
  <c r="AJ45" i="9"/>
  <c r="AI45" i="9"/>
  <c r="AH45" i="9"/>
  <c r="AG45" i="9"/>
  <c r="AF45" i="9"/>
  <c r="AE45" i="9"/>
  <c r="AB45" i="9"/>
  <c r="AA45" i="9"/>
  <c r="Z45" i="9"/>
  <c r="Y45" i="9"/>
  <c r="X45" i="9"/>
  <c r="W45" i="9"/>
  <c r="AR44" i="9"/>
  <c r="AQ44" i="9"/>
  <c r="AP44" i="9"/>
  <c r="AO44" i="9"/>
  <c r="AN44" i="9"/>
  <c r="AM44" i="9"/>
  <c r="AJ44" i="9"/>
  <c r="AI44" i="9"/>
  <c r="AH44" i="9"/>
  <c r="AG44" i="9"/>
  <c r="AF44" i="9"/>
  <c r="AE44" i="9"/>
  <c r="AB44" i="9"/>
  <c r="AA44" i="9"/>
  <c r="Z44" i="9"/>
  <c r="Y44" i="9"/>
  <c r="X44" i="9"/>
  <c r="W44" i="9"/>
  <c r="AR43" i="9"/>
  <c r="AQ43" i="9"/>
  <c r="AP43" i="9"/>
  <c r="AO43" i="9"/>
  <c r="AN43" i="9"/>
  <c r="AM43" i="9"/>
  <c r="AJ43" i="9"/>
  <c r="AI43" i="9"/>
  <c r="AH43" i="9"/>
  <c r="AG43" i="9"/>
  <c r="AF43" i="9"/>
  <c r="AE43" i="9"/>
  <c r="AB43" i="9"/>
  <c r="AA43" i="9"/>
  <c r="Z43" i="9"/>
  <c r="Y43" i="9"/>
  <c r="X43" i="9"/>
  <c r="W43" i="9"/>
  <c r="AR42" i="9"/>
  <c r="AQ42" i="9"/>
  <c r="AP42" i="9"/>
  <c r="AO42" i="9"/>
  <c r="AN42" i="9"/>
  <c r="AM42" i="9"/>
  <c r="AJ42" i="9"/>
  <c r="AI42" i="9"/>
  <c r="AH42" i="9"/>
  <c r="AG42" i="9"/>
  <c r="AF42" i="9"/>
  <c r="AE42" i="9"/>
  <c r="AB42" i="9"/>
  <c r="AA42" i="9"/>
  <c r="Z42" i="9"/>
  <c r="Y42" i="9"/>
  <c r="X42" i="9"/>
  <c r="W42" i="9"/>
  <c r="AR41" i="9"/>
  <c r="AQ41" i="9"/>
  <c r="AP41" i="9"/>
  <c r="AO41" i="9"/>
  <c r="AN41" i="9"/>
  <c r="AM41" i="9"/>
  <c r="AJ41" i="9"/>
  <c r="AI41" i="9"/>
  <c r="AH41" i="9"/>
  <c r="AG41" i="9"/>
  <c r="AF41" i="9"/>
  <c r="AE41" i="9"/>
  <c r="AB41" i="9"/>
  <c r="AA41" i="9"/>
  <c r="Z41" i="9"/>
  <c r="Y41" i="9"/>
  <c r="X41" i="9"/>
  <c r="W41" i="9"/>
  <c r="AR40" i="9"/>
  <c r="AQ40" i="9"/>
  <c r="AP40" i="9"/>
  <c r="AO40" i="9"/>
  <c r="AN40" i="9"/>
  <c r="AM40" i="9"/>
  <c r="AJ40" i="9"/>
  <c r="AI40" i="9"/>
  <c r="AH40" i="9"/>
  <c r="AG40" i="9"/>
  <c r="AF40" i="9"/>
  <c r="AE40" i="9"/>
  <c r="AB40" i="9"/>
  <c r="AA40" i="9"/>
  <c r="Z40" i="9"/>
  <c r="Y40" i="9"/>
  <c r="X40" i="9"/>
  <c r="W40" i="9"/>
  <c r="AR39" i="9"/>
  <c r="AQ39" i="9"/>
  <c r="AP39" i="9"/>
  <c r="AO39" i="9"/>
  <c r="AN39" i="9"/>
  <c r="AM39" i="9"/>
  <c r="AJ39" i="9"/>
  <c r="AI39" i="9"/>
  <c r="AH39" i="9"/>
  <c r="AG39" i="9"/>
  <c r="AF39" i="9"/>
  <c r="AE39" i="9"/>
  <c r="AB39" i="9"/>
  <c r="AA39" i="9"/>
  <c r="Z39" i="9"/>
  <c r="Y39" i="9"/>
  <c r="X39" i="9"/>
  <c r="W39" i="9"/>
  <c r="AR38" i="9"/>
  <c r="AQ38" i="9"/>
  <c r="AP38" i="9"/>
  <c r="AO38" i="9"/>
  <c r="AN38" i="9"/>
  <c r="AM38" i="9"/>
  <c r="AJ38" i="9"/>
  <c r="AI38" i="9"/>
  <c r="AH38" i="9"/>
  <c r="AG38" i="9"/>
  <c r="AF38" i="9"/>
  <c r="AE38" i="9"/>
  <c r="AB38" i="9"/>
  <c r="AA38" i="9"/>
  <c r="Z38" i="9"/>
  <c r="Y38" i="9"/>
  <c r="X38" i="9"/>
  <c r="W38" i="9"/>
  <c r="AR37" i="9"/>
  <c r="AQ37" i="9"/>
  <c r="AP37" i="9"/>
  <c r="AO37" i="9"/>
  <c r="AN37" i="9"/>
  <c r="AM37" i="9"/>
  <c r="AJ37" i="9"/>
  <c r="AI37" i="9"/>
  <c r="AH37" i="9"/>
  <c r="AG37" i="9"/>
  <c r="AF37" i="9"/>
  <c r="AE37" i="9"/>
  <c r="AB37" i="9"/>
  <c r="AA37" i="9"/>
  <c r="Z37" i="9"/>
  <c r="Y37" i="9"/>
  <c r="X37" i="9"/>
  <c r="W37" i="9"/>
  <c r="AR36" i="9"/>
  <c r="AQ36" i="9"/>
  <c r="AP36" i="9"/>
  <c r="AO36" i="9"/>
  <c r="AN36" i="9"/>
  <c r="AM36" i="9"/>
  <c r="AJ36" i="9"/>
  <c r="AI36" i="9"/>
  <c r="AH36" i="9"/>
  <c r="AG36" i="9"/>
  <c r="AF36" i="9"/>
  <c r="AE36" i="9"/>
  <c r="AB36" i="9"/>
  <c r="AA36" i="9"/>
  <c r="Z36" i="9"/>
  <c r="Y36" i="9"/>
  <c r="X36" i="9"/>
  <c r="W36" i="9"/>
  <c r="AR35" i="9"/>
  <c r="AQ35" i="9"/>
  <c r="AP35" i="9"/>
  <c r="AO35" i="9"/>
  <c r="AN35" i="9"/>
  <c r="AM35" i="9"/>
  <c r="AJ35" i="9"/>
  <c r="AI35" i="9"/>
  <c r="AH35" i="9"/>
  <c r="AG35" i="9"/>
  <c r="AF35" i="9"/>
  <c r="AE35" i="9"/>
  <c r="AB35" i="9"/>
  <c r="AA35" i="9"/>
  <c r="Z35" i="9"/>
  <c r="Y35" i="9"/>
  <c r="X35" i="9"/>
  <c r="W35" i="9"/>
  <c r="AR34" i="9"/>
  <c r="AQ34" i="9"/>
  <c r="AP34" i="9"/>
  <c r="AO34" i="9"/>
  <c r="AN34" i="9"/>
  <c r="AM34" i="9"/>
  <c r="AJ34" i="9"/>
  <c r="AI34" i="9"/>
  <c r="AH34" i="9"/>
  <c r="AG34" i="9"/>
  <c r="AF34" i="9"/>
  <c r="AE34" i="9"/>
  <c r="AB34" i="9"/>
  <c r="AA34" i="9"/>
  <c r="Z34" i="9"/>
  <c r="Y34" i="9"/>
  <c r="X34" i="9"/>
  <c r="W34" i="9"/>
  <c r="AR33" i="9"/>
  <c r="AQ33" i="9"/>
  <c r="AP33" i="9"/>
  <c r="AO33" i="9"/>
  <c r="AN33" i="9"/>
  <c r="AM33" i="9"/>
  <c r="AJ33" i="9"/>
  <c r="AI33" i="9"/>
  <c r="AH33" i="9"/>
  <c r="AG33" i="9"/>
  <c r="AF33" i="9"/>
  <c r="AE33" i="9"/>
  <c r="AB33" i="9"/>
  <c r="AA33" i="9"/>
  <c r="Z33" i="9"/>
  <c r="Y33" i="9"/>
  <c r="X33" i="9"/>
  <c r="W33" i="9"/>
  <c r="AR32" i="9"/>
  <c r="AQ32" i="9"/>
  <c r="AP32" i="9"/>
  <c r="AO32" i="9"/>
  <c r="AN32" i="9"/>
  <c r="AM32" i="9"/>
  <c r="AJ32" i="9"/>
  <c r="AI32" i="9"/>
  <c r="AH32" i="9"/>
  <c r="AG32" i="9"/>
  <c r="AF32" i="9"/>
  <c r="AE32" i="9"/>
  <c r="AB32" i="9"/>
  <c r="AA32" i="9"/>
  <c r="Z32" i="9"/>
  <c r="Y32" i="9"/>
  <c r="X32" i="9"/>
  <c r="W32" i="9"/>
  <c r="AR31" i="9"/>
  <c r="AQ31" i="9"/>
  <c r="AP31" i="9"/>
  <c r="AO31" i="9"/>
  <c r="AN31" i="9"/>
  <c r="AM31" i="9"/>
  <c r="AJ31" i="9"/>
  <c r="AI31" i="9"/>
  <c r="AH31" i="9"/>
  <c r="AG31" i="9"/>
  <c r="AF31" i="9"/>
  <c r="AE31" i="9"/>
  <c r="AB31" i="9"/>
  <c r="AA31" i="9"/>
  <c r="Z31" i="9"/>
  <c r="Y31" i="9"/>
  <c r="X31" i="9"/>
  <c r="W31" i="9"/>
  <c r="AR30" i="9"/>
  <c r="AQ30" i="9"/>
  <c r="AP30" i="9"/>
  <c r="AO30" i="9"/>
  <c r="AN30" i="9"/>
  <c r="AM30" i="9"/>
  <c r="AJ30" i="9"/>
  <c r="AI30" i="9"/>
  <c r="AH30" i="9"/>
  <c r="AG30" i="9"/>
  <c r="AF30" i="9"/>
  <c r="AE30" i="9"/>
  <c r="AB30" i="9"/>
  <c r="AA30" i="9"/>
  <c r="Z30" i="9"/>
  <c r="Y30" i="9"/>
  <c r="X30" i="9"/>
  <c r="W30" i="9"/>
  <c r="AR29" i="9"/>
  <c r="AQ29" i="9"/>
  <c r="AP29" i="9"/>
  <c r="AO29" i="9"/>
  <c r="AN29" i="9"/>
  <c r="AM29" i="9"/>
  <c r="AJ29" i="9"/>
  <c r="AI29" i="9"/>
  <c r="AH29" i="9"/>
  <c r="AG29" i="9"/>
  <c r="AF29" i="9"/>
  <c r="AE29" i="9"/>
  <c r="AB29" i="9"/>
  <c r="AA29" i="9"/>
  <c r="Z29" i="9"/>
  <c r="Y29" i="9"/>
  <c r="X29" i="9"/>
  <c r="W29" i="9"/>
  <c r="AR28" i="9"/>
  <c r="AQ28" i="9"/>
  <c r="AP28" i="9"/>
  <c r="AO28" i="9"/>
  <c r="AN28" i="9"/>
  <c r="AM28" i="9"/>
  <c r="AJ28" i="9"/>
  <c r="AI28" i="9"/>
  <c r="AH28" i="9"/>
  <c r="AG28" i="9"/>
  <c r="AF28" i="9"/>
  <c r="AE28" i="9"/>
  <c r="AB28" i="9"/>
  <c r="AA28" i="9"/>
  <c r="Z28" i="9"/>
  <c r="Y28" i="9"/>
  <c r="X28" i="9"/>
  <c r="W28" i="9"/>
  <c r="AR27" i="9"/>
  <c r="AQ27" i="9"/>
  <c r="AP27" i="9"/>
  <c r="AO27" i="9"/>
  <c r="AN27" i="9"/>
  <c r="AM27" i="9"/>
  <c r="AJ27" i="9"/>
  <c r="AI27" i="9"/>
  <c r="AH27" i="9"/>
  <c r="AG27" i="9"/>
  <c r="AF27" i="9"/>
  <c r="AE27" i="9"/>
  <c r="AB27" i="9"/>
  <c r="AA27" i="9"/>
  <c r="Z27" i="9"/>
  <c r="Y27" i="9"/>
  <c r="X27" i="9"/>
  <c r="W27" i="9"/>
  <c r="AR26" i="9"/>
  <c r="AQ26" i="9"/>
  <c r="AP26" i="9"/>
  <c r="AO26" i="9"/>
  <c r="AN26" i="9"/>
  <c r="AM26" i="9"/>
  <c r="AJ26" i="9"/>
  <c r="AI26" i="9"/>
  <c r="AH26" i="9"/>
  <c r="AG26" i="9"/>
  <c r="AF26" i="9"/>
  <c r="AE26" i="9"/>
  <c r="AB26" i="9"/>
  <c r="AA26" i="9"/>
  <c r="Z26" i="9"/>
  <c r="Y26" i="9"/>
  <c r="X26" i="9"/>
  <c r="W26" i="9"/>
  <c r="AR25" i="9"/>
  <c r="AQ25" i="9"/>
  <c r="AP25" i="9"/>
  <c r="AO25" i="9"/>
  <c r="AN25" i="9"/>
  <c r="AM25" i="9"/>
  <c r="AJ25" i="9"/>
  <c r="AI25" i="9"/>
  <c r="AH25" i="9"/>
  <c r="AG25" i="9"/>
  <c r="AF25" i="9"/>
  <c r="AE25" i="9"/>
  <c r="AB25" i="9"/>
  <c r="AA25" i="9"/>
  <c r="Z25" i="9"/>
  <c r="Y25" i="9"/>
  <c r="X25" i="9"/>
  <c r="W25" i="9"/>
  <c r="AR24" i="9"/>
  <c r="AQ24" i="9"/>
  <c r="AP24" i="9"/>
  <c r="AO24" i="9"/>
  <c r="AN24" i="9"/>
  <c r="AM24" i="9"/>
  <c r="AJ24" i="9"/>
  <c r="AI24" i="9"/>
  <c r="AH24" i="9"/>
  <c r="AG24" i="9"/>
  <c r="AF24" i="9"/>
  <c r="AE24" i="9"/>
  <c r="AB24" i="9"/>
  <c r="AA24" i="9"/>
  <c r="Z24" i="9"/>
  <c r="Y24" i="9"/>
  <c r="X24" i="9"/>
  <c r="W24" i="9"/>
  <c r="AR23" i="9"/>
  <c r="AQ23" i="9"/>
  <c r="AP23" i="9"/>
  <c r="AO23" i="9"/>
  <c r="AN23" i="9"/>
  <c r="AM23" i="9"/>
  <c r="AJ23" i="9"/>
  <c r="AI23" i="9"/>
  <c r="AH23" i="9"/>
  <c r="AG23" i="9"/>
  <c r="AF23" i="9"/>
  <c r="AE23" i="9"/>
  <c r="AB23" i="9"/>
  <c r="AA23" i="9"/>
  <c r="Z23" i="9"/>
  <c r="Y23" i="9"/>
  <c r="X23" i="9"/>
  <c r="AR22" i="9"/>
  <c r="AQ22" i="9"/>
  <c r="AP22" i="9"/>
  <c r="AO22" i="9"/>
  <c r="AN22" i="9"/>
  <c r="AM22" i="9"/>
  <c r="AJ22" i="9"/>
  <c r="AI22" i="9"/>
  <c r="AH22" i="9"/>
  <c r="AG22" i="9"/>
  <c r="AF22" i="9"/>
  <c r="AE22" i="9"/>
  <c r="AB22" i="9"/>
  <c r="AA22" i="9"/>
  <c r="Z22" i="9"/>
  <c r="Y22" i="9"/>
  <c r="X22" i="9"/>
  <c r="W22" i="9"/>
  <c r="AR21" i="9"/>
  <c r="AQ21" i="9"/>
  <c r="AP21" i="9"/>
  <c r="AO21" i="9"/>
  <c r="AN21" i="9"/>
  <c r="AM21" i="9"/>
  <c r="AJ21" i="9"/>
  <c r="AI21" i="9"/>
  <c r="AH21" i="9"/>
  <c r="AG21" i="9"/>
  <c r="AF21" i="9"/>
  <c r="AE21" i="9"/>
  <c r="AB21" i="9"/>
  <c r="AA21" i="9"/>
  <c r="Z21" i="9"/>
  <c r="Y21" i="9"/>
  <c r="X21" i="9"/>
  <c r="W21" i="9"/>
  <c r="AR20" i="9"/>
  <c r="AQ20" i="9"/>
  <c r="AP20" i="9"/>
  <c r="AO20" i="9"/>
  <c r="AN20" i="9"/>
  <c r="AM20" i="9"/>
  <c r="AJ20" i="9"/>
  <c r="AI20" i="9"/>
  <c r="AH20" i="9"/>
  <c r="AG20" i="9"/>
  <c r="AF20" i="9"/>
  <c r="AE20" i="9"/>
  <c r="AB20" i="9"/>
  <c r="AA20" i="9"/>
  <c r="Z20" i="9"/>
  <c r="Y20" i="9"/>
  <c r="X20" i="9"/>
  <c r="W20" i="9"/>
  <c r="AR19" i="9"/>
  <c r="AQ19" i="9"/>
  <c r="AP19" i="9"/>
  <c r="AO19" i="9"/>
  <c r="AN19" i="9"/>
  <c r="AM19" i="9"/>
  <c r="AJ19" i="9"/>
  <c r="AI19" i="9"/>
  <c r="AH19" i="9"/>
  <c r="AG19" i="9"/>
  <c r="AF19" i="9"/>
  <c r="AE19" i="9"/>
  <c r="AB19" i="9"/>
  <c r="AA19" i="9"/>
  <c r="Z19" i="9"/>
  <c r="Y19" i="9"/>
  <c r="X19" i="9"/>
  <c r="W19" i="9"/>
  <c r="AR18" i="9"/>
  <c r="AQ18" i="9"/>
  <c r="AP18" i="9"/>
  <c r="AO18" i="9"/>
  <c r="AN18" i="9"/>
  <c r="AM18" i="9"/>
  <c r="AJ18" i="9"/>
  <c r="AI18" i="9"/>
  <c r="AH18" i="9"/>
  <c r="AG18" i="9"/>
  <c r="AF18" i="9"/>
  <c r="AE18" i="9"/>
  <c r="AB18" i="9"/>
  <c r="AA18" i="9"/>
  <c r="Z18" i="9"/>
  <c r="Y18" i="9"/>
  <c r="X18" i="9"/>
  <c r="W18" i="9"/>
  <c r="AR17" i="9"/>
  <c r="AQ17" i="9"/>
  <c r="AP17" i="9"/>
  <c r="AO17" i="9"/>
  <c r="AN17" i="9"/>
  <c r="AM17" i="9"/>
  <c r="AJ17" i="9"/>
  <c r="AI17" i="9"/>
  <c r="AH17" i="9"/>
  <c r="AG17" i="9"/>
  <c r="AF17" i="9"/>
  <c r="AE17" i="9"/>
  <c r="AB17" i="9"/>
  <c r="AR16" i="9"/>
  <c r="AQ16" i="9"/>
  <c r="AP16" i="9"/>
  <c r="AO16" i="9"/>
  <c r="AN16" i="9"/>
  <c r="AM16" i="9"/>
  <c r="AJ16" i="9"/>
  <c r="AI16" i="9"/>
  <c r="AH16" i="9"/>
  <c r="AG16" i="9"/>
  <c r="AF16" i="9"/>
  <c r="AE16" i="9"/>
  <c r="AB16" i="9"/>
  <c r="AA16" i="9"/>
  <c r="Z16" i="9"/>
  <c r="Y16" i="9"/>
  <c r="X16" i="9"/>
  <c r="W16" i="9"/>
  <c r="AR15" i="9"/>
  <c r="AQ15" i="9"/>
  <c r="AP15" i="9"/>
  <c r="AO15" i="9"/>
  <c r="AN15" i="9"/>
  <c r="AM15" i="9"/>
  <c r="AJ15" i="9"/>
  <c r="AI15" i="9"/>
  <c r="AH15" i="9"/>
  <c r="AG15" i="9"/>
  <c r="AF15" i="9"/>
  <c r="AE15" i="9"/>
  <c r="AB15" i="9"/>
  <c r="AA15" i="9"/>
  <c r="Z15" i="9"/>
  <c r="Y15" i="9"/>
  <c r="X15" i="9"/>
  <c r="W15" i="9"/>
  <c r="AR14" i="9"/>
  <c r="AQ14" i="9"/>
  <c r="AP14" i="9"/>
  <c r="AO14" i="9"/>
  <c r="AN14" i="9"/>
  <c r="AM14" i="9"/>
  <c r="AJ14" i="9"/>
  <c r="AI14" i="9"/>
  <c r="AH14" i="9"/>
  <c r="AG14" i="9"/>
  <c r="AF14" i="9"/>
  <c r="AE14" i="9"/>
  <c r="AB14" i="9"/>
  <c r="AA14" i="9"/>
  <c r="Z14" i="9"/>
  <c r="Y14" i="9"/>
  <c r="X14" i="9"/>
  <c r="W14" i="9"/>
  <c r="AR13" i="9"/>
  <c r="AQ13" i="9"/>
  <c r="AP13" i="9"/>
  <c r="AO13" i="9"/>
  <c r="AN13" i="9"/>
  <c r="AM13" i="9"/>
  <c r="AJ13" i="9"/>
  <c r="AI13" i="9"/>
  <c r="AH13" i="9"/>
  <c r="AG13" i="9"/>
  <c r="AF13" i="9"/>
  <c r="AE13" i="9"/>
  <c r="AB13" i="9"/>
  <c r="AA13" i="9"/>
  <c r="Z13" i="9"/>
  <c r="Y13" i="9"/>
  <c r="X13" i="9"/>
  <c r="W13" i="9"/>
  <c r="AR12" i="9"/>
  <c r="AQ12" i="9"/>
  <c r="AP12" i="9"/>
  <c r="AO12" i="9"/>
  <c r="AN12" i="9"/>
  <c r="AM12" i="9"/>
  <c r="AJ12" i="9"/>
  <c r="AI12" i="9"/>
  <c r="AH12" i="9"/>
  <c r="AG12" i="9"/>
  <c r="AF12" i="9"/>
  <c r="AE12" i="9"/>
  <c r="AB12" i="9"/>
  <c r="AA12" i="9"/>
  <c r="Z12" i="9"/>
  <c r="Y12" i="9"/>
  <c r="X12" i="9"/>
  <c r="W12" i="9"/>
  <c r="AR11" i="9"/>
  <c r="AQ11" i="9"/>
  <c r="AP11" i="9"/>
  <c r="AO11" i="9"/>
  <c r="AN11" i="9"/>
  <c r="AM11" i="9"/>
  <c r="AJ11" i="9"/>
  <c r="AI11" i="9"/>
  <c r="AH11" i="9"/>
  <c r="AG11" i="9"/>
  <c r="AF11" i="9"/>
  <c r="AE11" i="9"/>
  <c r="AB11" i="9"/>
  <c r="AA11" i="9"/>
  <c r="Z11" i="9"/>
  <c r="Y11" i="9"/>
  <c r="X11" i="9"/>
  <c r="W11" i="9"/>
  <c r="AR10" i="9"/>
  <c r="AQ10" i="9"/>
  <c r="AP10" i="9"/>
  <c r="AO10" i="9"/>
  <c r="AN10" i="9"/>
  <c r="AM10" i="9"/>
  <c r="AJ10" i="9"/>
  <c r="AI10" i="9"/>
  <c r="AH10" i="9"/>
  <c r="AG10" i="9"/>
  <c r="AF10" i="9"/>
  <c r="AE10" i="9"/>
  <c r="AB10" i="9"/>
  <c r="AA10" i="9"/>
  <c r="Z10" i="9"/>
  <c r="Y10" i="9"/>
  <c r="X10" i="9"/>
  <c r="W10" i="9"/>
  <c r="AR9" i="9"/>
  <c r="AQ9" i="9"/>
  <c r="AP9" i="9"/>
  <c r="AO9" i="9"/>
  <c r="AN9" i="9"/>
  <c r="AM9" i="9"/>
  <c r="AJ9" i="9"/>
  <c r="AI9" i="9"/>
  <c r="AH9" i="9"/>
  <c r="AG9" i="9"/>
  <c r="AF9" i="9"/>
  <c r="AE9" i="9"/>
  <c r="AB9" i="9"/>
  <c r="AA9" i="9"/>
  <c r="Z9" i="9"/>
  <c r="Y9" i="9"/>
  <c r="X9" i="9"/>
  <c r="W9" i="9"/>
  <c r="AR8" i="9"/>
  <c r="AQ8" i="9"/>
  <c r="AP8" i="9"/>
  <c r="AO8" i="9"/>
  <c r="AN8" i="9"/>
  <c r="AM8" i="9"/>
  <c r="AJ8" i="9"/>
  <c r="AI8" i="9"/>
  <c r="AH8" i="9"/>
  <c r="AG8" i="9"/>
  <c r="AF8" i="9"/>
  <c r="AE8" i="9"/>
  <c r="AB8" i="9"/>
  <c r="AA8" i="9"/>
  <c r="Z8" i="9"/>
  <c r="Y8" i="9"/>
  <c r="X8" i="9"/>
  <c r="W8" i="9"/>
  <c r="AR7" i="9"/>
  <c r="AQ7" i="9"/>
  <c r="AP7" i="9"/>
  <c r="AO7" i="9"/>
  <c r="AN7" i="9"/>
  <c r="AM7" i="9"/>
  <c r="AJ7" i="9"/>
  <c r="AI7" i="9"/>
  <c r="AH7" i="9"/>
  <c r="AG7" i="9"/>
  <c r="AF7" i="9"/>
  <c r="AE7" i="9"/>
  <c r="AB7" i="9"/>
  <c r="AA7" i="9"/>
  <c r="Z7" i="9"/>
  <c r="Y7" i="9"/>
  <c r="X7" i="9"/>
  <c r="W7" i="9"/>
  <c r="AR6" i="9"/>
  <c r="AQ6" i="9"/>
  <c r="AP6" i="9"/>
  <c r="AO6" i="9"/>
  <c r="AN6" i="9"/>
  <c r="AM6" i="9"/>
  <c r="AJ6" i="9"/>
  <c r="AI6" i="9"/>
  <c r="AH6" i="9"/>
  <c r="AG6" i="9"/>
  <c r="AF6" i="9"/>
  <c r="AE6" i="9"/>
  <c r="AB6" i="9"/>
  <c r="AA6" i="9"/>
  <c r="Z6" i="9"/>
  <c r="Y6" i="9"/>
  <c r="X6" i="9"/>
  <c r="W6" i="9"/>
  <c r="AR5" i="9"/>
  <c r="AQ5" i="9"/>
  <c r="AP5" i="9"/>
  <c r="AO5" i="9"/>
  <c r="AN5" i="9"/>
  <c r="AM5" i="9"/>
  <c r="AJ5" i="9"/>
  <c r="AI5" i="9"/>
  <c r="AH5" i="9"/>
  <c r="AG5" i="9"/>
  <c r="AF5" i="9"/>
  <c r="AE5" i="9"/>
  <c r="AB5" i="9"/>
  <c r="AA5" i="9"/>
  <c r="Z5" i="9"/>
  <c r="Y5" i="9"/>
  <c r="X5" i="9"/>
  <c r="W5" i="9"/>
  <c r="AR4" i="9"/>
  <c r="AQ4" i="9"/>
  <c r="AP4" i="9"/>
  <c r="AO4" i="9"/>
  <c r="AN4" i="9"/>
  <c r="AM4" i="9"/>
  <c r="AJ4" i="9"/>
  <c r="AI4" i="9"/>
  <c r="AH4" i="9"/>
  <c r="AG4" i="9"/>
  <c r="AF4" i="9"/>
  <c r="AE4" i="9"/>
  <c r="AB4" i="9"/>
  <c r="AA4" i="9"/>
  <c r="Z4" i="9"/>
  <c r="Y4" i="9"/>
  <c r="X4" i="9"/>
  <c r="W4" i="9"/>
  <c r="AR3" i="9"/>
  <c r="AQ3" i="9"/>
  <c r="AP3" i="9"/>
  <c r="AO3" i="9"/>
  <c r="AN3" i="9"/>
  <c r="AM3" i="9"/>
  <c r="AJ3" i="9"/>
  <c r="AI3" i="9"/>
  <c r="AH3" i="9"/>
  <c r="AG3" i="9"/>
  <c r="AF3" i="9"/>
  <c r="AE3" i="9"/>
  <c r="AB3" i="9"/>
  <c r="AA3" i="9"/>
  <c r="Z3" i="9"/>
  <c r="Y3" i="9"/>
  <c r="X3" i="9"/>
  <c r="W3" i="9"/>
  <c r="J3" i="9"/>
  <c r="AT43" i="9" l="1"/>
  <c r="AT45" i="9"/>
  <c r="AT47" i="9"/>
  <c r="AT49" i="9"/>
  <c r="AT51" i="9"/>
  <c r="AT53" i="9"/>
  <c r="AT55" i="9"/>
  <c r="AT57" i="9"/>
  <c r="AT59" i="9"/>
  <c r="AT61" i="9"/>
  <c r="AT63" i="9"/>
  <c r="AT65" i="9"/>
  <c r="AT67" i="9"/>
  <c r="AT69" i="9"/>
  <c r="AT71" i="9"/>
  <c r="AT73" i="9"/>
  <c r="AT75" i="9"/>
  <c r="AT77" i="9"/>
  <c r="AT79" i="9"/>
  <c r="AT81" i="9"/>
  <c r="AT83" i="9"/>
  <c r="AT85" i="9"/>
  <c r="AT88" i="9"/>
  <c r="AT90" i="9"/>
  <c r="AT92" i="9"/>
  <c r="AT94" i="9"/>
  <c r="AT96" i="9"/>
  <c r="AT98" i="9"/>
  <c r="AT100" i="9"/>
  <c r="AT102" i="9"/>
  <c r="AT104" i="9"/>
  <c r="AT106" i="9"/>
  <c r="AT108" i="9"/>
  <c r="AT110" i="9"/>
  <c r="AT112" i="9"/>
  <c r="AT114" i="9"/>
  <c r="AT116" i="9"/>
  <c r="AT118" i="9"/>
  <c r="AT120" i="9"/>
  <c r="AT122" i="9"/>
  <c r="AT124" i="9"/>
  <c r="AT126" i="9"/>
  <c r="AT41" i="9"/>
  <c r="AT42" i="9"/>
  <c r="AT44" i="9"/>
  <c r="AT46" i="9"/>
  <c r="AT48" i="9"/>
  <c r="AT50" i="9"/>
  <c r="AT52" i="9"/>
  <c r="AT54" i="9"/>
  <c r="AT56" i="9"/>
  <c r="AT58" i="9"/>
  <c r="AT60" i="9"/>
  <c r="AT62" i="9"/>
  <c r="AT64" i="9"/>
  <c r="AT66" i="9"/>
  <c r="AT68" i="9"/>
  <c r="AT70" i="9"/>
  <c r="AT72" i="9"/>
  <c r="AT74" i="9"/>
  <c r="AT76" i="9"/>
  <c r="AT78" i="9"/>
  <c r="AT80" i="9"/>
  <c r="AT82" i="9"/>
  <c r="AT84" i="9"/>
  <c r="AT86" i="9"/>
  <c r="AT87" i="9"/>
  <c r="AT89" i="9"/>
  <c r="AT91" i="9"/>
  <c r="AT93" i="9"/>
  <c r="AT95" i="9"/>
  <c r="AT97" i="9"/>
  <c r="AT99" i="9"/>
  <c r="AT101" i="9"/>
  <c r="AT103" i="9"/>
  <c r="AT105" i="9"/>
  <c r="AT107" i="9"/>
  <c r="AT109" i="9"/>
  <c r="AT111" i="9"/>
  <c r="AT113" i="9"/>
  <c r="AT115" i="9"/>
  <c r="AT117" i="9"/>
  <c r="AT119" i="9"/>
  <c r="AT121" i="9"/>
  <c r="AT123" i="9"/>
  <c r="AT125" i="9"/>
  <c r="AT127" i="9"/>
  <c r="AL127" i="9" l="1"/>
  <c r="AD127" i="9"/>
  <c r="AL126" i="9" l="1"/>
  <c r="AD126" i="9"/>
  <c r="AL125" i="9"/>
  <c r="AD125" i="9"/>
  <c r="AL124" i="9"/>
  <c r="AD124" i="9"/>
  <c r="AL123" i="9"/>
  <c r="AD123" i="9"/>
  <c r="AL122" i="9"/>
  <c r="AD122" i="9"/>
  <c r="AL121" i="9"/>
  <c r="AD121" i="9"/>
  <c r="AL120" i="9"/>
  <c r="AD120" i="9"/>
  <c r="AL119" i="9"/>
  <c r="AD119" i="9"/>
  <c r="AL118" i="9"/>
  <c r="AD118" i="9"/>
  <c r="AL117" i="9"/>
  <c r="AD117" i="9"/>
  <c r="AL116" i="9"/>
  <c r="AD116" i="9"/>
  <c r="AL115" i="9"/>
  <c r="AD115" i="9"/>
  <c r="AL114" i="9"/>
  <c r="AD114" i="9"/>
  <c r="AL113" i="9"/>
  <c r="AD113" i="9"/>
  <c r="AL112" i="9"/>
  <c r="AD112" i="9"/>
  <c r="AL111" i="9"/>
  <c r="AD111" i="9"/>
  <c r="AL110" i="9"/>
  <c r="AD110" i="9"/>
  <c r="AL109" i="9"/>
  <c r="AD109" i="9"/>
  <c r="AL108" i="9"/>
  <c r="AD108" i="9"/>
  <c r="AL107" i="9"/>
  <c r="AD107" i="9"/>
  <c r="AL106" i="9"/>
  <c r="AD106" i="9"/>
  <c r="AL105" i="9"/>
  <c r="AD105" i="9"/>
  <c r="AL104" i="9"/>
  <c r="AD104" i="9"/>
  <c r="AL103" i="9"/>
  <c r="AD103" i="9"/>
  <c r="AL102" i="9"/>
  <c r="AD102" i="9"/>
  <c r="AL101" i="9"/>
  <c r="AD101" i="9"/>
  <c r="AL100" i="9"/>
  <c r="AD100" i="9"/>
  <c r="AL99" i="9"/>
  <c r="AD99" i="9"/>
  <c r="AL98" i="9"/>
  <c r="AD98" i="9"/>
  <c r="AL97" i="9"/>
  <c r="AD97" i="9"/>
  <c r="AL96" i="9"/>
  <c r="AD96" i="9"/>
  <c r="AL95" i="9"/>
  <c r="AD95" i="9"/>
  <c r="AL94" i="9"/>
  <c r="AD94" i="9"/>
  <c r="AL93" i="9"/>
  <c r="AD93" i="9"/>
  <c r="AL92" i="9"/>
  <c r="AD92" i="9"/>
  <c r="AL91" i="9"/>
  <c r="AD91" i="9"/>
  <c r="AL90" i="9"/>
  <c r="AD90" i="9"/>
  <c r="AL89" i="9"/>
  <c r="AD89" i="9"/>
  <c r="AL88" i="9"/>
  <c r="AD88" i="9"/>
  <c r="AL87" i="9"/>
  <c r="AD87" i="9"/>
  <c r="AL86" i="9"/>
  <c r="AD86" i="9"/>
  <c r="AL85" i="9"/>
  <c r="AD85" i="9"/>
  <c r="AL84" i="9"/>
  <c r="AD84" i="9"/>
  <c r="AL83" i="9"/>
  <c r="AD83" i="9"/>
  <c r="AL82" i="9"/>
  <c r="AD82" i="9"/>
  <c r="AL81" i="9"/>
  <c r="AD81" i="9"/>
  <c r="AL80" i="9"/>
  <c r="AD80" i="9"/>
  <c r="AL79" i="9"/>
  <c r="AD79" i="9"/>
  <c r="AL78" i="9"/>
  <c r="AD78" i="9"/>
  <c r="AL77" i="9"/>
  <c r="AD77" i="9"/>
  <c r="AL76" i="9"/>
  <c r="AD76" i="9"/>
  <c r="AL75" i="9"/>
  <c r="AD75" i="9"/>
  <c r="AL74" i="9"/>
  <c r="AD74" i="9"/>
  <c r="AL73" i="9"/>
  <c r="AD73" i="9"/>
  <c r="AL72" i="9"/>
  <c r="AD72" i="9"/>
  <c r="AL71" i="9"/>
  <c r="AD71" i="9"/>
  <c r="AL70" i="9"/>
  <c r="AD70" i="9"/>
  <c r="AL69" i="9"/>
  <c r="AD69" i="9"/>
  <c r="AL68" i="9"/>
  <c r="AD68" i="9"/>
  <c r="AL67" i="9"/>
  <c r="AD67" i="9"/>
  <c r="AL66" i="9"/>
  <c r="AD66" i="9"/>
  <c r="AL65" i="9"/>
  <c r="AD65" i="9"/>
  <c r="AL64" i="9"/>
  <c r="AD64" i="9"/>
  <c r="AL63" i="9"/>
  <c r="AD63" i="9"/>
  <c r="AL62" i="9"/>
  <c r="AD62" i="9"/>
  <c r="AL61" i="9"/>
  <c r="AD61" i="9"/>
  <c r="AL60" i="9"/>
  <c r="AD60" i="9"/>
  <c r="AL59" i="9"/>
  <c r="AD59" i="9"/>
  <c r="AL58" i="9"/>
  <c r="AD58" i="9"/>
  <c r="AL57" i="9"/>
  <c r="AD57" i="9"/>
  <c r="AL56" i="9"/>
  <c r="AD56" i="9"/>
  <c r="AL55" i="9"/>
  <c r="AD55" i="9"/>
  <c r="AL54" i="9"/>
  <c r="AD54" i="9"/>
  <c r="AL53" i="9"/>
  <c r="AD53" i="9"/>
  <c r="AL52" i="9"/>
  <c r="AD52" i="9"/>
  <c r="AL51" i="9"/>
  <c r="AD51" i="9"/>
  <c r="AL50" i="9"/>
  <c r="AD50" i="9"/>
  <c r="AL49" i="9"/>
  <c r="AD49" i="9"/>
  <c r="AL48" i="9"/>
  <c r="AD48" i="9"/>
  <c r="AL47" i="9"/>
  <c r="AD47" i="9"/>
  <c r="AL46" i="9"/>
  <c r="AD46" i="9"/>
  <c r="AL45" i="9"/>
  <c r="AD45" i="9"/>
  <c r="AL44" i="9"/>
  <c r="AD44" i="9"/>
  <c r="AL43" i="9"/>
  <c r="AD43" i="9"/>
  <c r="AL42" i="9"/>
  <c r="AD42" i="9"/>
  <c r="AL41" i="9"/>
  <c r="AD41" i="9"/>
  <c r="AT4" i="9" l="1"/>
  <c r="AT5" i="9"/>
  <c r="AT6" i="9"/>
  <c r="AT7" i="9"/>
  <c r="AT8" i="9"/>
  <c r="AT9" i="9"/>
  <c r="AT10" i="9"/>
  <c r="AT11" i="9"/>
  <c r="AT12" i="9"/>
  <c r="AT13" i="9"/>
  <c r="AT14" i="9"/>
  <c r="AT15" i="9"/>
  <c r="AT16" i="9"/>
  <c r="AT17" i="9"/>
  <c r="AT18" i="9"/>
  <c r="AT19" i="9"/>
  <c r="AT20" i="9"/>
  <c r="AT21" i="9"/>
  <c r="AT22" i="9"/>
  <c r="AT23" i="9"/>
  <c r="AT24" i="9"/>
  <c r="AT25" i="9"/>
  <c r="AT26" i="9"/>
  <c r="AT27" i="9"/>
  <c r="AT28" i="9"/>
  <c r="AT29" i="9"/>
  <c r="AT30" i="9"/>
  <c r="AT31" i="9"/>
  <c r="AT32" i="9"/>
  <c r="AT33" i="9"/>
  <c r="AT34" i="9"/>
  <c r="AT35" i="9"/>
  <c r="AT36" i="9"/>
  <c r="AT37" i="9"/>
  <c r="AT38" i="9"/>
  <c r="AT39" i="9"/>
  <c r="AT40" i="9"/>
  <c r="AT3" i="9"/>
  <c r="AM1" i="9" l="1"/>
  <c r="AL32" i="9" l="1"/>
  <c r="AD32" i="9"/>
  <c r="AL33" i="9" l="1"/>
  <c r="AL29" i="9"/>
  <c r="AL28" i="9"/>
  <c r="AD28" i="9"/>
  <c r="AL26" i="9"/>
  <c r="AD26" i="9"/>
  <c r="AL17" i="9"/>
  <c r="AD17" i="9"/>
  <c r="AL8" i="9"/>
  <c r="AD33" i="9" l="1"/>
  <c r="AD29" i="9"/>
  <c r="AD8" i="9"/>
  <c r="AD39" i="9" l="1"/>
  <c r="AD35" i="9"/>
  <c r="AD25" i="9"/>
  <c r="AD13" i="9"/>
  <c r="AD12" i="9"/>
  <c r="AD30" i="9" l="1"/>
  <c r="N30" i="9" l="1"/>
  <c r="O1" i="9"/>
  <c r="W1" i="9"/>
  <c r="AE1" i="9"/>
  <c r="V91" i="9" l="1"/>
  <c r="V48" i="9"/>
  <c r="V52" i="9"/>
  <c r="V68" i="9"/>
  <c r="V76" i="9"/>
  <c r="V84" i="9"/>
  <c r="V92" i="9"/>
  <c r="V42" i="9"/>
  <c r="V50" i="9"/>
  <c r="V66" i="9"/>
  <c r="V74" i="9"/>
  <c r="V97" i="9"/>
  <c r="V101" i="9"/>
  <c r="V124" i="9"/>
  <c r="V67" i="9"/>
  <c r="V90" i="9"/>
  <c r="V117" i="9"/>
  <c r="V56" i="9"/>
  <c r="V80" i="9"/>
  <c r="V87" i="9"/>
  <c r="V110" i="9"/>
  <c r="V122" i="9"/>
  <c r="V41" i="9"/>
  <c r="V69" i="9"/>
  <c r="V85" i="9"/>
  <c r="V88" i="9"/>
  <c r="V115" i="9"/>
  <c r="V46" i="9"/>
  <c r="V82" i="9"/>
  <c r="V86" i="9"/>
  <c r="V98" i="9"/>
  <c r="V109" i="9"/>
  <c r="V44" i="9"/>
  <c r="V60" i="9"/>
  <c r="V64" i="9"/>
  <c r="V95" i="9"/>
  <c r="V99" i="9"/>
  <c r="V103" i="9"/>
  <c r="V106" i="9"/>
  <c r="V114" i="9"/>
  <c r="V118" i="9"/>
  <c r="V126" i="9"/>
  <c r="V45" i="9"/>
  <c r="V49" i="9"/>
  <c r="V53" i="9"/>
  <c r="V57" i="9"/>
  <c r="V61" i="9"/>
  <c r="V65" i="9"/>
  <c r="V77" i="9"/>
  <c r="V81" i="9"/>
  <c r="V96" i="9"/>
  <c r="V104" i="9"/>
  <c r="V107" i="9"/>
  <c r="V111" i="9"/>
  <c r="V119" i="9"/>
  <c r="V123" i="9"/>
  <c r="V127" i="9"/>
  <c r="V54" i="9"/>
  <c r="V58" i="9"/>
  <c r="V62" i="9"/>
  <c r="V70" i="9"/>
  <c r="V78" i="9"/>
  <c r="V89" i="9"/>
  <c r="V93" i="9"/>
  <c r="V105" i="9"/>
  <c r="V108" i="9"/>
  <c r="V112" i="9"/>
  <c r="V116" i="9"/>
  <c r="V120" i="9"/>
  <c r="V43" i="9"/>
  <c r="V47" i="9"/>
  <c r="V51" i="9"/>
  <c r="V55" i="9"/>
  <c r="V59" i="9"/>
  <c r="V63" i="9"/>
  <c r="V71" i="9"/>
  <c r="V75" i="9"/>
  <c r="V79" i="9"/>
  <c r="V83" i="9"/>
  <c r="V94" i="9"/>
  <c r="V102" i="9"/>
  <c r="V113" i="9"/>
  <c r="V121" i="9"/>
  <c r="V125" i="9"/>
  <c r="N124" i="9"/>
  <c r="N116" i="9"/>
  <c r="N119" i="9"/>
  <c r="N60" i="9"/>
  <c r="V73" i="9" l="1"/>
  <c r="AV124" i="9"/>
  <c r="AV60" i="9"/>
  <c r="AV116" i="9"/>
  <c r="V72" i="9"/>
  <c r="V100" i="9"/>
  <c r="AX119" i="9"/>
  <c r="AX116" i="9"/>
  <c r="AX124" i="9"/>
  <c r="AV119" i="9"/>
  <c r="AY60" i="9"/>
  <c r="AX60" i="9"/>
  <c r="AY124" i="9"/>
  <c r="AY116" i="9"/>
  <c r="AY119" i="9"/>
  <c r="N93" i="9"/>
  <c r="AV93" i="9" s="1"/>
  <c r="N44" i="9"/>
  <c r="AV44" i="9" s="1"/>
  <c r="N59" i="9"/>
  <c r="AX59" i="9" s="1"/>
  <c r="N53" i="9"/>
  <c r="AV53" i="9" s="1"/>
  <c r="N106" i="9"/>
  <c r="AV106" i="9" s="1"/>
  <c r="N101" i="9"/>
  <c r="AV101" i="9" s="1"/>
  <c r="N94" i="9"/>
  <c r="AV94" i="9" s="1"/>
  <c r="N79" i="9"/>
  <c r="N125" i="9"/>
  <c r="AV125" i="9" s="1"/>
  <c r="AD18" i="9"/>
  <c r="N91" i="9"/>
  <c r="AV91" i="9" s="1"/>
  <c r="N118" i="9"/>
  <c r="AV118" i="9" s="1"/>
  <c r="AD24" i="9"/>
  <c r="AW124" i="9"/>
  <c r="N97" i="9"/>
  <c r="AV97" i="9" s="1"/>
  <c r="N127" i="9"/>
  <c r="AV127" i="9" s="1"/>
  <c r="N49" i="9"/>
  <c r="AV49" i="9" s="1"/>
  <c r="N45" i="9"/>
  <c r="AV45" i="9" s="1"/>
  <c r="AD27" i="9"/>
  <c r="AD19" i="9"/>
  <c r="AL30" i="9"/>
  <c r="AD10" i="9"/>
  <c r="AD6" i="9"/>
  <c r="AD23" i="9"/>
  <c r="AD31" i="9"/>
  <c r="N113" i="9"/>
  <c r="AV113" i="9" s="1"/>
  <c r="N47" i="9"/>
  <c r="AV47" i="9" s="1"/>
  <c r="N51" i="9"/>
  <c r="AV51" i="9" s="1"/>
  <c r="N105" i="9"/>
  <c r="AV105" i="9" s="1"/>
  <c r="N85" i="9"/>
  <c r="AX85" i="9" s="1"/>
  <c r="N100" i="9"/>
  <c r="AX100" i="9" s="1"/>
  <c r="N102" i="9"/>
  <c r="AV102" i="9" s="1"/>
  <c r="N63" i="9"/>
  <c r="AV63" i="9" s="1"/>
  <c r="N33" i="9"/>
  <c r="N115" i="9"/>
  <c r="AX115" i="9" s="1"/>
  <c r="N95" i="9"/>
  <c r="AV95" i="9" s="1"/>
  <c r="N82" i="9"/>
  <c r="N108" i="9"/>
  <c r="AV108" i="9" s="1"/>
  <c r="N78" i="9"/>
  <c r="AV78" i="9" s="1"/>
  <c r="N73" i="9"/>
  <c r="AV73" i="9" s="1"/>
  <c r="N76" i="9"/>
  <c r="AV76" i="9" s="1"/>
  <c r="N83" i="9"/>
  <c r="AV83" i="9" s="1"/>
  <c r="N89" i="9"/>
  <c r="AV89" i="9" s="1"/>
  <c r="AD36" i="9"/>
  <c r="AL6" i="9"/>
  <c r="AD38" i="9"/>
  <c r="AD21" i="9"/>
  <c r="AL12" i="9"/>
  <c r="AD22" i="9"/>
  <c r="N99" i="9"/>
  <c r="AV99" i="9" s="1"/>
  <c r="N107" i="9"/>
  <c r="AV107" i="9" s="1"/>
  <c r="N65" i="9"/>
  <c r="AV65" i="9" s="1"/>
  <c r="N123" i="9"/>
  <c r="AV123" i="9" s="1"/>
  <c r="N121" i="9"/>
  <c r="AV121" i="9" s="1"/>
  <c r="AD7" i="9"/>
  <c r="N77" i="9"/>
  <c r="AV77" i="9" s="1"/>
  <c r="N66" i="9"/>
  <c r="AV66" i="9" s="1"/>
  <c r="N81" i="9"/>
  <c r="AY81" i="9" s="1"/>
  <c r="N64" i="9"/>
  <c r="AV64" i="9" s="1"/>
  <c r="N56" i="9"/>
  <c r="AL21" i="9"/>
  <c r="AD14" i="9"/>
  <c r="AL23" i="9"/>
  <c r="AL5" i="9"/>
  <c r="AL13" i="9"/>
  <c r="AL7" i="9"/>
  <c r="AL35" i="9"/>
  <c r="AL15" i="9"/>
  <c r="AL37" i="9"/>
  <c r="AL14" i="9"/>
  <c r="AL31" i="9"/>
  <c r="AD20" i="9"/>
  <c r="AL11" i="9"/>
  <c r="N58" i="9"/>
  <c r="AV58" i="9" s="1"/>
  <c r="N120" i="9"/>
  <c r="AV120" i="9" s="1"/>
  <c r="N69" i="9"/>
  <c r="AX69" i="9" s="1"/>
  <c r="AD15" i="9"/>
  <c r="N61" i="9"/>
  <c r="AV61" i="9" s="1"/>
  <c r="N111" i="9"/>
  <c r="AV111" i="9" s="1"/>
  <c r="N84" i="9"/>
  <c r="AV84" i="9" s="1"/>
  <c r="N126" i="9"/>
  <c r="AV126" i="9" s="1"/>
  <c r="AD37" i="9"/>
  <c r="BB60" i="9"/>
  <c r="AD40" i="9"/>
  <c r="N70" i="9"/>
  <c r="AV70" i="9" s="1"/>
  <c r="BB93" i="9" l="1"/>
  <c r="AZ124" i="9"/>
  <c r="AZ119" i="9"/>
  <c r="AZ116" i="9"/>
  <c r="AX106" i="9"/>
  <c r="AX91" i="9"/>
  <c r="AX94" i="9"/>
  <c r="AY89" i="9"/>
  <c r="AY120" i="9"/>
  <c r="AY61" i="9"/>
  <c r="AY59" i="9"/>
  <c r="AZ59" i="9" s="1"/>
  <c r="AY78" i="9"/>
  <c r="AX77" i="9"/>
  <c r="AX123" i="9"/>
  <c r="AX113" i="9"/>
  <c r="AX65" i="9"/>
  <c r="AX111" i="9"/>
  <c r="AX63" i="9"/>
  <c r="AX121" i="9"/>
  <c r="AX76" i="9"/>
  <c r="AX118" i="9"/>
  <c r="AX84" i="9"/>
  <c r="AX70" i="9"/>
  <c r="AX45" i="9"/>
  <c r="AX58" i="9"/>
  <c r="AX101" i="9"/>
  <c r="AX89" i="9"/>
  <c r="AY58" i="9"/>
  <c r="AY97" i="9"/>
  <c r="AY44" i="9"/>
  <c r="AY84" i="9"/>
  <c r="AY126" i="9"/>
  <c r="AY73" i="9"/>
  <c r="AY127" i="9"/>
  <c r="AY102" i="9"/>
  <c r="AY93" i="9"/>
  <c r="AY77" i="9"/>
  <c r="AY123" i="9"/>
  <c r="AY113" i="9"/>
  <c r="AZ113" i="9" s="1"/>
  <c r="AY106" i="9"/>
  <c r="AZ106" i="9" s="1"/>
  <c r="AY65" i="9"/>
  <c r="AY111" i="9"/>
  <c r="AY63" i="9"/>
  <c r="AZ63" i="9" s="1"/>
  <c r="AY121" i="9"/>
  <c r="AY76" i="9"/>
  <c r="AY118" i="9"/>
  <c r="AX93" i="9"/>
  <c r="BD93" i="9" s="1"/>
  <c r="AX61" i="9"/>
  <c r="AX105" i="9"/>
  <c r="AX83" i="9"/>
  <c r="AY66" i="9"/>
  <c r="AY105" i="9"/>
  <c r="AY95" i="9"/>
  <c r="AY45" i="9"/>
  <c r="AY101" i="9"/>
  <c r="AZ101" i="9" s="1"/>
  <c r="AX49" i="9"/>
  <c r="AX47" i="9"/>
  <c r="AX99" i="9"/>
  <c r="AX44" i="9"/>
  <c r="BD44" i="9" s="1"/>
  <c r="AX126" i="9"/>
  <c r="AX108" i="9"/>
  <c r="AX107" i="9"/>
  <c r="AX97" i="9"/>
  <c r="AX53" i="9"/>
  <c r="AX120" i="9"/>
  <c r="AX102" i="9"/>
  <c r="AY64" i="9"/>
  <c r="AY53" i="9"/>
  <c r="AY107" i="9"/>
  <c r="AY51" i="9"/>
  <c r="AY83" i="9"/>
  <c r="AY125" i="9"/>
  <c r="AY70" i="9"/>
  <c r="AY108" i="9"/>
  <c r="AY91" i="9"/>
  <c r="AZ91" i="9" s="1"/>
  <c r="AY49" i="9"/>
  <c r="AY47" i="9"/>
  <c r="AZ47" i="9" s="1"/>
  <c r="AY94" i="9"/>
  <c r="AY99" i="9"/>
  <c r="AX64" i="9"/>
  <c r="AX127" i="9"/>
  <c r="AX95" i="9"/>
  <c r="AX78" i="9"/>
  <c r="AX73" i="9"/>
  <c r="AX66" i="9"/>
  <c r="AX51" i="9"/>
  <c r="AX125" i="9"/>
  <c r="BD125" i="9" s="1"/>
  <c r="N29" i="9"/>
  <c r="AV82" i="9"/>
  <c r="AX82" i="9"/>
  <c r="AZ77" i="9"/>
  <c r="AZ123" i="9"/>
  <c r="AV56" i="9"/>
  <c r="AX56" i="9"/>
  <c r="BD56" i="9" s="1"/>
  <c r="AV79" i="9"/>
  <c r="AX79" i="9"/>
  <c r="AY79" i="9"/>
  <c r="AZ111" i="9"/>
  <c r="AZ60" i="9"/>
  <c r="AV81" i="9"/>
  <c r="AX81" i="9"/>
  <c r="AZ81" i="9" s="1"/>
  <c r="AY115" i="9"/>
  <c r="AZ115" i="9" s="1"/>
  <c r="AY82" i="9"/>
  <c r="AY69" i="9"/>
  <c r="AZ69" i="9" s="1"/>
  <c r="AY56" i="9"/>
  <c r="AY100" i="9"/>
  <c r="AZ100" i="9" s="1"/>
  <c r="AY85" i="9"/>
  <c r="AZ85" i="9" s="1"/>
  <c r="AV69" i="9"/>
  <c r="AV100" i="9"/>
  <c r="AV85" i="9"/>
  <c r="AV115" i="9"/>
  <c r="N19" i="9"/>
  <c r="N41" i="9"/>
  <c r="AX41" i="9" s="1"/>
  <c r="N38" i="9"/>
  <c r="N39" i="9"/>
  <c r="N110" i="9"/>
  <c r="AX110" i="9" s="1"/>
  <c r="N35" i="9"/>
  <c r="N37" i="9"/>
  <c r="N28" i="9"/>
  <c r="AU59" i="9"/>
  <c r="AV59" i="9"/>
  <c r="N42" i="9"/>
  <c r="AV42" i="9" s="1"/>
  <c r="N103" i="9"/>
  <c r="N98" i="9"/>
  <c r="BB98" i="9" s="1"/>
  <c r="N48" i="9"/>
  <c r="N114" i="9"/>
  <c r="N80" i="9"/>
  <c r="AW80" i="9" s="1"/>
  <c r="N46" i="9"/>
  <c r="AX46" i="9" s="1"/>
  <c r="N68" i="9"/>
  <c r="BB68" i="9" s="1"/>
  <c r="N52" i="9"/>
  <c r="BB52" i="9" s="1"/>
  <c r="N117" i="9"/>
  <c r="N75" i="9"/>
  <c r="N54" i="9"/>
  <c r="BB54" i="9" s="1"/>
  <c r="N96" i="9"/>
  <c r="BA96" i="9" s="1"/>
  <c r="N87" i="9"/>
  <c r="AX87" i="9" s="1"/>
  <c r="N92" i="9"/>
  <c r="N32" i="9"/>
  <c r="N90" i="9"/>
  <c r="N112" i="9"/>
  <c r="N109" i="9"/>
  <c r="AX109" i="9" s="1"/>
  <c r="N57" i="9"/>
  <c r="N88" i="9"/>
  <c r="AU100" i="9"/>
  <c r="N122" i="9"/>
  <c r="N55" i="9"/>
  <c r="BA55" i="9" s="1"/>
  <c r="N72" i="9"/>
  <c r="BA72" i="9" s="1"/>
  <c r="N67" i="9"/>
  <c r="N71" i="9"/>
  <c r="N104" i="9"/>
  <c r="BA104" i="9" s="1"/>
  <c r="N50" i="9"/>
  <c r="AU50" i="9" s="1"/>
  <c r="N43" i="9"/>
  <c r="N74" i="9"/>
  <c r="N62" i="9"/>
  <c r="BB62" i="9" s="1"/>
  <c r="BD59" i="9"/>
  <c r="AW93" i="9"/>
  <c r="BB59" i="9"/>
  <c r="AU44" i="9"/>
  <c r="BB116" i="9"/>
  <c r="BB101" i="9"/>
  <c r="BD100" i="9"/>
  <c r="BD116" i="9"/>
  <c r="AW60" i="9"/>
  <c r="AW44" i="9"/>
  <c r="AW100" i="9"/>
  <c r="BD124" i="9"/>
  <c r="AW119" i="9"/>
  <c r="BA119" i="9"/>
  <c r="BB125" i="9"/>
  <c r="AW116" i="9"/>
  <c r="BA60" i="9"/>
  <c r="AW59" i="9"/>
  <c r="BD119" i="9"/>
  <c r="BD60" i="9"/>
  <c r="BA44" i="9"/>
  <c r="BB100" i="9"/>
  <c r="BB124" i="9"/>
  <c r="BA59" i="9"/>
  <c r="BB64" i="9"/>
  <c r="AW77" i="9"/>
  <c r="AU121" i="9"/>
  <c r="BA99" i="9"/>
  <c r="AU73" i="9"/>
  <c r="AU51" i="9"/>
  <c r="AU113" i="9"/>
  <c r="BB94" i="9"/>
  <c r="BA94" i="9"/>
  <c r="BA53" i="9"/>
  <c r="BB44" i="9"/>
  <c r="BA93" i="9"/>
  <c r="AU93" i="9"/>
  <c r="BA100" i="9"/>
  <c r="BB119" i="9"/>
  <c r="AU119" i="9"/>
  <c r="AW125" i="9"/>
  <c r="AU125" i="9"/>
  <c r="AU60" i="9"/>
  <c r="BA120" i="9"/>
  <c r="BB61" i="9"/>
  <c r="AW61" i="9"/>
  <c r="BA61" i="9"/>
  <c r="BB95" i="9"/>
  <c r="AW102" i="9"/>
  <c r="AW105" i="9"/>
  <c r="BA47" i="9"/>
  <c r="AU127" i="9"/>
  <c r="AW97" i="9"/>
  <c r="AU118" i="9"/>
  <c r="BA101" i="9"/>
  <c r="AU101" i="9"/>
  <c r="N86" i="9"/>
  <c r="AX86" i="9" s="1"/>
  <c r="AW70" i="9"/>
  <c r="BB70" i="9"/>
  <c r="BA123" i="9"/>
  <c r="AU107" i="9"/>
  <c r="BB83" i="9"/>
  <c r="BB78" i="9"/>
  <c r="AU49" i="9"/>
  <c r="BB91" i="9"/>
  <c r="AW85" i="9"/>
  <c r="AU85" i="9"/>
  <c r="BA116" i="9"/>
  <c r="AU116" i="9"/>
  <c r="AU126" i="9"/>
  <c r="AU111" i="9"/>
  <c r="BB66" i="9"/>
  <c r="AU65" i="9"/>
  <c r="BB76" i="9"/>
  <c r="AW82" i="9"/>
  <c r="BA79" i="9"/>
  <c r="AW106" i="9"/>
  <c r="BA124" i="9"/>
  <c r="AU124" i="9"/>
  <c r="N17" i="9"/>
  <c r="N24" i="9"/>
  <c r="N16" i="9"/>
  <c r="N8" i="9"/>
  <c r="N11" i="9"/>
  <c r="N26" i="9"/>
  <c r="N14" i="9"/>
  <c r="N5" i="9"/>
  <c r="N21" i="9"/>
  <c r="N12" i="9"/>
  <c r="N10" i="9"/>
  <c r="N23" i="9"/>
  <c r="N6" i="9"/>
  <c r="N20" i="9"/>
  <c r="N9" i="9"/>
  <c r="N7" i="9"/>
  <c r="AL38" i="9"/>
  <c r="AL3" i="9"/>
  <c r="AL40" i="9"/>
  <c r="AD4" i="9"/>
  <c r="AL10" i="9"/>
  <c r="AL16" i="9"/>
  <c r="AL27" i="9"/>
  <c r="AL18" i="9"/>
  <c r="AL34" i="9"/>
  <c r="AL36" i="9"/>
  <c r="AL24" i="9"/>
  <c r="AL39" i="9"/>
  <c r="AL9" i="9"/>
  <c r="AL20" i="9"/>
  <c r="AL19" i="9"/>
  <c r="AL22" i="9"/>
  <c r="AL25" i="9"/>
  <c r="AL4" i="9"/>
  <c r="AD16" i="9"/>
  <c r="AD34" i="9"/>
  <c r="AD5" i="9"/>
  <c r="AD9" i="9"/>
  <c r="AD3" i="9"/>
  <c r="AD11" i="9"/>
  <c r="N3" i="9"/>
  <c r="N18" i="9"/>
  <c r="V18" i="9"/>
  <c r="V31" i="9"/>
  <c r="V12" i="9"/>
  <c r="V40" i="9"/>
  <c r="V10" i="9"/>
  <c r="V14" i="9"/>
  <c r="V26" i="9"/>
  <c r="V28" i="9"/>
  <c r="V33" i="9"/>
  <c r="AX33" i="9" s="1"/>
  <c r="V3" i="9"/>
  <c r="AX12" i="9" l="1"/>
  <c r="BD81" i="9"/>
  <c r="AZ108" i="9"/>
  <c r="AZ118" i="9"/>
  <c r="AZ76" i="9"/>
  <c r="AZ83" i="9"/>
  <c r="AZ84" i="9"/>
  <c r="AZ65" i="9"/>
  <c r="AZ121" i="9"/>
  <c r="AZ58" i="9"/>
  <c r="AU72" i="9"/>
  <c r="AW62" i="9"/>
  <c r="AZ45" i="9"/>
  <c r="AU62" i="9"/>
  <c r="AZ94" i="9"/>
  <c r="AZ70" i="9"/>
  <c r="AZ49" i="9"/>
  <c r="AZ99" i="9"/>
  <c r="AZ105" i="9"/>
  <c r="AZ107" i="9"/>
  <c r="AZ53" i="9"/>
  <c r="BA42" i="9"/>
  <c r="BB42" i="9"/>
  <c r="AU42" i="9"/>
  <c r="AW42" i="9"/>
  <c r="AZ64" i="9"/>
  <c r="AZ66" i="9"/>
  <c r="AZ102" i="9"/>
  <c r="AV117" i="9"/>
  <c r="AY117" i="9"/>
  <c r="AX117" i="9"/>
  <c r="BD117" i="9" s="1"/>
  <c r="AY48" i="9"/>
  <c r="AX48" i="9"/>
  <c r="BD48" i="9" s="1"/>
  <c r="AX50" i="9"/>
  <c r="BD50" i="9" s="1"/>
  <c r="AY50" i="9"/>
  <c r="AW72" i="9"/>
  <c r="AX72" i="9"/>
  <c r="BD72" i="9" s="1"/>
  <c r="AY72" i="9"/>
  <c r="AV90" i="9"/>
  <c r="AX90" i="9"/>
  <c r="BD90" i="9" s="1"/>
  <c r="AY90" i="9"/>
  <c r="AV96" i="9"/>
  <c r="AY96" i="9"/>
  <c r="AX96" i="9"/>
  <c r="AV52" i="9"/>
  <c r="AY52" i="9"/>
  <c r="AX52" i="9"/>
  <c r="BD52" i="9" s="1"/>
  <c r="AX42" i="9"/>
  <c r="BD42" i="9" s="1"/>
  <c r="AY42" i="9"/>
  <c r="AZ51" i="9"/>
  <c r="AZ127" i="9"/>
  <c r="AZ44" i="9"/>
  <c r="AZ61" i="9"/>
  <c r="AY43" i="9"/>
  <c r="AX43" i="9"/>
  <c r="BD43" i="9" s="1"/>
  <c r="AX62" i="9"/>
  <c r="BD62" i="9" s="1"/>
  <c r="AY62" i="9"/>
  <c r="AV104" i="9"/>
  <c r="AY104" i="9"/>
  <c r="AX104" i="9"/>
  <c r="AV55" i="9"/>
  <c r="AY55" i="9"/>
  <c r="AX55" i="9"/>
  <c r="BD55" i="9" s="1"/>
  <c r="AY57" i="9"/>
  <c r="AX57" i="9"/>
  <c r="BD57" i="9" s="1"/>
  <c r="AV54" i="9"/>
  <c r="AX54" i="9"/>
  <c r="BD54" i="9" s="1"/>
  <c r="AY54" i="9"/>
  <c r="AV68" i="9"/>
  <c r="AY68" i="9"/>
  <c r="AX68" i="9"/>
  <c r="BD68" i="9" s="1"/>
  <c r="AY103" i="9"/>
  <c r="AX103" i="9"/>
  <c r="BD103" i="9" s="1"/>
  <c r="AZ95" i="9"/>
  <c r="AZ73" i="9"/>
  <c r="AZ97" i="9"/>
  <c r="AZ120" i="9"/>
  <c r="AY67" i="9"/>
  <c r="AX67" i="9"/>
  <c r="BD67" i="9" s="1"/>
  <c r="AX112" i="9"/>
  <c r="AY112" i="9"/>
  <c r="AW74" i="9"/>
  <c r="AY74" i="9"/>
  <c r="AX74" i="9"/>
  <c r="BD74" i="9" s="1"/>
  <c r="AV71" i="9"/>
  <c r="AY71" i="9"/>
  <c r="AX71" i="9"/>
  <c r="BD71" i="9" s="1"/>
  <c r="AV92" i="9"/>
  <c r="AY92" i="9"/>
  <c r="AX92" i="9"/>
  <c r="BD92" i="9" s="1"/>
  <c r="AX75" i="9"/>
  <c r="BD75" i="9" s="1"/>
  <c r="AY75" i="9"/>
  <c r="AV114" i="9"/>
  <c r="AX114" i="9"/>
  <c r="BD114" i="9" s="1"/>
  <c r="AY114" i="9"/>
  <c r="AV110" i="9"/>
  <c r="AV41" i="9"/>
  <c r="AZ125" i="9"/>
  <c r="AZ93" i="9"/>
  <c r="AZ126" i="9"/>
  <c r="AZ78" i="9"/>
  <c r="AZ89" i="9"/>
  <c r="AX3" i="9"/>
  <c r="BD3" i="9" s="1"/>
  <c r="AV28" i="9"/>
  <c r="AX18" i="9"/>
  <c r="BD18" i="9" s="1"/>
  <c r="AW41" i="9"/>
  <c r="BA46" i="9"/>
  <c r="AU110" i="9"/>
  <c r="AX26" i="9"/>
  <c r="BD26" i="9" s="1"/>
  <c r="BB122" i="9"/>
  <c r="AX122" i="9"/>
  <c r="BD122" i="9" s="1"/>
  <c r="AX10" i="9"/>
  <c r="AX28" i="9"/>
  <c r="BD28" i="9" s="1"/>
  <c r="AZ79" i="9"/>
  <c r="AZ82" i="9"/>
  <c r="AX14" i="9"/>
  <c r="BD14" i="9" s="1"/>
  <c r="AV88" i="9"/>
  <c r="AX88" i="9"/>
  <c r="BD88" i="9" s="1"/>
  <c r="AV98" i="9"/>
  <c r="AX98" i="9"/>
  <c r="BD98" i="9" s="1"/>
  <c r="AV80" i="9"/>
  <c r="AX80" i="9"/>
  <c r="BD80" i="9" s="1"/>
  <c r="AZ56" i="9"/>
  <c r="AY12" i="9"/>
  <c r="AZ12" i="9" s="1"/>
  <c r="AY109" i="9"/>
  <c r="AZ109" i="9" s="1"/>
  <c r="AY98" i="9"/>
  <c r="AY46" i="9"/>
  <c r="AZ46" i="9" s="1"/>
  <c r="AY41" i="9"/>
  <c r="AZ41" i="9" s="1"/>
  <c r="AY26" i="9"/>
  <c r="AY18" i="9"/>
  <c r="AY86" i="9"/>
  <c r="AZ86" i="9" s="1"/>
  <c r="AY87" i="9"/>
  <c r="AZ87" i="9" s="1"/>
  <c r="AY88" i="9"/>
  <c r="AY122" i="9"/>
  <c r="AY3" i="9"/>
  <c r="AY14" i="9"/>
  <c r="AY80" i="9"/>
  <c r="AY33" i="9"/>
  <c r="AZ33" i="9" s="1"/>
  <c r="AY10" i="9"/>
  <c r="AY28" i="9"/>
  <c r="AY110" i="9"/>
  <c r="AZ110" i="9" s="1"/>
  <c r="N31" i="9"/>
  <c r="AX31" i="9" s="1"/>
  <c r="BD31" i="9" s="1"/>
  <c r="N36" i="9"/>
  <c r="AV33" i="9"/>
  <c r="AV109" i="9"/>
  <c r="AV46" i="9"/>
  <c r="AV86" i="9"/>
  <c r="BB92" i="9"/>
  <c r="AV12" i="9"/>
  <c r="AV14" i="9"/>
  <c r="N15" i="9"/>
  <c r="AV26" i="9"/>
  <c r="BA75" i="9"/>
  <c r="AW75" i="9"/>
  <c r="BB75" i="9"/>
  <c r="AV18" i="9"/>
  <c r="BB87" i="9"/>
  <c r="AV87" i="9"/>
  <c r="AV3" i="9"/>
  <c r="AV10" i="9"/>
  <c r="BB117" i="9"/>
  <c r="AV122" i="9"/>
  <c r="N27" i="9"/>
  <c r="N40" i="9"/>
  <c r="AX40" i="9" s="1"/>
  <c r="N34" i="9"/>
  <c r="BA62" i="9"/>
  <c r="AV62" i="9"/>
  <c r="BB74" i="9"/>
  <c r="AV74" i="9"/>
  <c r="AU43" i="9"/>
  <c r="AV43" i="9"/>
  <c r="BA50" i="9"/>
  <c r="AV50" i="9"/>
  <c r="AU67" i="9"/>
  <c r="AV67" i="9"/>
  <c r="BB72" i="9"/>
  <c r="AV72" i="9"/>
  <c r="AU57" i="9"/>
  <c r="AV57" i="9"/>
  <c r="AW112" i="9"/>
  <c r="AV112" i="9"/>
  <c r="AU75" i="9"/>
  <c r="AV75" i="9"/>
  <c r="AU48" i="9"/>
  <c r="AV48" i="9"/>
  <c r="AU103" i="9"/>
  <c r="AV103" i="9"/>
  <c r="N22" i="9"/>
  <c r="AU74" i="9"/>
  <c r="BA74" i="9"/>
  <c r="BB43" i="9"/>
  <c r="BA43" i="9"/>
  <c r="BB67" i="9"/>
  <c r="BA67" i="9"/>
  <c r="AW43" i="9"/>
  <c r="N25" i="9"/>
  <c r="N13" i="9"/>
  <c r="AW67" i="9"/>
  <c r="AW50" i="9"/>
  <c r="AW110" i="9"/>
  <c r="BD110" i="9"/>
  <c r="BA70" i="9"/>
  <c r="AW79" i="9"/>
  <c r="AW83" i="9"/>
  <c r="BB110" i="9"/>
  <c r="BA58" i="9"/>
  <c r="BA122" i="9"/>
  <c r="BD58" i="9"/>
  <c r="AW94" i="9"/>
  <c r="BB58" i="9"/>
  <c r="BD47" i="9"/>
  <c r="AW113" i="9"/>
  <c r="AW47" i="9"/>
  <c r="BD97" i="9"/>
  <c r="BA87" i="9"/>
  <c r="AW109" i="9"/>
  <c r="BD63" i="9"/>
  <c r="AW120" i="9"/>
  <c r="BD99" i="9"/>
  <c r="BD120" i="9"/>
  <c r="BB99" i="9"/>
  <c r="BB77" i="9"/>
  <c r="BD115" i="9"/>
  <c r="BA80" i="9"/>
  <c r="BA77" i="9"/>
  <c r="BB80" i="9"/>
  <c r="BD51" i="9"/>
  <c r="BA121" i="9"/>
  <c r="BA98" i="9"/>
  <c r="BA52" i="9"/>
  <c r="BB48" i="9"/>
  <c r="BB115" i="9"/>
  <c r="BA92" i="9"/>
  <c r="AW63" i="9"/>
  <c r="AW87" i="9"/>
  <c r="BD73" i="9"/>
  <c r="BD121" i="9"/>
  <c r="BD77" i="9"/>
  <c r="BA115" i="9"/>
  <c r="N4" i="9"/>
  <c r="BB79" i="9"/>
  <c r="BD82" i="9"/>
  <c r="BD89" i="9"/>
  <c r="BB104" i="9"/>
  <c r="BD45" i="9"/>
  <c r="AW71" i="9"/>
  <c r="BD109" i="9"/>
  <c r="BD113" i="9"/>
  <c r="BD64" i="9"/>
  <c r="BA82" i="9"/>
  <c r="BB114" i="9"/>
  <c r="BB45" i="9"/>
  <c r="BA117" i="9"/>
  <c r="BA57" i="9"/>
  <c r="BB85" i="9"/>
  <c r="BA85" i="9"/>
  <c r="BA125" i="9"/>
  <c r="BD101" i="9"/>
  <c r="BA97" i="9"/>
  <c r="BA113" i="9"/>
  <c r="BB90" i="9"/>
  <c r="BA73" i="9"/>
  <c r="BD96" i="9"/>
  <c r="AW57" i="9"/>
  <c r="BB57" i="9"/>
  <c r="AW101" i="9"/>
  <c r="BD85" i="9"/>
  <c r="AW52" i="9"/>
  <c r="BD111" i="9"/>
  <c r="BD49" i="9"/>
  <c r="AW45" i="9"/>
  <c r="AW78" i="9"/>
  <c r="BA83" i="9"/>
  <c r="BD123" i="9"/>
  <c r="BD84" i="9"/>
  <c r="BB113" i="9"/>
  <c r="BA90" i="9"/>
  <c r="BB50" i="9"/>
  <c r="AW111" i="9"/>
  <c r="BD91" i="9"/>
  <c r="BD78" i="9"/>
  <c r="BD83" i="9"/>
  <c r="BA84" i="9"/>
  <c r="BA95" i="9"/>
  <c r="BB41" i="9"/>
  <c r="BB106" i="9"/>
  <c r="AW89" i="9"/>
  <c r="BD46" i="9"/>
  <c r="BB46" i="9"/>
  <c r="BD66" i="9"/>
  <c r="AW48" i="9"/>
  <c r="BA112" i="9"/>
  <c r="AW104" i="9"/>
  <c r="BB84" i="9"/>
  <c r="BD118" i="9"/>
  <c r="BA71" i="9"/>
  <c r="BA105" i="9"/>
  <c r="AW95" i="9"/>
  <c r="BA41" i="9"/>
  <c r="AW81" i="9"/>
  <c r="BA109" i="9"/>
  <c r="AW90" i="9"/>
  <c r="BA51" i="9"/>
  <c r="BA63" i="9"/>
  <c r="AW68" i="9"/>
  <c r="AW73" i="9"/>
  <c r="AW121" i="9"/>
  <c r="AW98" i="9"/>
  <c r="BA89" i="9"/>
  <c r="AW65" i="9"/>
  <c r="BA66" i="9"/>
  <c r="BB56" i="9"/>
  <c r="BA111" i="9"/>
  <c r="BD126" i="9"/>
  <c r="BB123" i="9"/>
  <c r="BB103" i="9"/>
  <c r="BD105" i="9"/>
  <c r="BD41" i="9"/>
  <c r="BA81" i="9"/>
  <c r="BB51" i="9"/>
  <c r="BA68" i="9"/>
  <c r="AW96" i="9"/>
  <c r="AW64" i="9"/>
  <c r="BD106" i="9"/>
  <c r="AW55" i="9"/>
  <c r="BA103" i="9"/>
  <c r="BA110" i="9"/>
  <c r="AW51" i="9"/>
  <c r="BB73" i="9"/>
  <c r="BB121" i="9"/>
  <c r="AU76" i="9"/>
  <c r="BB88" i="9"/>
  <c r="AU88" i="9"/>
  <c r="BD69" i="9"/>
  <c r="AU69" i="9"/>
  <c r="BA108" i="9"/>
  <c r="AU108" i="9"/>
  <c r="AU102" i="9"/>
  <c r="AU54" i="9"/>
  <c r="AW122" i="9"/>
  <c r="AU122" i="9"/>
  <c r="BD87" i="9"/>
  <c r="AU87" i="9"/>
  <c r="AW99" i="9"/>
  <c r="AU99" i="9"/>
  <c r="AU77" i="9"/>
  <c r="BD79" i="9"/>
  <c r="AU79" i="9"/>
  <c r="AW76" i="9"/>
  <c r="BB89" i="9"/>
  <c r="AU89" i="9"/>
  <c r="AW46" i="9"/>
  <c r="AU46" i="9"/>
  <c r="BD65" i="9"/>
  <c r="BA88" i="9"/>
  <c r="AW56" i="9"/>
  <c r="BB69" i="9"/>
  <c r="BB111" i="9"/>
  <c r="AW126" i="9"/>
  <c r="BA48" i="9"/>
  <c r="BA114" i="9"/>
  <c r="BD112" i="9"/>
  <c r="BA91" i="9"/>
  <c r="BD104" i="9"/>
  <c r="AU104" i="9"/>
  <c r="BB49" i="9"/>
  <c r="BA45" i="9"/>
  <c r="AU45" i="9"/>
  <c r="BB108" i="9"/>
  <c r="BA78" i="9"/>
  <c r="AU78" i="9"/>
  <c r="BB107" i="9"/>
  <c r="AW123" i="9"/>
  <c r="AU123" i="9"/>
  <c r="AW84" i="9"/>
  <c r="AU84" i="9"/>
  <c r="BA118" i="9"/>
  <c r="BB118" i="9"/>
  <c r="BA127" i="9"/>
  <c r="BB71" i="9"/>
  <c r="AU71" i="9"/>
  <c r="BD102" i="9"/>
  <c r="AW115" i="9"/>
  <c r="AU115" i="9"/>
  <c r="AU80" i="9"/>
  <c r="BA54" i="9"/>
  <c r="BB81" i="9"/>
  <c r="AU81" i="9"/>
  <c r="BB53" i="9"/>
  <c r="AU53" i="9"/>
  <c r="AU68" i="9"/>
  <c r="BB96" i="9"/>
  <c r="AU96" i="9"/>
  <c r="BA64" i="9"/>
  <c r="AU64" i="9"/>
  <c r="AU52" i="9"/>
  <c r="BD76" i="9"/>
  <c r="BB65" i="9"/>
  <c r="AW88" i="9"/>
  <c r="AW66" i="9"/>
  <c r="AU66" i="9"/>
  <c r="AW69" i="9"/>
  <c r="BB55" i="9"/>
  <c r="AU55" i="9"/>
  <c r="AW117" i="9"/>
  <c r="AU117" i="9"/>
  <c r="AW49" i="9"/>
  <c r="AW108" i="9"/>
  <c r="AU83" i="9"/>
  <c r="BA107" i="9"/>
  <c r="AW103" i="9"/>
  <c r="BD70" i="9"/>
  <c r="AU70" i="9"/>
  <c r="AW118" i="9"/>
  <c r="BB97" i="9"/>
  <c r="AU97" i="9"/>
  <c r="AW127" i="9"/>
  <c r="BB47" i="9"/>
  <c r="AU47" i="9"/>
  <c r="BB102" i="9"/>
  <c r="BD95" i="9"/>
  <c r="AU95" i="9"/>
  <c r="AU41" i="9"/>
  <c r="AW54" i="9"/>
  <c r="BB120" i="9"/>
  <c r="AU120" i="9"/>
  <c r="BD53" i="9"/>
  <c r="BB109" i="9"/>
  <c r="AU109" i="9"/>
  <c r="AW92" i="9"/>
  <c r="AU92" i="9"/>
  <c r="AW58" i="9"/>
  <c r="AU58" i="9"/>
  <c r="BA106" i="9"/>
  <c r="AU106" i="9"/>
  <c r="BB82" i="9"/>
  <c r="AU82" i="9"/>
  <c r="BA76" i="9"/>
  <c r="BA65" i="9"/>
  <c r="BA56" i="9"/>
  <c r="AU56" i="9"/>
  <c r="BA69" i="9"/>
  <c r="BA126" i="9"/>
  <c r="BB126" i="9"/>
  <c r="AW114" i="9"/>
  <c r="AU114" i="9"/>
  <c r="BB112" i="9"/>
  <c r="AU112" i="9"/>
  <c r="AW91" i="9"/>
  <c r="AU91" i="9"/>
  <c r="BA49" i="9"/>
  <c r="BD108" i="9"/>
  <c r="AW107" i="9"/>
  <c r="BD107" i="9"/>
  <c r="BB86" i="9"/>
  <c r="BB127" i="9"/>
  <c r="BD127" i="9"/>
  <c r="BB105" i="9"/>
  <c r="AU105" i="9"/>
  <c r="BA102" i="9"/>
  <c r="BD61" i="9"/>
  <c r="AU61" i="9"/>
  <c r="AW53" i="9"/>
  <c r="BD94" i="9"/>
  <c r="AU94" i="9"/>
  <c r="AU90" i="9"/>
  <c r="BB63" i="9"/>
  <c r="AU63" i="9"/>
  <c r="AU98" i="9"/>
  <c r="BB3" i="9"/>
  <c r="AU12" i="9"/>
  <c r="BA3" i="9"/>
  <c r="AW3" i="9"/>
  <c r="BA10" i="9"/>
  <c r="AU3" i="9"/>
  <c r="V32" i="9"/>
  <c r="AU32" i="9" s="1"/>
  <c r="AU10" i="9"/>
  <c r="V17" i="9"/>
  <c r="BB10" i="9"/>
  <c r="V7" i="9"/>
  <c r="AX7" i="9" s="1"/>
  <c r="AU26" i="9"/>
  <c r="AW26" i="9"/>
  <c r="BB14" i="9"/>
  <c r="AW14" i="9"/>
  <c r="AU14" i="9"/>
  <c r="BA14" i="9"/>
  <c r="AU33" i="9"/>
  <c r="BD33" i="9"/>
  <c r="BB33" i="9"/>
  <c r="AU18" i="9"/>
  <c r="BB18" i="9"/>
  <c r="BA28" i="9"/>
  <c r="AU28" i="9"/>
  <c r="BB28" i="9"/>
  <c r="AW28" i="9"/>
  <c r="V29" i="9"/>
  <c r="AU29" i="9" s="1"/>
  <c r="BA33" i="9"/>
  <c r="AW10" i="9"/>
  <c r="BA12" i="9"/>
  <c r="BB12" i="9"/>
  <c r="V20" i="9"/>
  <c r="AV20" i="9" s="1"/>
  <c r="V34" i="9"/>
  <c r="BA18" i="9"/>
  <c r="V25" i="9"/>
  <c r="BD12" i="9"/>
  <c r="V4" i="9"/>
  <c r="BD10" i="9"/>
  <c r="V37" i="9"/>
  <c r="AY37" i="9" s="1"/>
  <c r="V35" i="9"/>
  <c r="AX35" i="9" s="1"/>
  <c r="V27" i="9"/>
  <c r="V23" i="9"/>
  <c r="AX23" i="9" s="1"/>
  <c r="V11" i="9"/>
  <c r="AV11" i="9" s="1"/>
  <c r="V9" i="9"/>
  <c r="AX9" i="9" s="1"/>
  <c r="V6" i="9"/>
  <c r="AX6" i="9" s="1"/>
  <c r="V30" i="9"/>
  <c r="AX30" i="9" s="1"/>
  <c r="AW18" i="9"/>
  <c r="V22" i="9"/>
  <c r="V15" i="9"/>
  <c r="V24" i="9"/>
  <c r="AW24" i="9" s="1"/>
  <c r="V38" i="9"/>
  <c r="AX38" i="9" s="1"/>
  <c r="V19" i="9"/>
  <c r="AV19" i="9" s="1"/>
  <c r="V13" i="9"/>
  <c r="V21" i="9"/>
  <c r="AV21" i="9" s="1"/>
  <c r="V36" i="9"/>
  <c r="V16" i="9"/>
  <c r="AU16" i="9" s="1"/>
  <c r="V5" i="9"/>
  <c r="AX5" i="9" s="1"/>
  <c r="AW33" i="9"/>
  <c r="BA26" i="9"/>
  <c r="BB26" i="9"/>
  <c r="V8" i="9"/>
  <c r="AU8" i="9" s="1"/>
  <c r="AW12" i="9"/>
  <c r="V39" i="9"/>
  <c r="AY39" i="9" s="1"/>
  <c r="AU31" i="9" l="1"/>
  <c r="AW31" i="9"/>
  <c r="BA31" i="9"/>
  <c r="BB31" i="9"/>
  <c r="AZ18" i="9"/>
  <c r="AZ57" i="9"/>
  <c r="AZ62" i="9"/>
  <c r="AZ42" i="9"/>
  <c r="AZ90" i="9"/>
  <c r="AZ48" i="9"/>
  <c r="AV31" i="9"/>
  <c r="AZ50" i="9"/>
  <c r="AZ75" i="9"/>
  <c r="AZ54" i="9"/>
  <c r="AZ67" i="9"/>
  <c r="AZ43" i="9"/>
  <c r="AZ72" i="9"/>
  <c r="AZ112" i="9"/>
  <c r="AZ117" i="9"/>
  <c r="AZ103" i="9"/>
  <c r="AZ114" i="9"/>
  <c r="AZ71" i="9"/>
  <c r="AZ74" i="9"/>
  <c r="AZ68" i="9"/>
  <c r="AZ55" i="9"/>
  <c r="AZ96" i="9"/>
  <c r="AZ92" i="9"/>
  <c r="AZ52" i="9"/>
  <c r="AY17" i="9"/>
  <c r="AZ104" i="9"/>
  <c r="AX17" i="9"/>
  <c r="BD17" i="9" s="1"/>
  <c r="AZ3" i="9"/>
  <c r="AX15" i="9"/>
  <c r="AZ80" i="9"/>
  <c r="AX29" i="9"/>
  <c r="BD29" i="9" s="1"/>
  <c r="AX37" i="9"/>
  <c r="AZ37" i="9" s="1"/>
  <c r="AX11" i="9"/>
  <c r="BD11" i="9" s="1"/>
  <c r="AX24" i="9"/>
  <c r="BD24" i="9" s="1"/>
  <c r="AX4" i="9"/>
  <c r="BD4" i="9" s="1"/>
  <c r="AY13" i="9"/>
  <c r="AX13" i="9"/>
  <c r="BD13" i="9" s="1"/>
  <c r="AX34" i="9"/>
  <c r="AX36" i="9"/>
  <c r="BD36" i="9" s="1"/>
  <c r="AX20" i="9"/>
  <c r="BD20" i="9" s="1"/>
  <c r="AZ98" i="9"/>
  <c r="AZ10" i="9"/>
  <c r="AZ26" i="9"/>
  <c r="AY25" i="9"/>
  <c r="AX25" i="9"/>
  <c r="AY22" i="9"/>
  <c r="AX22" i="9"/>
  <c r="AX32" i="9"/>
  <c r="BD32" i="9" s="1"/>
  <c r="AX19" i="9"/>
  <c r="BD19" i="9" s="1"/>
  <c r="AX8" i="9"/>
  <c r="BD8" i="9" s="1"/>
  <c r="AZ28" i="9"/>
  <c r="AZ122" i="9"/>
  <c r="AX21" i="9"/>
  <c r="AX27" i="9"/>
  <c r="BD27" i="9" s="1"/>
  <c r="AX16" i="9"/>
  <c r="BD16" i="9" s="1"/>
  <c r="AX39" i="9"/>
  <c r="AZ39" i="9" s="1"/>
  <c r="AZ88" i="9"/>
  <c r="AZ14" i="9"/>
  <c r="AY30" i="9"/>
  <c r="AZ30" i="9" s="1"/>
  <c r="AY40" i="9"/>
  <c r="AZ40" i="9" s="1"/>
  <c r="AY38" i="9"/>
  <c r="AZ38" i="9" s="1"/>
  <c r="AY4" i="9"/>
  <c r="AY35" i="9"/>
  <c r="AZ35" i="9" s="1"/>
  <c r="AY19" i="9"/>
  <c r="AY5" i="9"/>
  <c r="AZ5" i="9" s="1"/>
  <c r="AY6" i="9"/>
  <c r="AZ6" i="9" s="1"/>
  <c r="AY23" i="9"/>
  <c r="AZ23" i="9" s="1"/>
  <c r="AY34" i="9"/>
  <c r="AY31" i="9"/>
  <c r="AZ31" i="9" s="1"/>
  <c r="AY32" i="9"/>
  <c r="AY20" i="9"/>
  <c r="AY9" i="9"/>
  <c r="AY7" i="9"/>
  <c r="AZ7" i="9" s="1"/>
  <c r="AY21" i="9"/>
  <c r="AY27" i="9"/>
  <c r="AY16" i="9"/>
  <c r="AY36" i="9"/>
  <c r="AY24" i="9"/>
  <c r="AY11" i="9"/>
  <c r="AY8" i="9"/>
  <c r="AY15" i="9"/>
  <c r="AY29" i="9"/>
  <c r="AU5" i="9"/>
  <c r="AW6" i="9"/>
  <c r="BD23" i="9"/>
  <c r="AU40" i="9"/>
  <c r="AU22" i="9"/>
  <c r="AW9" i="9"/>
  <c r="AU7" i="9"/>
  <c r="AV36" i="9"/>
  <c r="AU25" i="9"/>
  <c r="AW40" i="9"/>
  <c r="BD40" i="9"/>
  <c r="BB40" i="9"/>
  <c r="AV40" i="9"/>
  <c r="BA40" i="9"/>
  <c r="BD15" i="9"/>
  <c r="BD34" i="9"/>
  <c r="AV27" i="9"/>
  <c r="AV4" i="9"/>
  <c r="AV13" i="9"/>
  <c r="AV25" i="9"/>
  <c r="AV22" i="9"/>
  <c r="BD35" i="9"/>
  <c r="AV35" i="9"/>
  <c r="AU39" i="9"/>
  <c r="AV39" i="9"/>
  <c r="AV17" i="9"/>
  <c r="AV7" i="9"/>
  <c r="AV32" i="9"/>
  <c r="AV9" i="9"/>
  <c r="AV6" i="9"/>
  <c r="AV29" i="9"/>
  <c r="AV24" i="9"/>
  <c r="BB38" i="9"/>
  <c r="AV38" i="9"/>
  <c r="AV34" i="9"/>
  <c r="AV5" i="9"/>
  <c r="AV15" i="9"/>
  <c r="AU37" i="9"/>
  <c r="AV37" i="9"/>
  <c r="AV23" i="9"/>
  <c r="AV16" i="9"/>
  <c r="AV8" i="9"/>
  <c r="AU30" i="9"/>
  <c r="AV30" i="9"/>
  <c r="AU13" i="9"/>
  <c r="AU17" i="9"/>
  <c r="BA37" i="9"/>
  <c r="AW29" i="9"/>
  <c r="AW7" i="9"/>
  <c r="BD86" i="9"/>
  <c r="BA35" i="9"/>
  <c r="AW86" i="9"/>
  <c r="BA86" i="9"/>
  <c r="AU86" i="9"/>
  <c r="AW25" i="9"/>
  <c r="BA32" i="9"/>
  <c r="AW8" i="9"/>
  <c r="BD37" i="9"/>
  <c r="AW34" i="9"/>
  <c r="BD6" i="9"/>
  <c r="BB37" i="9"/>
  <c r="BB29" i="9"/>
  <c r="BD25" i="9"/>
  <c r="BB32" i="9"/>
  <c r="BB7" i="9"/>
  <c r="BB17" i="9"/>
  <c r="BA17" i="9"/>
  <c r="AW32" i="9"/>
  <c r="AW17" i="9"/>
  <c r="BD7" i="9"/>
  <c r="BA7" i="9"/>
  <c r="AW39" i="9"/>
  <c r="BA5" i="9"/>
  <c r="AW13" i="9"/>
  <c r="AW30" i="9"/>
  <c r="BD30" i="9"/>
  <c r="BB4" i="9"/>
  <c r="AU4" i="9"/>
  <c r="AW4" i="9"/>
  <c r="BB39" i="9"/>
  <c r="BB23" i="9"/>
  <c r="AW16" i="9"/>
  <c r="BB6" i="9"/>
  <c r="BB22" i="9"/>
  <c r="BB8" i="9"/>
  <c r="BA29" i="9"/>
  <c r="BA4" i="9"/>
  <c r="AU36" i="9"/>
  <c r="BB36" i="9"/>
  <c r="AU19" i="9"/>
  <c r="BB19" i="9"/>
  <c r="BA19" i="9"/>
  <c r="AW19" i="9"/>
  <c r="AU24" i="9"/>
  <c r="BA24" i="9"/>
  <c r="BA22" i="9"/>
  <c r="BA39" i="9"/>
  <c r="BB13" i="9"/>
  <c r="AU6" i="9"/>
  <c r="BA6" i="9"/>
  <c r="AU11" i="9"/>
  <c r="BB11" i="9"/>
  <c r="AW35" i="9"/>
  <c r="AU35" i="9"/>
  <c r="BD38" i="9"/>
  <c r="AW5" i="9"/>
  <c r="BA23" i="9"/>
  <c r="BA30" i="9"/>
  <c r="BA8" i="9"/>
  <c r="AW37" i="9"/>
  <c r="BB25" i="9"/>
  <c r="BA11" i="9"/>
  <c r="BA13" i="9"/>
  <c r="BB24" i="9"/>
  <c r="AU21" i="9"/>
  <c r="BB21" i="9"/>
  <c r="BA21" i="9"/>
  <c r="AW21" i="9"/>
  <c r="BD5" i="9"/>
  <c r="AU15" i="9"/>
  <c r="BB15" i="9"/>
  <c r="AW15" i="9"/>
  <c r="BA15" i="9"/>
  <c r="BB16" i="9"/>
  <c r="AU9" i="9"/>
  <c r="AW23" i="9"/>
  <c r="AU23" i="9"/>
  <c r="BD21" i="9"/>
  <c r="BA34" i="9"/>
  <c r="AU34" i="9"/>
  <c r="BB9" i="9"/>
  <c r="AW22" i="9"/>
  <c r="BB34" i="9"/>
  <c r="AU38" i="9"/>
  <c r="AW38" i="9"/>
  <c r="BB5" i="9"/>
  <c r="BA16" i="9"/>
  <c r="BB30" i="9"/>
  <c r="BB27" i="9"/>
  <c r="BA27" i="9"/>
  <c r="AU27" i="9"/>
  <c r="AW27" i="9"/>
  <c r="BA25" i="9"/>
  <c r="AU20" i="9"/>
  <c r="BB20" i="9"/>
  <c r="AW20" i="9"/>
  <c r="AW36" i="9"/>
  <c r="BA38" i="9"/>
  <c r="BA9" i="9"/>
  <c r="AW11" i="9"/>
  <c r="BA36" i="9"/>
  <c r="BA20" i="9"/>
  <c r="BB35" i="9"/>
  <c r="BD39" i="9" l="1"/>
  <c r="AZ17" i="9"/>
  <c r="AZ22" i="9"/>
  <c r="BD22" i="9"/>
  <c r="AZ16" i="9"/>
  <c r="AZ8" i="9"/>
  <c r="AZ13" i="9"/>
  <c r="AZ24" i="9"/>
  <c r="AZ27" i="9"/>
  <c r="AZ21" i="9"/>
  <c r="AZ19" i="9"/>
  <c r="AZ20" i="9"/>
  <c r="AZ11" i="9"/>
  <c r="AZ15" i="9"/>
  <c r="AZ32" i="9"/>
  <c r="AZ36" i="9"/>
  <c r="AZ4" i="9"/>
  <c r="AZ25" i="9"/>
  <c r="AZ34" i="9"/>
  <c r="AZ29" i="9"/>
  <c r="BD9" i="9"/>
  <c r="AZ9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V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colonne 40</t>
        </r>
      </text>
    </comment>
    <comment ref="P18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AUTO 2H
</t>
        </r>
      </text>
    </comment>
    <comment ref="R95" authorId="0" shapeId="0" xr:uid="{00000000-0006-0000-0200-000015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S95" authorId="0" shapeId="0" xr:uid="{00000000-0006-0000-0200-000016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W95" authorId="0" shapeId="0" xr:uid="{00000000-0006-0000-0200-000017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X95" authorId="0" shapeId="0" xr:uid="{00000000-0006-0000-0200-000018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Y95" authorId="0" shapeId="0" xr:uid="{00000000-0006-0000-0200-000019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Z95" authorId="0" shapeId="0" xr:uid="{00000000-0006-0000-0200-00001A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AA95" authorId="0" shapeId="0" xr:uid="{00000000-0006-0000-0200-00001B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AE95" authorId="0" shapeId="0" xr:uid="{00000000-0006-0000-0200-00001C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AF95" authorId="0" shapeId="0" xr:uid="{00000000-0006-0000-0200-00001D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AG95" authorId="0" shapeId="0" xr:uid="{00000000-0006-0000-0200-00001E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AH95" authorId="0" shapeId="0" xr:uid="{00000000-0006-0000-0200-00001F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AI95" authorId="0" shapeId="0" xr:uid="{00000000-0006-0000-0200-000020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AM95" authorId="0" shapeId="0" xr:uid="{00000000-0006-0000-0200-00002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AN95" authorId="0" shapeId="0" xr:uid="{00000000-0006-0000-0200-00002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AO95" authorId="0" shapeId="0" xr:uid="{00000000-0006-0000-0200-000023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AP95" authorId="0" shapeId="0" xr:uid="{00000000-0006-0000-0200-000024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  <comment ref="AQ95" authorId="0" shapeId="0" xr:uid="{00000000-0006-0000-0200-000025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CM 30jours du 30/01 au 28/02/2020
 </t>
        </r>
      </text>
    </comment>
  </commentList>
</comments>
</file>

<file path=xl/sharedStrings.xml><?xml version="1.0" encoding="utf-8"?>
<sst xmlns="http://schemas.openxmlformats.org/spreadsheetml/2006/main" count="55" uniqueCount="26">
  <si>
    <t>Mat</t>
  </si>
  <si>
    <t>Colab</t>
  </si>
  <si>
    <t>Début</t>
  </si>
  <si>
    <t>Fin</t>
  </si>
  <si>
    <t>Hrs pointées</t>
  </si>
  <si>
    <t>Date</t>
  </si>
  <si>
    <t>Manager</t>
  </si>
  <si>
    <t>T.H/S</t>
  </si>
  <si>
    <t>T.H/Mois</t>
  </si>
  <si>
    <t>Suivi RH/Mois</t>
  </si>
  <si>
    <t>NP</t>
  </si>
  <si>
    <t>Abs</t>
  </si>
  <si>
    <t>Congé</t>
  </si>
  <si>
    <t>Férié Tunisien</t>
  </si>
  <si>
    <t>CSS</t>
  </si>
  <si>
    <t>ABS</t>
  </si>
  <si>
    <t>EVF</t>
  </si>
  <si>
    <t>Opération</t>
  </si>
  <si>
    <t>Activité</t>
  </si>
  <si>
    <t>Fonction</t>
  </si>
  <si>
    <t>Solde de CP</t>
  </si>
  <si>
    <t>Prénom</t>
  </si>
  <si>
    <t>Nom</t>
  </si>
  <si>
    <t>solde de CP restant</t>
  </si>
  <si>
    <t>CP/2</t>
  </si>
  <si>
    <t>TOTAL 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</si>
</sst>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h]:mm:ss;@"/>
    <numFmt numFmtId="165" formatCode="d/m;@"/>
    <numFmt numFmtId="166" formatCode="0.0"/>
    <numFmt numFmtId="167" formatCode="dd/mm"/>
  </numFmts>
  <fonts count="5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 Light"/>
      <family val="2"/>
    </font>
    <font>
      <sz val="11"/>
      <color theme="1"/>
      <name val="Calibri Light"/>
      <family val="2"/>
    </font>
    <font>
      <b/>
      <sz val="11"/>
      <color theme="1"/>
      <name val="Calibri Light"/>
      <family val="2"/>
    </font>
    <font>
      <b/>
      <sz val="11"/>
      <color rgb="FFFF0000"/>
      <name val="Calibri Light"/>
      <family val="2"/>
    </font>
    <font>
      <b/>
      <i/>
      <sz val="11"/>
      <name val="Calibri Light"/>
      <family val="2"/>
    </font>
    <font>
      <sz val="11"/>
      <color theme="0"/>
      <name val="Calibri Light"/>
      <family val="2"/>
    </font>
    <font>
      <b/>
      <sz val="11"/>
      <color theme="0"/>
      <name val="Calibri Light"/>
      <family val="2"/>
    </font>
    <font>
      <sz val="11"/>
      <color rgb="FFFF0000"/>
      <name val="Calibri Light"/>
      <family val="2"/>
    </font>
    <font>
      <sz val="12"/>
      <color theme="0"/>
      <name val="Calibri Light"/>
      <family val="2"/>
    </font>
  </fonts>
  <fills count="4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30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dashed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85">
    <xf numFmtId="0" fontId="0" fillId="0" borderId="0"/>
    <xf numFmtId="0" fontId="1" fillId="0" borderId="0"/>
    <xf numFmtId="0" fontId="7" fillId="0" borderId="0"/>
    <xf numFmtId="0" fontId="8" fillId="0" borderId="0"/>
    <xf numFmtId="0" fontId="9" fillId="0" borderId="0"/>
    <xf numFmtId="9" fontId="14" fillId="0" borderId="0" applyFont="0" applyFill="0" applyBorder="0" applyAlignment="0" applyProtection="0"/>
    <xf numFmtId="0" fontId="1" fillId="0" borderId="0"/>
    <xf numFmtId="0" fontId="15" fillId="0" borderId="0"/>
    <xf numFmtId="0" fontId="16" fillId="0" borderId="0"/>
    <xf numFmtId="0" fontId="18" fillId="0" borderId="0"/>
    <xf numFmtId="0" fontId="19" fillId="0" borderId="0"/>
    <xf numFmtId="0" fontId="20" fillId="0" borderId="0"/>
    <xf numFmtId="0" fontId="21" fillId="0" borderId="0"/>
    <xf numFmtId="0" fontId="22" fillId="0" borderId="13" applyNumberFormat="0" applyFill="0" applyAlignment="0" applyProtection="0"/>
    <xf numFmtId="0" fontId="23" fillId="0" borderId="14" applyNumberFormat="0" applyFill="0" applyAlignment="0" applyProtection="0"/>
    <xf numFmtId="0" fontId="24" fillId="0" borderId="15" applyNumberFormat="0" applyFill="0" applyAlignment="0" applyProtection="0"/>
    <xf numFmtId="0" fontId="24" fillId="0" borderId="0" applyNumberFormat="0" applyFill="0" applyBorder="0" applyAlignment="0" applyProtection="0"/>
    <xf numFmtId="0" fontId="25" fillId="8" borderId="0" applyNumberFormat="0" applyBorder="0" applyAlignment="0" applyProtection="0"/>
    <xf numFmtId="0" fontId="26" fillId="9" borderId="0" applyNumberFormat="0" applyBorder="0" applyAlignment="0" applyProtection="0"/>
    <xf numFmtId="0" fontId="27" fillId="11" borderId="16" applyNumberFormat="0" applyAlignment="0" applyProtection="0"/>
    <xf numFmtId="0" fontId="28" fillId="12" borderId="17" applyNumberFormat="0" applyAlignment="0" applyProtection="0"/>
    <xf numFmtId="0" fontId="29" fillId="12" borderId="16" applyNumberFormat="0" applyAlignment="0" applyProtection="0"/>
    <xf numFmtId="0" fontId="30" fillId="0" borderId="18" applyNumberFormat="0" applyFill="0" applyAlignment="0" applyProtection="0"/>
    <xf numFmtId="0" fontId="31" fillId="13" borderId="19" applyNumberFormat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21" applyNumberFormat="0" applyFill="0" applyAlignment="0" applyProtection="0"/>
    <xf numFmtId="0" fontId="35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35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35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35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35" fillId="31" borderId="0" applyNumberFormat="0" applyBorder="0" applyAlignment="0" applyProtection="0"/>
    <xf numFmtId="0" fontId="17" fillId="32" borderId="0" applyNumberFormat="0" applyBorder="0" applyAlignment="0" applyProtection="0"/>
    <xf numFmtId="0" fontId="17" fillId="33" borderId="0" applyNumberFormat="0" applyBorder="0" applyAlignment="0" applyProtection="0"/>
    <xf numFmtId="0" fontId="35" fillId="35" borderId="0" applyNumberFormat="0" applyBorder="0" applyAlignment="0" applyProtection="0"/>
    <xf numFmtId="0" fontId="17" fillId="36" borderId="0" applyNumberFormat="0" applyBorder="0" applyAlignment="0" applyProtection="0"/>
    <xf numFmtId="0" fontId="17" fillId="37" borderId="0" applyNumberFormat="0" applyBorder="0" applyAlignment="0" applyProtection="0"/>
    <xf numFmtId="0" fontId="36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37" fillId="10" borderId="0" applyNumberFormat="0" applyBorder="0" applyAlignment="0" applyProtection="0"/>
    <xf numFmtId="0" fontId="35" fillId="18" borderId="0" applyNumberFormat="0" applyBorder="0" applyAlignment="0" applyProtection="0"/>
    <xf numFmtId="0" fontId="35" fillId="22" borderId="0" applyNumberFormat="0" applyBorder="0" applyAlignment="0" applyProtection="0"/>
    <xf numFmtId="0" fontId="35" fillId="26" borderId="0" applyNumberFormat="0" applyBorder="0" applyAlignment="0" applyProtection="0"/>
    <xf numFmtId="0" fontId="35" fillId="30" borderId="0" applyNumberFormat="0" applyBorder="0" applyAlignment="0" applyProtection="0"/>
    <xf numFmtId="0" fontId="35" fillId="34" borderId="0" applyNumberFormat="0" applyBorder="0" applyAlignment="0" applyProtection="0"/>
    <xf numFmtId="0" fontId="35" fillId="38" borderId="0" applyNumberFormat="0" applyBorder="0" applyAlignment="0" applyProtection="0"/>
    <xf numFmtId="0" fontId="17" fillId="0" borderId="0"/>
    <xf numFmtId="0" fontId="17" fillId="14" borderId="20" applyNumberFormat="0" applyFont="0" applyAlignment="0" applyProtection="0"/>
    <xf numFmtId="0" fontId="38" fillId="0" borderId="0" applyNumberForma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17" fillId="33" borderId="0" applyNumberFormat="0" applyBorder="0" applyAlignment="0" applyProtection="0"/>
    <xf numFmtId="0" fontId="17" fillId="36" borderId="0" applyNumberFormat="0" applyBorder="0" applyAlignment="0" applyProtection="0"/>
    <xf numFmtId="0" fontId="17" fillId="37" borderId="0" applyNumberFormat="0" applyBorder="0" applyAlignment="0" applyProtection="0"/>
    <xf numFmtId="0" fontId="17" fillId="0" borderId="0"/>
    <xf numFmtId="0" fontId="17" fillId="14" borderId="20" applyNumberFormat="0" applyFont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9" fillId="0" borderId="0"/>
    <xf numFmtId="0" fontId="41" fillId="0" borderId="0"/>
    <xf numFmtId="0" fontId="42" fillId="0" borderId="0"/>
    <xf numFmtId="0" fontId="43" fillId="0" borderId="0"/>
    <xf numFmtId="0" fontId="44" fillId="0" borderId="0"/>
    <xf numFmtId="0" fontId="45" fillId="0" borderId="0"/>
    <xf numFmtId="0" fontId="46" fillId="0" borderId="0"/>
  </cellStyleXfs>
  <cellXfs count="153">
    <xf numFmtId="0" fontId="0" fillId="0" borderId="0" xfId="0"/>
    <xf numFmtId="1" fontId="10" fillId="2" borderId="3" xfId="0" applyNumberFormat="1" applyFont="1" applyFill="1" applyBorder="1" applyAlignment="1">
      <alignment horizontal="center" vertical="center"/>
    </xf>
    <xf numFmtId="1" fontId="13" fillId="2" borderId="3" xfId="0" applyNumberFormat="1" applyFont="1" applyFill="1" applyBorder="1" applyAlignment="1">
      <alignment horizontal="center" vertical="center"/>
    </xf>
    <xf numFmtId="1" fontId="11" fillId="2" borderId="3" xfId="0" applyNumberFormat="1" applyFont="1" applyFill="1" applyBorder="1" applyAlignment="1">
      <alignment horizontal="center" vertical="center"/>
    </xf>
    <xf numFmtId="1" fontId="10" fillId="2" borderId="3" xfId="0" applyNumberFormat="1" applyFont="1" applyFill="1" applyBorder="1" applyAlignment="1">
      <alignment horizontal="center"/>
    </xf>
    <xf numFmtId="0" fontId="3" fillId="0" borderId="11" xfId="1" applyFont="1" applyBorder="1"/>
    <xf numFmtId="1" fontId="2" fillId="2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/>
    </xf>
    <xf numFmtId="1" fontId="3" fillId="2" borderId="10" xfId="1" applyNumberFormat="1" applyFont="1" applyFill="1" applyBorder="1" applyAlignment="1">
      <alignment horizontal="center"/>
    </xf>
    <xf numFmtId="0" fontId="10" fillId="2" borderId="3" xfId="20" applyFont="1" applyFill="1" applyBorder="1" applyAlignment="1">
      <alignment horizontal="center"/>
    </xf>
    <xf numFmtId="14" fontId="1" fillId="0" borderId="0" xfId="1" applyNumberFormat="1" applyAlignment="1">
      <alignment horizontal="center"/>
    </xf>
    <xf numFmtId="14" fontId="1" fillId="0" borderId="3" xfId="1" applyNumberFormat="1" applyBorder="1" applyAlignment="1">
      <alignment horizontal="center"/>
    </xf>
    <xf numFmtId="14" fontId="1" fillId="2" borderId="0" xfId="1" applyNumberFormat="1" applyFill="1" applyAlignment="1">
      <alignment horizontal="center"/>
    </xf>
    <xf numFmtId="0" fontId="0" fillId="2" borderId="0" xfId="0" applyFill="1" applyAlignment="1">
      <alignment horizontal="center"/>
    </xf>
    <xf numFmtId="1" fontId="10" fillId="2" borderId="3" xfId="20" applyNumberFormat="1" applyFont="1" applyFill="1" applyBorder="1" applyAlignment="1">
      <alignment horizontal="center" vertical="center"/>
    </xf>
    <xf numFmtId="1" fontId="10" fillId="2" borderId="12" xfId="0" applyNumberFormat="1" applyFont="1" applyFill="1" applyBorder="1" applyAlignment="1">
      <alignment horizontal="center" vertical="center"/>
    </xf>
    <xf numFmtId="1" fontId="10" fillId="2" borderId="7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0" fillId="2" borderId="3" xfId="2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0" fontId="34" fillId="39" borderId="0" xfId="0" applyFont="1" applyFill="1"/>
    <xf numFmtId="0" fontId="34" fillId="39" borderId="3" xfId="0" applyFont="1" applyFill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1" applyFont="1" applyBorder="1" applyAlignment="1">
      <alignment horizontal="center"/>
    </xf>
    <xf numFmtId="0" fontId="3" fillId="0" borderId="9" xfId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11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12" fillId="2" borderId="0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1" fontId="48" fillId="0" borderId="3" xfId="20" applyNumberFormat="1" applyFont="1" applyFill="1" applyBorder="1" applyAlignment="1">
      <alignment horizontal="center" vertical="center"/>
    </xf>
    <xf numFmtId="0" fontId="48" fillId="0" borderId="3" xfId="20" applyFont="1" applyFill="1" applyBorder="1" applyAlignment="1">
      <alignment horizontal="center"/>
    </xf>
    <xf numFmtId="0" fontId="0" fillId="2" borderId="0" xfId="0" applyFill="1"/>
    <xf numFmtId="0" fontId="48" fillId="2" borderId="3" xfId="20" applyFont="1" applyFill="1" applyBorder="1" applyAlignment="1"/>
    <xf numFmtId="0" fontId="48" fillId="2" borderId="3" xfId="20" applyFont="1" applyFill="1" applyBorder="1" applyAlignment="1">
      <alignment horizontal="left"/>
    </xf>
    <xf numFmtId="0" fontId="49" fillId="2" borderId="3" xfId="0" applyFont="1" applyFill="1" applyBorder="1" applyAlignment="1"/>
    <xf numFmtId="0" fontId="49" fillId="2" borderId="3" xfId="0" applyFont="1" applyFill="1" applyBorder="1" applyAlignment="1">
      <alignment horizontal="left" vertical="center"/>
    </xf>
    <xf numFmtId="14" fontId="49" fillId="2" borderId="3" xfId="0" applyNumberFormat="1" applyFont="1" applyFill="1" applyBorder="1" applyAlignment="1">
      <alignment horizontal="left" vertical="center"/>
    </xf>
    <xf numFmtId="0" fontId="49" fillId="2" borderId="3" xfId="0" applyFont="1" applyFill="1" applyBorder="1" applyAlignment="1">
      <alignment vertical="center"/>
    </xf>
    <xf numFmtId="14" fontId="49" fillId="2" borderId="3" xfId="0" applyNumberFormat="1" applyFont="1" applyFill="1" applyBorder="1" applyAlignment="1">
      <alignment vertical="center"/>
    </xf>
    <xf numFmtId="14" fontId="48" fillId="2" borderId="3" xfId="20" applyNumberFormat="1" applyFont="1" applyFill="1" applyBorder="1" applyAlignment="1">
      <alignment horizontal="left" vertical="center"/>
    </xf>
    <xf numFmtId="0" fontId="48" fillId="2" borderId="3" xfId="0" applyFont="1" applyFill="1" applyBorder="1" applyAlignment="1"/>
    <xf numFmtId="14" fontId="48" fillId="2" borderId="3" xfId="0" applyNumberFormat="1" applyFont="1" applyFill="1" applyBorder="1" applyAlignment="1">
      <alignment vertical="center"/>
    </xf>
    <xf numFmtId="1" fontId="48" fillId="0" borderId="3" xfId="0" applyNumberFormat="1" applyFont="1" applyFill="1" applyBorder="1" applyAlignment="1">
      <alignment horizontal="center" vertical="center"/>
    </xf>
    <xf numFmtId="0" fontId="48" fillId="0" borderId="3" xfId="20" applyFont="1" applyFill="1" applyBorder="1" applyAlignment="1">
      <alignment horizontal="center" vertical="center"/>
    </xf>
    <xf numFmtId="0" fontId="49" fillId="0" borderId="0" xfId="0" applyFont="1"/>
    <xf numFmtId="2" fontId="48" fillId="0" borderId="6" xfId="0" applyNumberFormat="1" applyFont="1" applyBorder="1" applyAlignment="1">
      <alignment horizontal="center" vertical="center"/>
    </xf>
    <xf numFmtId="0" fontId="50" fillId="0" borderId="0" xfId="0" applyFont="1" applyAlignment="1">
      <alignment horizontal="center" vertical="center"/>
    </xf>
    <xf numFmtId="0" fontId="49" fillId="0" borderId="0" xfId="0" applyFont="1" applyAlignment="1">
      <alignment horizontal="center" vertical="center"/>
    </xf>
    <xf numFmtId="0" fontId="49" fillId="2" borderId="0" xfId="0" applyFont="1" applyFill="1" applyAlignment="1">
      <alignment horizontal="center" vertical="center"/>
    </xf>
    <xf numFmtId="0" fontId="49" fillId="0" borderId="0" xfId="0" applyFont="1" applyAlignment="1">
      <alignment horizontal="left" vertical="center"/>
    </xf>
    <xf numFmtId="0" fontId="51" fillId="5" borderId="2" xfId="0" applyFont="1" applyFill="1" applyBorder="1" applyAlignment="1">
      <alignment vertical="center"/>
    </xf>
    <xf numFmtId="0" fontId="49" fillId="5" borderId="0" xfId="0" applyFont="1" applyFill="1" applyAlignment="1">
      <alignment horizontal="center" vertical="center"/>
    </xf>
    <xf numFmtId="0" fontId="52" fillId="4" borderId="0" xfId="0" applyFont="1" applyFill="1" applyAlignment="1">
      <alignment horizontal="center" vertical="center"/>
    </xf>
    <xf numFmtId="0" fontId="51" fillId="5" borderId="0" xfId="0" applyFont="1" applyFill="1" applyAlignment="1">
      <alignment vertical="center"/>
    </xf>
    <xf numFmtId="0" fontId="52" fillId="4" borderId="3" xfId="0" applyFont="1" applyFill="1" applyBorder="1" applyAlignment="1">
      <alignment horizontal="center" vertical="center"/>
    </xf>
    <xf numFmtId="0" fontId="52" fillId="6" borderId="0" xfId="0" applyFont="1" applyFill="1" applyAlignment="1">
      <alignment horizontal="center" vertical="center"/>
    </xf>
    <xf numFmtId="0" fontId="52" fillId="6" borderId="0" xfId="0" applyFont="1" applyFill="1" applyBorder="1" applyAlignment="1">
      <alignment horizontal="center" vertical="center"/>
    </xf>
    <xf numFmtId="0" fontId="50" fillId="6" borderId="4" xfId="0" applyFont="1" applyFill="1" applyBorder="1" applyAlignment="1">
      <alignment horizontal="center" vertical="center"/>
    </xf>
    <xf numFmtId="0" fontId="50" fillId="6" borderId="7" xfId="0" applyFont="1" applyFill="1" applyBorder="1" applyAlignment="1">
      <alignment horizontal="center" vertical="center"/>
    </xf>
    <xf numFmtId="0" fontId="50" fillId="6" borderId="25" xfId="0" applyFont="1" applyFill="1" applyBorder="1" applyAlignment="1">
      <alignment horizontal="left" vertical="center"/>
    </xf>
    <xf numFmtId="165" fontId="51" fillId="0" borderId="7" xfId="0" applyNumberFormat="1" applyFont="1" applyBorder="1" applyAlignment="1">
      <alignment horizontal="center" vertical="center"/>
    </xf>
    <xf numFmtId="165" fontId="51" fillId="0" borderId="3" xfId="0" applyNumberFormat="1" applyFont="1" applyBorder="1" applyAlignment="1">
      <alignment horizontal="center" vertical="center"/>
    </xf>
    <xf numFmtId="2" fontId="49" fillId="0" borderId="3" xfId="0" applyNumberFormat="1" applyFont="1" applyBorder="1" applyAlignment="1">
      <alignment horizontal="center" vertical="center"/>
    </xf>
    <xf numFmtId="0" fontId="50" fillId="0" borderId="3" xfId="0" applyFont="1" applyBorder="1" applyAlignment="1">
      <alignment horizontal="center" vertical="center"/>
    </xf>
    <xf numFmtId="0" fontId="50" fillId="0" borderId="6" xfId="0" applyFont="1" applyBorder="1" applyAlignment="1">
      <alignment horizontal="center" vertical="center"/>
    </xf>
    <xf numFmtId="2" fontId="49" fillId="0" borderId="6" xfId="0" applyNumberFormat="1" applyFont="1" applyBorder="1" applyAlignment="1">
      <alignment horizontal="center" vertical="center"/>
    </xf>
    <xf numFmtId="0" fontId="50" fillId="0" borderId="23" xfId="0" applyFont="1" applyBorder="1" applyAlignment="1">
      <alignment horizontal="center" vertical="center"/>
    </xf>
    <xf numFmtId="0" fontId="53" fillId="7" borderId="0" xfId="0" applyFont="1" applyFill="1" applyAlignment="1">
      <alignment horizontal="center" vertical="center"/>
    </xf>
    <xf numFmtId="14" fontId="54" fillId="7" borderId="0" xfId="0" applyNumberFormat="1" applyFont="1" applyFill="1" applyAlignment="1">
      <alignment horizontal="center" vertical="center"/>
    </xf>
    <xf numFmtId="2" fontId="48" fillId="2" borderId="3" xfId="0" applyNumberFormat="1" applyFont="1" applyFill="1" applyBorder="1" applyAlignment="1">
      <alignment horizontal="center" vertical="center"/>
    </xf>
    <xf numFmtId="2" fontId="55" fillId="5" borderId="3" xfId="0" applyNumberFormat="1" applyFont="1" applyFill="1" applyBorder="1" applyAlignment="1">
      <alignment horizontal="center" vertical="center"/>
    </xf>
    <xf numFmtId="2" fontId="48" fillId="0" borderId="3" xfId="0" applyNumberFormat="1" applyFont="1" applyFill="1" applyBorder="1" applyAlignment="1">
      <alignment horizontal="center" vertical="center"/>
    </xf>
    <xf numFmtId="2" fontId="48" fillId="6" borderId="3" xfId="0" applyNumberFormat="1" applyFont="1" applyFill="1" applyBorder="1" applyAlignment="1">
      <alignment horizontal="center" vertical="center"/>
    </xf>
    <xf numFmtId="0" fontId="49" fillId="0" borderId="26" xfId="0" applyFont="1" applyBorder="1" applyAlignment="1">
      <alignment horizontal="center" vertical="center"/>
    </xf>
    <xf numFmtId="0" fontId="49" fillId="0" borderId="8" xfId="0" applyFont="1" applyBorder="1" applyAlignment="1">
      <alignment horizontal="center" vertical="center"/>
    </xf>
    <xf numFmtId="1" fontId="49" fillId="0" borderId="8" xfId="0" applyNumberFormat="1" applyFont="1" applyBorder="1" applyAlignment="1">
      <alignment horizontal="center" vertical="center"/>
    </xf>
    <xf numFmtId="0" fontId="49" fillId="0" borderId="24" xfId="0" applyFont="1" applyBorder="1" applyAlignment="1">
      <alignment horizontal="center" vertical="center"/>
    </xf>
    <xf numFmtId="2" fontId="49" fillId="0" borderId="3" xfId="0" applyNumberFormat="1" applyFont="1" applyFill="1" applyBorder="1" applyAlignment="1">
      <alignment horizontal="center" vertical="center"/>
    </xf>
    <xf numFmtId="0" fontId="54" fillId="7" borderId="0" xfId="0" applyFont="1" applyFill="1" applyAlignment="1">
      <alignment horizontal="center" vertical="center"/>
    </xf>
    <xf numFmtId="0" fontId="53" fillId="7" borderId="0" xfId="0" applyFont="1" applyFill="1" applyBorder="1" applyAlignment="1">
      <alignment horizontal="center" vertical="center"/>
    </xf>
    <xf numFmtId="0" fontId="54" fillId="7" borderId="0" xfId="0" applyFont="1" applyFill="1" applyBorder="1" applyAlignment="1">
      <alignment horizontal="center" vertical="center"/>
    </xf>
    <xf numFmtId="14" fontId="48" fillId="2" borderId="3" xfId="20" applyNumberFormat="1" applyFont="1" applyFill="1" applyBorder="1" applyAlignment="1"/>
    <xf numFmtId="14" fontId="48" fillId="2" borderId="3" xfId="20" applyNumberFormat="1" applyFont="1" applyFill="1" applyBorder="1" applyAlignment="1">
      <alignment horizontal="left"/>
    </xf>
    <xf numFmtId="0" fontId="49" fillId="0" borderId="3" xfId="0" applyFont="1" applyBorder="1" applyAlignment="1">
      <alignment horizontal="center" vertical="center"/>
    </xf>
    <xf numFmtId="1" fontId="49" fillId="0" borderId="3" xfId="0" applyNumberFormat="1" applyFont="1" applyFill="1" applyBorder="1" applyAlignment="1">
      <alignment horizontal="center" vertical="center"/>
    </xf>
    <xf numFmtId="0" fontId="0" fillId="0" borderId="3" xfId="0" applyBorder="1"/>
    <xf numFmtId="1" fontId="0" fillId="0" borderId="3" xfId="0" applyNumberFormat="1" applyBorder="1" applyAlignment="1">
      <alignment horizontal="center" vertical="center"/>
    </xf>
    <xf numFmtId="1" fontId="48" fillId="2" borderId="17" xfId="20" applyNumberFormat="1" applyFont="1" applyFill="1" applyAlignment="1">
      <alignment horizontal="center" vertical="center"/>
    </xf>
    <xf numFmtId="14" fontId="49" fillId="2" borderId="4" xfId="0" applyNumberFormat="1" applyFont="1" applyFill="1" applyBorder="1" applyAlignment="1">
      <alignment horizontal="left" vertical="center"/>
    </xf>
    <xf numFmtId="2" fontId="48" fillId="0" borderId="3" xfId="0" applyNumberFormat="1" applyFont="1" applyBorder="1" applyAlignment="1">
      <alignment horizontal="center" vertical="center"/>
    </xf>
    <xf numFmtId="1" fontId="48" fillId="2" borderId="3" xfId="20" applyNumberFormat="1" applyFont="1" applyFill="1" applyBorder="1" applyAlignment="1">
      <alignment horizontal="center" vertical="center"/>
    </xf>
    <xf numFmtId="14" fontId="48" fillId="2" borderId="3" xfId="0" applyNumberFormat="1" applyFont="1" applyFill="1" applyBorder="1" applyAlignment="1">
      <alignment horizontal="left"/>
    </xf>
    <xf numFmtId="0" fontId="48" fillId="2" borderId="3" xfId="0" applyFont="1" applyFill="1" applyBorder="1" applyAlignment="1">
      <alignment horizontal="left"/>
    </xf>
    <xf numFmtId="0" fontId="10" fillId="2" borderId="3" xfId="20" applyFont="1" applyFill="1" applyBorder="1" applyAlignment="1">
      <alignment horizontal="left"/>
    </xf>
    <xf numFmtId="0" fontId="49" fillId="2" borderId="3" xfId="0" applyFont="1" applyFill="1" applyBorder="1" applyAlignment="1">
      <alignment horizontal="center" vertical="center"/>
    </xf>
    <xf numFmtId="0" fontId="49" fillId="0" borderId="3" xfId="0" applyFont="1" applyBorder="1" applyAlignment="1">
      <alignment horizontal="left" vertical="center"/>
    </xf>
    <xf numFmtId="0" fontId="10" fillId="2" borderId="0" xfId="0" applyFont="1" applyFill="1" applyAlignment="1">
      <alignment horizontal="left"/>
    </xf>
    <xf numFmtId="0" fontId="47" fillId="39" borderId="3" xfId="0" applyFont="1" applyFill="1" applyBorder="1" applyAlignment="1">
      <alignment horizontal="left" vertical="center"/>
    </xf>
    <xf numFmtId="0" fontId="0" fillId="0" borderId="3" xfId="0" applyBorder="1" applyAlignment="1">
      <alignment horizontal="left"/>
    </xf>
    <xf numFmtId="0" fontId="10" fillId="2" borderId="3" xfId="0" applyFont="1" applyFill="1" applyBorder="1" applyAlignment="1">
      <alignment horizontal="left"/>
    </xf>
    <xf numFmtId="0" fontId="3" fillId="2" borderId="3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3" fillId="2" borderId="1" xfId="1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40" fillId="2" borderId="3" xfId="0" applyFont="1" applyFill="1" applyBorder="1" applyAlignment="1">
      <alignment horizontal="left"/>
    </xf>
    <xf numFmtId="0" fontId="10" fillId="2" borderId="7" xfId="0" applyFont="1" applyFill="1" applyBorder="1" applyAlignment="1">
      <alignment horizontal="left"/>
    </xf>
    <xf numFmtId="0" fontId="10" fillId="2" borderId="12" xfId="0" applyFont="1" applyFill="1" applyBorder="1" applyAlignment="1">
      <alignment horizontal="left"/>
    </xf>
    <xf numFmtId="2" fontId="53" fillId="7" borderId="3" xfId="0" applyNumberFormat="1" applyFont="1" applyFill="1" applyBorder="1" applyAlignment="1">
      <alignment horizontal="center" vertical="center"/>
    </xf>
    <xf numFmtId="2" fontId="48" fillId="40" borderId="3" xfId="0" applyNumberFormat="1" applyFont="1" applyFill="1" applyBorder="1" applyAlignment="1">
      <alignment horizontal="center" vertical="center"/>
    </xf>
    <xf numFmtId="0" fontId="56" fillId="7" borderId="0" xfId="0" applyFont="1" applyFill="1" applyAlignment="1">
      <alignment horizontal="center" vertical="center"/>
    </xf>
    <xf numFmtId="0" fontId="49" fillId="0" borderId="3" xfId="0" applyFont="1" applyFill="1" applyBorder="1" applyAlignment="1">
      <alignment horizontal="left" vertical="center"/>
    </xf>
    <xf numFmtId="14" fontId="49" fillId="0" borderId="3" xfId="0" applyNumberFormat="1" applyFont="1" applyFill="1" applyBorder="1" applyAlignment="1">
      <alignment horizontal="left" vertical="center"/>
    </xf>
    <xf numFmtId="1" fontId="49" fillId="0" borderId="3" xfId="20" applyNumberFormat="1" applyFont="1" applyFill="1" applyBorder="1" applyAlignment="1">
      <alignment horizontal="center" vertical="center"/>
    </xf>
    <xf numFmtId="0" fontId="48" fillId="0" borderId="3" xfId="0" applyFont="1" applyFill="1" applyBorder="1" applyAlignment="1">
      <alignment horizontal="left" vertical="center"/>
    </xf>
    <xf numFmtId="0" fontId="48" fillId="0" borderId="3" xfId="20" applyFont="1" applyFill="1" applyBorder="1" applyAlignment="1">
      <alignment horizontal="left"/>
    </xf>
    <xf numFmtId="1" fontId="48" fillId="41" borderId="3" xfId="20" applyNumberFormat="1" applyFont="1" applyFill="1" applyBorder="1" applyAlignment="1">
      <alignment horizontal="center" vertical="center"/>
    </xf>
    <xf numFmtId="0" fontId="49" fillId="41" borderId="3" xfId="0" applyFont="1" applyFill="1" applyBorder="1" applyAlignment="1">
      <alignment horizontal="left" vertical="center"/>
    </xf>
    <xf numFmtId="14" fontId="49" fillId="41" borderId="3" xfId="0" applyNumberFormat="1" applyFont="1" applyFill="1" applyBorder="1" applyAlignment="1">
      <alignment horizontal="left" vertical="center"/>
    </xf>
    <xf numFmtId="166" fontId="52" fillId="6" borderId="0" xfId="0" applyNumberFormat="1" applyFont="1" applyFill="1" applyBorder="1" applyAlignment="1">
      <alignment horizontal="center" vertical="center"/>
    </xf>
    <xf numFmtId="166" fontId="50" fillId="0" borderId="3" xfId="0" applyNumberFormat="1" applyFont="1" applyBorder="1" applyAlignment="1">
      <alignment horizontal="center" vertical="center"/>
    </xf>
    <xf numFmtId="166" fontId="49" fillId="0" borderId="8" xfId="0" applyNumberFormat="1" applyFont="1" applyBorder="1" applyAlignment="1">
      <alignment horizontal="center" vertical="center"/>
    </xf>
    <xf numFmtId="166" fontId="49" fillId="0" borderId="0" xfId="0" applyNumberFormat="1" applyFont="1" applyAlignment="1">
      <alignment horizontal="center" vertical="center"/>
    </xf>
    <xf numFmtId="1" fontId="48" fillId="2" borderId="28" xfId="20" applyNumberFormat="1" applyFont="1" applyFill="1" applyBorder="1" applyAlignment="1">
      <alignment horizontal="center" vertical="center"/>
    </xf>
    <xf numFmtId="0" fontId="49" fillId="2" borderId="12" xfId="0" applyFont="1" applyFill="1" applyBorder="1" applyAlignment="1">
      <alignment horizontal="left" vertical="center"/>
    </xf>
    <xf numFmtId="14" fontId="49" fillId="2" borderId="29" xfId="0" applyNumberFormat="1" applyFont="1" applyFill="1" applyBorder="1" applyAlignment="1">
      <alignment horizontal="left" vertical="center"/>
    </xf>
    <xf numFmtId="167" fontId="51" fillId="0" borderId="7" xfId="0" applyNumberFormat="1" applyFont="1" applyBorder="1" applyAlignment="1">
      <alignment horizontal="center" vertical="center"/>
    </xf>
    <xf numFmtId="164" fontId="34" fillId="39" borderId="3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2" fontId="34" fillId="39" borderId="3" xfId="0" applyNumberFormat="1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/>
    </xf>
    <xf numFmtId="2" fontId="0" fillId="0" borderId="0" xfId="0" applyNumberFormat="1" applyAlignment="1">
      <alignment horizontal="center"/>
    </xf>
    <xf numFmtId="2" fontId="34" fillId="39" borderId="0" xfId="0" applyNumberFormat="1" applyFont="1" applyFill="1" applyBorder="1" applyAlignment="1">
      <alignment horizontal="center" vertical="center"/>
    </xf>
    <xf numFmtId="14" fontId="51" fillId="0" borderId="7" xfId="0" applyNumberFormat="1" applyFont="1" applyBorder="1" applyAlignment="1">
      <alignment horizontal="center" vertical="center"/>
    </xf>
    <xf numFmtId="14" fontId="48" fillId="0" borderId="3" xfId="0" applyNumberFormat="1" applyFont="1" applyFill="1" applyBorder="1" applyAlignment="1">
      <alignment horizontal="left"/>
    </xf>
    <xf numFmtId="14" fontId="48" fillId="0" borderId="3" xfId="0" applyNumberFormat="1" applyFont="1" applyFill="1" applyBorder="1" applyAlignment="1">
      <alignment horizontal="left" vertical="center"/>
    </xf>
    <xf numFmtId="14" fontId="48" fillId="0" borderId="3" xfId="20" applyNumberFormat="1" applyFont="1" applyFill="1" applyBorder="1" applyAlignment="1">
      <alignment horizontal="left"/>
    </xf>
    <xf numFmtId="2" fontId="48" fillId="2" borderId="12" xfId="0" applyNumberFormat="1" applyFont="1" applyFill="1" applyBorder="1" applyAlignment="1">
      <alignment horizontal="center" vertical="center"/>
    </xf>
    <xf numFmtId="14" fontId="49" fillId="0" borderId="3" xfId="0" applyNumberFormat="1" applyFont="1" applyBorder="1" applyAlignment="1">
      <alignment horizontal="left" vertical="center"/>
    </xf>
    <xf numFmtId="0" fontId="52" fillId="6" borderId="4" xfId="0" applyFont="1" applyFill="1" applyBorder="1" applyAlignment="1">
      <alignment horizontal="center" vertical="center"/>
    </xf>
    <xf numFmtId="0" fontId="52" fillId="6" borderId="5" xfId="0" applyFont="1" applyFill="1" applyBorder="1" applyAlignment="1">
      <alignment horizontal="center" vertical="center"/>
    </xf>
    <xf numFmtId="0" fontId="52" fillId="6" borderId="6" xfId="0" applyFont="1" applyFill="1" applyBorder="1" applyAlignment="1">
      <alignment horizontal="center" vertical="center"/>
    </xf>
    <xf numFmtId="0" fontId="51" fillId="5" borderId="2" xfId="0" applyFont="1" applyFill="1" applyBorder="1" applyAlignment="1">
      <alignment horizontal="center" vertical="center"/>
    </xf>
    <xf numFmtId="0" fontId="51" fillId="5" borderId="27" xfId="0" applyFont="1" applyFill="1" applyBorder="1" applyAlignment="1">
      <alignment horizontal="center" vertical="center"/>
    </xf>
  </cellXfs>
  <cellStyles count="85">
    <cellStyle name="20 % - Accent1" xfId="28" builtinId="30" customBuiltin="1"/>
    <cellStyle name="20 % - Accent1 2" xfId="62" xr:uid="{00000000-0005-0000-0000-000001000000}"/>
    <cellStyle name="20 % - Accent2" xfId="31" builtinId="34" customBuiltin="1"/>
    <cellStyle name="20 % - Accent2 2" xfId="64" xr:uid="{00000000-0005-0000-0000-000003000000}"/>
    <cellStyle name="20 % - Accent3" xfId="34" builtinId="38" customBuiltin="1"/>
    <cellStyle name="20 % - Accent3 2" xfId="66" xr:uid="{00000000-0005-0000-0000-000005000000}"/>
    <cellStyle name="20 % - Accent4" xfId="37" builtinId="42" customBuiltin="1"/>
    <cellStyle name="20 % - Accent4 2" xfId="68" xr:uid="{00000000-0005-0000-0000-000007000000}"/>
    <cellStyle name="20 % - Accent5" xfId="40" builtinId="46" customBuiltin="1"/>
    <cellStyle name="20 % - Accent5 2" xfId="70" xr:uid="{00000000-0005-0000-0000-000009000000}"/>
    <cellStyle name="20 % - Accent6" xfId="43" builtinId="50" customBuiltin="1"/>
    <cellStyle name="20 % - Accent6 2" xfId="72" xr:uid="{00000000-0005-0000-0000-00000B000000}"/>
    <cellStyle name="40 % - Accent1" xfId="29" builtinId="31" customBuiltin="1"/>
    <cellStyle name="40 % - Accent1 2" xfId="63" xr:uid="{00000000-0005-0000-0000-00000D000000}"/>
    <cellStyle name="40 % - Accent2" xfId="32" builtinId="35" customBuiltin="1"/>
    <cellStyle name="40 % - Accent2 2" xfId="65" xr:uid="{00000000-0005-0000-0000-00000F000000}"/>
    <cellStyle name="40 % - Accent3" xfId="35" builtinId="39" customBuiltin="1"/>
    <cellStyle name="40 % - Accent3 2" xfId="67" xr:uid="{00000000-0005-0000-0000-000011000000}"/>
    <cellStyle name="40 % - Accent4" xfId="38" builtinId="43" customBuiltin="1"/>
    <cellStyle name="40 % - Accent4 2" xfId="69" xr:uid="{00000000-0005-0000-0000-000013000000}"/>
    <cellStyle name="40 % - Accent5" xfId="41" builtinId="47" customBuiltin="1"/>
    <cellStyle name="40 % - Accent5 2" xfId="71" xr:uid="{00000000-0005-0000-0000-000015000000}"/>
    <cellStyle name="40 % - Accent6" xfId="44" builtinId="51" customBuiltin="1"/>
    <cellStyle name="40 % - Accent6 2" xfId="73" xr:uid="{00000000-0005-0000-0000-000017000000}"/>
    <cellStyle name="60 % - Accent1 2" xfId="50" xr:uid="{00000000-0005-0000-0000-000018000000}"/>
    <cellStyle name="60 % - Accent2 2" xfId="51" xr:uid="{00000000-0005-0000-0000-000019000000}"/>
    <cellStyle name="60 % - Accent3 2" xfId="52" xr:uid="{00000000-0005-0000-0000-00001A000000}"/>
    <cellStyle name="60 % - Accent4 2" xfId="53" xr:uid="{00000000-0005-0000-0000-00001B000000}"/>
    <cellStyle name="60 % - Accent5 2" xfId="54" xr:uid="{00000000-0005-0000-0000-00001C000000}"/>
    <cellStyle name="60 % - Accent6 2" xfId="55" xr:uid="{00000000-0005-0000-0000-00001D000000}"/>
    <cellStyle name="Accent1" xfId="27" builtinId="29" customBuiltin="1"/>
    <cellStyle name="Accent2" xfId="30" builtinId="33" customBuiltin="1"/>
    <cellStyle name="Accent3" xfId="33" builtinId="37" customBuiltin="1"/>
    <cellStyle name="Accent4" xfId="36" builtinId="41" customBuiltin="1"/>
    <cellStyle name="Accent5" xfId="39" builtinId="45" customBuiltin="1"/>
    <cellStyle name="Accent6" xfId="42" builtinId="49" customBuiltin="1"/>
    <cellStyle name="Avertissement" xfId="24" builtinId="11" customBuiltin="1"/>
    <cellStyle name="Calcul" xfId="21" builtinId="22" customBuiltin="1"/>
    <cellStyle name="Cellule liée" xfId="22" builtinId="24" customBuiltin="1"/>
    <cellStyle name="Commentaire 2" xfId="57" xr:uid="{00000000-0005-0000-0000-000027000000}"/>
    <cellStyle name="Commentaire 2 2" xfId="75" xr:uid="{00000000-0005-0000-0000-000028000000}"/>
    <cellStyle name="Entrée" xfId="19" builtinId="20" customBuiltin="1"/>
    <cellStyle name="Insatisfaisant" xfId="18" builtinId="27" customBuiltin="1"/>
    <cellStyle name="Monétaire 2" xfId="59" xr:uid="{00000000-0005-0000-0000-00002B000000}"/>
    <cellStyle name="Monétaire 2 2" xfId="60" xr:uid="{00000000-0005-0000-0000-00002C000000}"/>
    <cellStyle name="Monétaire 2 2 2" xfId="77" xr:uid="{00000000-0005-0000-0000-00002D000000}"/>
    <cellStyle name="Monétaire 2 3" xfId="76" xr:uid="{00000000-0005-0000-0000-00002E000000}"/>
    <cellStyle name="Monétaire 3" xfId="61" xr:uid="{00000000-0005-0000-0000-00002F000000}"/>
    <cellStyle name="Monétaire 4" xfId="48" xr:uid="{00000000-0005-0000-0000-000030000000}"/>
    <cellStyle name="Neutre 2" xfId="49" xr:uid="{00000000-0005-0000-0000-000031000000}"/>
    <cellStyle name="Normal" xfId="0" builtinId="0"/>
    <cellStyle name="Normal 10" xfId="12" xr:uid="{00000000-0005-0000-0000-000033000000}"/>
    <cellStyle name="Normal 11" xfId="45" xr:uid="{00000000-0005-0000-0000-000034000000}"/>
    <cellStyle name="Normal 12" xfId="78" xr:uid="{00000000-0005-0000-0000-000035000000}"/>
    <cellStyle name="Normal 13" xfId="79" xr:uid="{00000000-0005-0000-0000-000036000000}"/>
    <cellStyle name="Normal 14" xfId="80" xr:uid="{00000000-0005-0000-0000-000037000000}"/>
    <cellStyle name="Normal 15" xfId="84" xr:uid="{00000000-0005-0000-0000-000038000000}"/>
    <cellStyle name="Normal 17" xfId="81" xr:uid="{00000000-0005-0000-0000-000039000000}"/>
    <cellStyle name="Normal 2" xfId="1" xr:uid="{00000000-0005-0000-0000-00003A000000}"/>
    <cellStyle name="Normal 2 2" xfId="8" xr:uid="{00000000-0005-0000-0000-00003B000000}"/>
    <cellStyle name="Normal 2 3" xfId="82" xr:uid="{00000000-0005-0000-0000-00003C000000}"/>
    <cellStyle name="Normal 2 4" xfId="83" xr:uid="{00000000-0005-0000-0000-00003D000000}"/>
    <cellStyle name="Normal 2 8" xfId="47" xr:uid="{00000000-0005-0000-0000-00003E000000}"/>
    <cellStyle name="Normal 3" xfId="2" xr:uid="{00000000-0005-0000-0000-00003F000000}"/>
    <cellStyle name="Normal 3 2" xfId="46" xr:uid="{00000000-0005-0000-0000-000040000000}"/>
    <cellStyle name="Normal 4" xfId="3" xr:uid="{00000000-0005-0000-0000-000041000000}"/>
    <cellStyle name="Normal 4 2" xfId="74" xr:uid="{00000000-0005-0000-0000-000042000000}"/>
    <cellStyle name="Normal 4 3" xfId="56" xr:uid="{00000000-0005-0000-0000-000043000000}"/>
    <cellStyle name="Normal 5" xfId="4" xr:uid="{00000000-0005-0000-0000-000044000000}"/>
    <cellStyle name="Normal 52" xfId="6" xr:uid="{00000000-0005-0000-0000-000045000000}"/>
    <cellStyle name="Normal 6" xfId="7" xr:uid="{00000000-0005-0000-0000-000046000000}"/>
    <cellStyle name="Normal 7" xfId="9" xr:uid="{00000000-0005-0000-0000-000047000000}"/>
    <cellStyle name="Normal 8" xfId="10" xr:uid="{00000000-0005-0000-0000-000048000000}"/>
    <cellStyle name="Normal 9" xfId="11" xr:uid="{00000000-0005-0000-0000-000049000000}"/>
    <cellStyle name="Pourcentage 2" xfId="5" xr:uid="{00000000-0005-0000-0000-00004A000000}"/>
    <cellStyle name="Satisfaisant" xfId="17" builtinId="26" customBuiltin="1"/>
    <cellStyle name="Sortie" xfId="20" builtinId="21" customBuiltin="1"/>
    <cellStyle name="Texte explicatif" xfId="25" builtinId="53" customBuiltin="1"/>
    <cellStyle name="Titre 2" xfId="58" xr:uid="{00000000-0005-0000-0000-00004E000000}"/>
    <cellStyle name="Titre 1" xfId="13" builtinId="16" customBuiltin="1"/>
    <cellStyle name="Titre 2" xfId="14" builtinId="17" customBuiltin="1"/>
    <cellStyle name="Titre 3" xfId="15" builtinId="18" customBuiltin="1"/>
    <cellStyle name="Titre 4" xfId="16" builtinId="19" customBuiltin="1"/>
    <cellStyle name="Total" xfId="26" builtinId="25" customBuiltin="1"/>
    <cellStyle name="Vérification" xfId="23" builtinId="23" customBuiltin="1"/>
  </cellStyles>
  <dxfs count="50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9" tint="-0.24994659260841701"/>
      </font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9" tint="-0.24994659260841701"/>
      </font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color theme="9" tint="-0.24994659260841701"/>
      </font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theme="9"/>
        </patternFill>
      </fill>
    </dxf>
    <dxf>
      <font>
        <color theme="9" tint="-0.24994659260841701"/>
      </font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66FFFF"/>
      <color rgb="FFCC0000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763"/>
  <sheetViews>
    <sheetView showGridLines="0" tabSelected="1" topLeftCell="A755" zoomScaleNormal="100" workbookViewId="0">
      <selection activeCell="A764" sqref="A764:XFD8690"/>
    </sheetView>
  </sheetViews>
  <sheetFormatPr baseColWidth="10" defaultRowHeight="15" x14ac:dyDescent="0.25"/>
  <cols>
    <col min="1" max="1" width="14.42578125" style="7" bestFit="1" customWidth="1"/>
    <col min="2" max="2" width="34.7109375" style="106" bestFit="1" customWidth="1"/>
    <col min="3" max="3" width="9.140625" style="15" bestFit="1" customWidth="1"/>
    <col min="4" max="4" width="11.85546875" style="7" customWidth="1"/>
    <col min="5" max="5" width="9.42578125" style="137" customWidth="1"/>
    <col min="6" max="6" width="10.7109375" style="137" customWidth="1"/>
    <col min="7" max="8" width="9.42578125" style="140" customWidth="1"/>
    <col min="9" max="9" width="7.85546875" style="140" customWidth="1"/>
    <col min="10" max="10" width="16.7109375" style="140" bestFit="1" customWidth="1"/>
  </cols>
  <sheetData>
    <row r="1" spans="1:10" s="22" customFormat="1" x14ac:dyDescent="0.25">
      <c r="A1" s="23" t="s">
        <v>5</v>
      </c>
      <c r="B1" s="107" t="s">
        <v>1</v>
      </c>
      <c r="C1" s="23" t="s">
        <v>0</v>
      </c>
      <c r="D1" s="19" t="s">
        <v>6</v>
      </c>
      <c r="E1" s="136" t="s">
        <v>2</v>
      </c>
      <c r="F1" s="136" t="s">
        <v>3</v>
      </c>
      <c r="G1" s="138" t="s">
        <v>2</v>
      </c>
      <c r="H1" s="138" t="s">
        <v>3</v>
      </c>
      <c r="I1" s="141"/>
      <c r="J1" s="138" t="s">
        <v>4</v>
      </c>
    </row>
    <row r="2" spans="1:10" ht="15" customHeight="1" x14ac:dyDescent="0.25">
      <c r="A2" s="13">
        <v>43853</v>
      </c>
      <c r="B2" s="108"/>
      <c r="C2" s="2">
        <v>34</v>
      </c>
      <c r="D2" s="5"/>
      <c r="E2" s="25">
        <v>0.42638888888888887</v>
      </c>
      <c r="F2" s="25">
        <v>0.7944444444444444</v>
      </c>
      <c r="G2" s="139">
        <f>((HOUR(E2)*60)+MINUTE(E2))/60</f>
        <v>10.233333333333333</v>
      </c>
      <c r="H2" s="139">
        <f>((HOUR(F2)*60)+MINUTE(F2))/60</f>
        <v>19.066666666666666</v>
      </c>
      <c r="I2" s="139">
        <f>H2-G2-1</f>
        <v>7.8333333333333339</v>
      </c>
      <c r="J2" s="139">
        <f>IF(AND(H2-G2=0,H2&lt;&gt;0,G2&lt;&gt;0),"Ja",IF(AND(H2-G2=0,H2=0,G2=0),"Ba7",IF(I2&lt;0,"Tal",H2-G2)))</f>
        <v>8.8333333333333339</v>
      </c>
    </row>
    <row r="3" spans="1:10" ht="15" customHeight="1" x14ac:dyDescent="0.25">
      <c r="A3" s="13">
        <v>43853</v>
      </c>
      <c r="B3" s="108"/>
      <c r="C3" s="2">
        <v>47</v>
      </c>
      <c r="D3" s="5"/>
      <c r="E3" s="25">
        <v>0.2902777777777778</v>
      </c>
      <c r="F3" s="25">
        <v>0.72291666666666676</v>
      </c>
      <c r="G3" s="139">
        <f t="shared" ref="G3:G66" si="0">((HOUR(E3)*60)+MINUTE(E3))/60</f>
        <v>6.9666666666666668</v>
      </c>
      <c r="H3" s="139">
        <f t="shared" ref="H3:H66" si="1">((HOUR(F3)*60)+MINUTE(F3))/60</f>
        <v>17.350000000000001</v>
      </c>
      <c r="I3" s="139">
        <f t="shared" ref="I3:I66" si="2">H3-G3-1</f>
        <v>9.3833333333333346</v>
      </c>
      <c r="J3" s="139">
        <f t="shared" ref="J3:J66" si="3">IF(AND(H3-G3=0,H3&lt;&gt;0,G3&lt;&gt;0),"Ja",IF(AND(H3-G3=0,H3=0,G3=0),"Ba7",IF(I3&lt;0,"Tal",H3-G3)))</f>
        <v>10.383333333333335</v>
      </c>
    </row>
    <row r="4" spans="1:10" ht="15" customHeight="1" x14ac:dyDescent="0.25">
      <c r="A4" s="13">
        <v>43853</v>
      </c>
      <c r="B4" s="108"/>
      <c r="C4" s="2">
        <v>146</v>
      </c>
      <c r="D4" s="5"/>
      <c r="E4" s="25">
        <v>0.4909722222222222</v>
      </c>
      <c r="F4" s="25">
        <v>0.4909722222222222</v>
      </c>
      <c r="G4" s="139">
        <f t="shared" si="0"/>
        <v>11.783333333333333</v>
      </c>
      <c r="H4" s="139">
        <f t="shared" si="1"/>
        <v>11.783333333333333</v>
      </c>
      <c r="I4" s="139">
        <f t="shared" si="2"/>
        <v>-1</v>
      </c>
      <c r="J4" s="139" t="str">
        <f t="shared" si="3"/>
        <v>Ja</v>
      </c>
    </row>
    <row r="5" spans="1:10" ht="15" customHeight="1" x14ac:dyDescent="0.25">
      <c r="A5" s="13">
        <v>43853</v>
      </c>
      <c r="B5" s="108"/>
      <c r="C5" s="2">
        <v>149</v>
      </c>
      <c r="D5" s="5"/>
      <c r="E5" s="25">
        <v>0</v>
      </c>
      <c r="F5" s="25">
        <v>0</v>
      </c>
      <c r="G5" s="139">
        <f t="shared" si="0"/>
        <v>0</v>
      </c>
      <c r="H5" s="139">
        <f t="shared" si="1"/>
        <v>0</v>
      </c>
      <c r="I5" s="139">
        <f t="shared" si="2"/>
        <v>-1</v>
      </c>
      <c r="J5" s="139" t="str">
        <f t="shared" si="3"/>
        <v>Ba7</v>
      </c>
    </row>
    <row r="6" spans="1:10" ht="15" customHeight="1" x14ac:dyDescent="0.25">
      <c r="A6" s="13">
        <v>43853</v>
      </c>
      <c r="B6" s="108"/>
      <c r="C6" s="3">
        <v>152</v>
      </c>
      <c r="D6" s="5"/>
      <c r="E6" s="25">
        <v>0.40347222222222223</v>
      </c>
      <c r="F6" s="25">
        <v>0.67569444444444438</v>
      </c>
      <c r="G6" s="139">
        <f t="shared" si="0"/>
        <v>9.6833333333333336</v>
      </c>
      <c r="H6" s="139">
        <f t="shared" si="1"/>
        <v>16.216666666666665</v>
      </c>
      <c r="I6" s="139">
        <f t="shared" si="2"/>
        <v>5.5333333333333314</v>
      </c>
      <c r="J6" s="139">
        <f t="shared" si="3"/>
        <v>6.5333333333333314</v>
      </c>
    </row>
    <row r="7" spans="1:10" ht="15" customHeight="1" x14ac:dyDescent="0.25">
      <c r="A7" s="13">
        <v>43853</v>
      </c>
      <c r="B7" s="108"/>
      <c r="C7" s="2">
        <v>222</v>
      </c>
      <c r="D7" s="5"/>
      <c r="E7" s="25">
        <v>0.3888888888888889</v>
      </c>
      <c r="F7" s="25">
        <v>0.70972222222222225</v>
      </c>
      <c r="G7" s="139">
        <f t="shared" si="0"/>
        <v>9.3333333333333339</v>
      </c>
      <c r="H7" s="139">
        <f t="shared" si="1"/>
        <v>17.033333333333335</v>
      </c>
      <c r="I7" s="139">
        <f t="shared" si="2"/>
        <v>6.7000000000000011</v>
      </c>
      <c r="J7" s="139">
        <f t="shared" si="3"/>
        <v>7.7000000000000011</v>
      </c>
    </row>
    <row r="8" spans="1:10" ht="15" customHeight="1" x14ac:dyDescent="0.25">
      <c r="A8" s="13">
        <v>43853</v>
      </c>
      <c r="B8" s="108"/>
      <c r="C8" s="2">
        <v>258</v>
      </c>
      <c r="D8" s="5"/>
      <c r="E8" s="25">
        <v>0</v>
      </c>
      <c r="F8" s="25">
        <v>0</v>
      </c>
      <c r="G8" s="139">
        <f t="shared" si="0"/>
        <v>0</v>
      </c>
      <c r="H8" s="139">
        <f t="shared" si="1"/>
        <v>0</v>
      </c>
      <c r="I8" s="139">
        <f t="shared" si="2"/>
        <v>-1</v>
      </c>
      <c r="J8" s="139" t="str">
        <f t="shared" si="3"/>
        <v>Ba7</v>
      </c>
    </row>
    <row r="9" spans="1:10" ht="15" customHeight="1" x14ac:dyDescent="0.25">
      <c r="A9" s="13">
        <v>43853</v>
      </c>
      <c r="B9" s="108"/>
      <c r="C9" s="2">
        <v>310</v>
      </c>
      <c r="D9" s="5"/>
      <c r="E9" s="25">
        <v>0</v>
      </c>
      <c r="F9" s="25">
        <v>0</v>
      </c>
      <c r="G9" s="139">
        <f t="shared" si="0"/>
        <v>0</v>
      </c>
      <c r="H9" s="139">
        <f t="shared" si="1"/>
        <v>0</v>
      </c>
      <c r="I9" s="139">
        <f t="shared" si="2"/>
        <v>-1</v>
      </c>
      <c r="J9" s="139" t="str">
        <f t="shared" si="3"/>
        <v>Ba7</v>
      </c>
    </row>
    <row r="10" spans="1:10" ht="15" customHeight="1" x14ac:dyDescent="0.25">
      <c r="A10" s="13">
        <v>43853</v>
      </c>
      <c r="B10" s="108"/>
      <c r="C10" s="2">
        <v>311</v>
      </c>
      <c r="D10" s="5"/>
      <c r="E10" s="25">
        <v>0.38541666666666669</v>
      </c>
      <c r="F10" s="25">
        <v>0.77500000000000002</v>
      </c>
      <c r="G10" s="139">
        <f t="shared" si="0"/>
        <v>9.25</v>
      </c>
      <c r="H10" s="139">
        <f t="shared" si="1"/>
        <v>18.600000000000001</v>
      </c>
      <c r="I10" s="139">
        <f t="shared" si="2"/>
        <v>8.3500000000000014</v>
      </c>
      <c r="J10" s="139">
        <f t="shared" si="3"/>
        <v>9.3500000000000014</v>
      </c>
    </row>
    <row r="11" spans="1:10" ht="15" customHeight="1" x14ac:dyDescent="0.25">
      <c r="A11" s="13">
        <v>43853</v>
      </c>
      <c r="B11" s="108"/>
      <c r="C11" s="2">
        <v>313</v>
      </c>
      <c r="D11" s="5"/>
      <c r="E11" s="25">
        <v>0.55347222222222225</v>
      </c>
      <c r="F11" s="25">
        <v>0.55347222222222225</v>
      </c>
      <c r="G11" s="139">
        <f t="shared" si="0"/>
        <v>13.283333333333333</v>
      </c>
      <c r="H11" s="139">
        <f t="shared" si="1"/>
        <v>13.283333333333333</v>
      </c>
      <c r="I11" s="139">
        <f t="shared" si="2"/>
        <v>-1</v>
      </c>
      <c r="J11" s="139" t="str">
        <f t="shared" si="3"/>
        <v>Ja</v>
      </c>
    </row>
    <row r="12" spans="1:10" ht="15" customHeight="1" x14ac:dyDescent="0.25">
      <c r="A12" s="13">
        <v>43853</v>
      </c>
      <c r="B12" s="108"/>
      <c r="C12" s="1">
        <v>341</v>
      </c>
      <c r="D12" s="5"/>
      <c r="E12" s="25">
        <v>0.41597222222222219</v>
      </c>
      <c r="F12" s="25">
        <v>0.79861111111111116</v>
      </c>
      <c r="G12" s="139">
        <f t="shared" si="0"/>
        <v>9.9833333333333325</v>
      </c>
      <c r="H12" s="139">
        <f t="shared" si="1"/>
        <v>19.166666666666668</v>
      </c>
      <c r="I12" s="139">
        <f t="shared" si="2"/>
        <v>8.1833333333333353</v>
      </c>
      <c r="J12" s="139">
        <f t="shared" si="3"/>
        <v>9.1833333333333353</v>
      </c>
    </row>
    <row r="13" spans="1:10" ht="15" customHeight="1" x14ac:dyDescent="0.25">
      <c r="A13" s="13">
        <v>43853</v>
      </c>
      <c r="B13" s="108"/>
      <c r="C13" s="16">
        <v>636</v>
      </c>
      <c r="D13" s="5"/>
      <c r="E13" s="25">
        <v>0.4145833333333333</v>
      </c>
      <c r="F13" s="25">
        <v>0.79861111111111116</v>
      </c>
      <c r="G13" s="139">
        <f t="shared" si="0"/>
        <v>9.9499999999999993</v>
      </c>
      <c r="H13" s="139">
        <f t="shared" si="1"/>
        <v>19.166666666666668</v>
      </c>
      <c r="I13" s="139">
        <f t="shared" si="2"/>
        <v>8.2166666666666686</v>
      </c>
      <c r="J13" s="139">
        <f t="shared" si="3"/>
        <v>9.2166666666666686</v>
      </c>
    </row>
    <row r="14" spans="1:10" ht="15" customHeight="1" x14ac:dyDescent="0.25">
      <c r="A14" s="13">
        <v>43853</v>
      </c>
      <c r="B14" s="108"/>
      <c r="C14" s="16">
        <v>664</v>
      </c>
      <c r="D14" s="5"/>
      <c r="E14" s="25">
        <v>0.37916666666666665</v>
      </c>
      <c r="F14" s="25">
        <v>0.79305555555555562</v>
      </c>
      <c r="G14" s="139">
        <f t="shared" si="0"/>
        <v>9.1</v>
      </c>
      <c r="H14" s="139">
        <f t="shared" si="1"/>
        <v>19.033333333333335</v>
      </c>
      <c r="I14" s="139">
        <f t="shared" si="2"/>
        <v>8.9333333333333353</v>
      </c>
      <c r="J14" s="139">
        <f t="shared" si="3"/>
        <v>9.9333333333333353</v>
      </c>
    </row>
    <row r="15" spans="1:10" ht="15" customHeight="1" x14ac:dyDescent="0.25">
      <c r="A15" s="13">
        <v>43853</v>
      </c>
      <c r="B15" s="108"/>
      <c r="C15" s="16">
        <v>676</v>
      </c>
      <c r="D15" s="5"/>
      <c r="E15" s="25">
        <v>0.40972222222222227</v>
      </c>
      <c r="F15" s="25">
        <v>0.79375000000000007</v>
      </c>
      <c r="G15" s="139">
        <f t="shared" si="0"/>
        <v>9.8333333333333339</v>
      </c>
      <c r="H15" s="139">
        <f t="shared" si="1"/>
        <v>19.05</v>
      </c>
      <c r="I15" s="139">
        <f t="shared" si="2"/>
        <v>8.2166666666666668</v>
      </c>
      <c r="J15" s="139">
        <f t="shared" si="3"/>
        <v>9.2166666666666668</v>
      </c>
    </row>
    <row r="16" spans="1:10" ht="15" customHeight="1" x14ac:dyDescent="0.25">
      <c r="A16" s="13">
        <v>43853</v>
      </c>
      <c r="B16" s="108"/>
      <c r="C16" s="16">
        <v>736</v>
      </c>
      <c r="D16" s="5"/>
      <c r="E16" s="25">
        <v>0</v>
      </c>
      <c r="F16" s="25">
        <v>0</v>
      </c>
      <c r="G16" s="139">
        <f t="shared" si="0"/>
        <v>0</v>
      </c>
      <c r="H16" s="139">
        <f t="shared" si="1"/>
        <v>0</v>
      </c>
      <c r="I16" s="139">
        <f t="shared" si="2"/>
        <v>-1</v>
      </c>
      <c r="J16" s="139" t="str">
        <f t="shared" si="3"/>
        <v>Ba7</v>
      </c>
    </row>
    <row r="17" spans="1:10" ht="15" customHeight="1" x14ac:dyDescent="0.25">
      <c r="A17" s="13">
        <v>43853</v>
      </c>
      <c r="B17" s="108"/>
      <c r="C17" s="16">
        <v>763</v>
      </c>
      <c r="D17" s="5"/>
      <c r="E17" s="25">
        <v>0.41944444444444445</v>
      </c>
      <c r="F17" s="25">
        <v>0.79375000000000007</v>
      </c>
      <c r="G17" s="139">
        <f t="shared" si="0"/>
        <v>10.066666666666666</v>
      </c>
      <c r="H17" s="139">
        <f t="shared" si="1"/>
        <v>19.05</v>
      </c>
      <c r="I17" s="139">
        <f t="shared" si="2"/>
        <v>7.9833333333333343</v>
      </c>
      <c r="J17" s="139">
        <f t="shared" si="3"/>
        <v>8.9833333333333343</v>
      </c>
    </row>
    <row r="18" spans="1:10" ht="15" customHeight="1" x14ac:dyDescent="0.25">
      <c r="A18" s="13">
        <v>43853</v>
      </c>
      <c r="B18" s="108"/>
      <c r="C18" s="16">
        <v>764</v>
      </c>
      <c r="D18" s="5"/>
      <c r="E18" s="25">
        <v>0.39861111111111108</v>
      </c>
      <c r="F18" s="25">
        <v>0.71597222222222223</v>
      </c>
      <c r="G18" s="139">
        <f t="shared" si="0"/>
        <v>9.5666666666666664</v>
      </c>
      <c r="H18" s="139">
        <f t="shared" si="1"/>
        <v>17.183333333333334</v>
      </c>
      <c r="I18" s="139">
        <f t="shared" si="2"/>
        <v>6.6166666666666671</v>
      </c>
      <c r="J18" s="139">
        <f t="shared" si="3"/>
        <v>7.6166666666666671</v>
      </c>
    </row>
    <row r="19" spans="1:10" ht="15" customHeight="1" x14ac:dyDescent="0.25">
      <c r="A19" s="13">
        <v>43853</v>
      </c>
      <c r="B19" s="108"/>
      <c r="C19" s="11">
        <v>3423</v>
      </c>
      <c r="D19" s="5"/>
      <c r="E19" s="25">
        <v>0.37916666666666665</v>
      </c>
      <c r="F19" s="25">
        <v>0.75902777777777775</v>
      </c>
      <c r="G19" s="139">
        <f t="shared" si="0"/>
        <v>9.1</v>
      </c>
      <c r="H19" s="139">
        <f t="shared" si="1"/>
        <v>18.216666666666665</v>
      </c>
      <c r="I19" s="139">
        <f t="shared" si="2"/>
        <v>8.1166666666666654</v>
      </c>
      <c r="J19" s="139">
        <f t="shared" si="3"/>
        <v>9.1166666666666654</v>
      </c>
    </row>
    <row r="20" spans="1:10" ht="15" customHeight="1" x14ac:dyDescent="0.25">
      <c r="A20" s="13">
        <v>43853</v>
      </c>
      <c r="B20" s="108"/>
      <c r="C20" s="11">
        <v>3424</v>
      </c>
      <c r="D20" s="5"/>
      <c r="E20" s="25">
        <v>0.40277777777777773</v>
      </c>
      <c r="F20" s="25">
        <v>0.79583333333333339</v>
      </c>
      <c r="G20" s="139">
        <f t="shared" si="0"/>
        <v>9.6666666666666661</v>
      </c>
      <c r="H20" s="139">
        <f t="shared" si="1"/>
        <v>19.100000000000001</v>
      </c>
      <c r="I20" s="139">
        <f t="shared" si="2"/>
        <v>8.4333333333333353</v>
      </c>
      <c r="J20" s="139">
        <f t="shared" si="3"/>
        <v>9.4333333333333353</v>
      </c>
    </row>
    <row r="21" spans="1:10" ht="15" customHeight="1" x14ac:dyDescent="0.25">
      <c r="A21" s="13">
        <v>43853</v>
      </c>
      <c r="B21" s="108"/>
      <c r="C21" s="11">
        <v>3516</v>
      </c>
      <c r="D21" s="5"/>
      <c r="E21" s="25">
        <v>0.4152777777777778</v>
      </c>
      <c r="F21" s="25">
        <v>0.91319444444444453</v>
      </c>
      <c r="G21" s="139">
        <f t="shared" si="0"/>
        <v>9.9666666666666668</v>
      </c>
      <c r="H21" s="139">
        <f t="shared" si="1"/>
        <v>21.916666666666668</v>
      </c>
      <c r="I21" s="139">
        <f t="shared" si="2"/>
        <v>10.950000000000001</v>
      </c>
      <c r="J21" s="139">
        <f t="shared" si="3"/>
        <v>11.950000000000001</v>
      </c>
    </row>
    <row r="22" spans="1:10" ht="15" customHeight="1" x14ac:dyDescent="0.25">
      <c r="A22" s="13">
        <v>43853</v>
      </c>
      <c r="B22" s="108"/>
      <c r="C22" s="11">
        <v>3623</v>
      </c>
      <c r="D22" s="5"/>
      <c r="E22" s="25">
        <v>0.44236111111111115</v>
      </c>
      <c r="F22" s="25">
        <v>0.59583333333333333</v>
      </c>
      <c r="G22" s="139">
        <f t="shared" si="0"/>
        <v>10.616666666666667</v>
      </c>
      <c r="H22" s="139">
        <f t="shared" si="1"/>
        <v>14.3</v>
      </c>
      <c r="I22" s="139">
        <f t="shared" si="2"/>
        <v>2.6833333333333336</v>
      </c>
      <c r="J22" s="139">
        <f t="shared" si="3"/>
        <v>3.6833333333333336</v>
      </c>
    </row>
    <row r="23" spans="1:10" ht="15" customHeight="1" x14ac:dyDescent="0.25">
      <c r="A23" s="13">
        <v>43853</v>
      </c>
      <c r="B23" s="108"/>
      <c r="C23" s="11">
        <v>5121</v>
      </c>
      <c r="D23" s="5"/>
      <c r="E23" s="25">
        <v>0</v>
      </c>
      <c r="F23" s="25">
        <v>0</v>
      </c>
      <c r="G23" s="139">
        <f t="shared" si="0"/>
        <v>0</v>
      </c>
      <c r="H23" s="139">
        <f t="shared" si="1"/>
        <v>0</v>
      </c>
      <c r="I23" s="139">
        <f t="shared" si="2"/>
        <v>-1</v>
      </c>
      <c r="J23" s="139" t="str">
        <f t="shared" si="3"/>
        <v>Ba7</v>
      </c>
    </row>
    <row r="24" spans="1:10" ht="15" customHeight="1" x14ac:dyDescent="0.25">
      <c r="A24" s="13">
        <v>43853</v>
      </c>
      <c r="B24" s="108"/>
      <c r="C24" s="11">
        <v>5127</v>
      </c>
      <c r="D24" s="5"/>
      <c r="E24" s="25">
        <v>0.3923611111111111</v>
      </c>
      <c r="F24" s="25">
        <v>0.77361111111111114</v>
      </c>
      <c r="G24" s="139">
        <f t="shared" si="0"/>
        <v>9.4166666666666661</v>
      </c>
      <c r="H24" s="139">
        <f t="shared" si="1"/>
        <v>18.566666666666666</v>
      </c>
      <c r="I24" s="139">
        <f t="shared" si="2"/>
        <v>8.15</v>
      </c>
      <c r="J24" s="139">
        <f t="shared" si="3"/>
        <v>9.15</v>
      </c>
    </row>
    <row r="25" spans="1:10" ht="15" customHeight="1" x14ac:dyDescent="0.25">
      <c r="A25" s="13">
        <v>43853</v>
      </c>
      <c r="B25" s="108"/>
      <c r="C25" s="11">
        <v>5353</v>
      </c>
      <c r="D25" s="5"/>
      <c r="E25" s="25">
        <v>0.3034722222222222</v>
      </c>
      <c r="F25" s="25">
        <v>0.54236111111111118</v>
      </c>
      <c r="G25" s="139">
        <f t="shared" si="0"/>
        <v>7.2833333333333332</v>
      </c>
      <c r="H25" s="139">
        <f t="shared" si="1"/>
        <v>13.016666666666667</v>
      </c>
      <c r="I25" s="139">
        <f t="shared" si="2"/>
        <v>4.7333333333333343</v>
      </c>
      <c r="J25" s="139">
        <f t="shared" si="3"/>
        <v>5.7333333333333343</v>
      </c>
    </row>
    <row r="26" spans="1:10" ht="15" customHeight="1" x14ac:dyDescent="0.25">
      <c r="A26" s="13">
        <v>43853</v>
      </c>
      <c r="B26" s="108"/>
      <c r="C26" s="11">
        <v>5447</v>
      </c>
      <c r="D26" s="5"/>
      <c r="E26" s="25">
        <v>0.41250000000000003</v>
      </c>
      <c r="F26" s="25">
        <v>0.79375000000000007</v>
      </c>
      <c r="G26" s="139">
        <f t="shared" si="0"/>
        <v>9.9</v>
      </c>
      <c r="H26" s="139">
        <f t="shared" si="1"/>
        <v>19.05</v>
      </c>
      <c r="I26" s="139">
        <f t="shared" si="2"/>
        <v>8.15</v>
      </c>
      <c r="J26" s="139">
        <f t="shared" si="3"/>
        <v>9.15</v>
      </c>
    </row>
    <row r="27" spans="1:10" ht="15" customHeight="1" x14ac:dyDescent="0.25">
      <c r="A27" s="13">
        <v>43853</v>
      </c>
      <c r="B27" s="108"/>
      <c r="C27" s="11">
        <v>5488</v>
      </c>
      <c r="D27" s="5"/>
      <c r="E27" s="25">
        <v>0.22152777777777777</v>
      </c>
      <c r="F27" s="25">
        <v>0.47222222222222227</v>
      </c>
      <c r="G27" s="139">
        <f t="shared" si="0"/>
        <v>5.3166666666666664</v>
      </c>
      <c r="H27" s="139">
        <f t="shared" si="1"/>
        <v>11.333333333333334</v>
      </c>
      <c r="I27" s="139">
        <f t="shared" si="2"/>
        <v>5.0166666666666675</v>
      </c>
      <c r="J27" s="139">
        <f t="shared" si="3"/>
        <v>6.0166666666666675</v>
      </c>
    </row>
    <row r="28" spans="1:10" ht="15" customHeight="1" x14ac:dyDescent="0.25">
      <c r="A28" s="13">
        <v>43853</v>
      </c>
      <c r="B28" s="108"/>
      <c r="C28" s="11">
        <v>5512</v>
      </c>
      <c r="D28" s="5"/>
      <c r="E28" s="25">
        <v>0.45763888888888887</v>
      </c>
      <c r="F28" s="25">
        <v>0.95416666666666661</v>
      </c>
      <c r="G28" s="139">
        <f t="shared" si="0"/>
        <v>10.983333333333333</v>
      </c>
      <c r="H28" s="139">
        <f t="shared" si="1"/>
        <v>22.9</v>
      </c>
      <c r="I28" s="139">
        <f t="shared" si="2"/>
        <v>10.916666666666666</v>
      </c>
      <c r="J28" s="139">
        <f t="shared" si="3"/>
        <v>11.916666666666666</v>
      </c>
    </row>
    <row r="29" spans="1:10" ht="15" customHeight="1" x14ac:dyDescent="0.25">
      <c r="A29" s="13">
        <v>43853</v>
      </c>
      <c r="B29" s="108"/>
      <c r="C29" s="16">
        <v>5590</v>
      </c>
      <c r="D29" s="5"/>
      <c r="E29" s="25">
        <v>0</v>
      </c>
      <c r="F29" s="25">
        <v>0</v>
      </c>
      <c r="G29" s="139">
        <f t="shared" si="0"/>
        <v>0</v>
      </c>
      <c r="H29" s="139">
        <f t="shared" si="1"/>
        <v>0</v>
      </c>
      <c r="I29" s="139">
        <f t="shared" si="2"/>
        <v>-1</v>
      </c>
      <c r="J29" s="139" t="str">
        <f t="shared" si="3"/>
        <v>Ba7</v>
      </c>
    </row>
    <row r="30" spans="1:10" ht="15" customHeight="1" x14ac:dyDescent="0.25">
      <c r="A30" s="13">
        <v>43853</v>
      </c>
      <c r="B30" s="108"/>
      <c r="C30" s="16">
        <v>5627</v>
      </c>
      <c r="D30" s="5"/>
      <c r="E30" s="25">
        <v>0.36874999999999997</v>
      </c>
      <c r="F30" s="25">
        <v>0.80555555555555547</v>
      </c>
      <c r="G30" s="139">
        <f t="shared" si="0"/>
        <v>8.85</v>
      </c>
      <c r="H30" s="139">
        <f t="shared" si="1"/>
        <v>19.333333333333332</v>
      </c>
      <c r="I30" s="139">
        <f t="shared" si="2"/>
        <v>9.4833333333333325</v>
      </c>
      <c r="J30" s="139">
        <f t="shared" si="3"/>
        <v>10.483333333333333</v>
      </c>
    </row>
    <row r="31" spans="1:10" ht="15" customHeight="1" x14ac:dyDescent="0.25">
      <c r="A31" s="13">
        <v>43853</v>
      </c>
      <c r="B31" s="108"/>
      <c r="C31" s="16">
        <v>5654</v>
      </c>
      <c r="D31" s="5"/>
      <c r="E31" s="25">
        <v>0.43472222222222223</v>
      </c>
      <c r="F31" s="25">
        <v>0.83750000000000002</v>
      </c>
      <c r="G31" s="139">
        <f t="shared" si="0"/>
        <v>10.433333333333334</v>
      </c>
      <c r="H31" s="139">
        <f t="shared" si="1"/>
        <v>20.100000000000001</v>
      </c>
      <c r="I31" s="139">
        <f t="shared" si="2"/>
        <v>8.6666666666666679</v>
      </c>
      <c r="J31" s="139">
        <f t="shared" si="3"/>
        <v>9.6666666666666679</v>
      </c>
    </row>
    <row r="32" spans="1:10" ht="15" customHeight="1" x14ac:dyDescent="0.25">
      <c r="A32" s="13">
        <v>43853</v>
      </c>
      <c r="B32" s="108"/>
      <c r="C32" s="16">
        <v>5655</v>
      </c>
      <c r="D32" s="5"/>
      <c r="E32" s="25">
        <v>0.3756944444444445</v>
      </c>
      <c r="F32" s="25">
        <v>0.42638888888888887</v>
      </c>
      <c r="G32" s="139">
        <f t="shared" si="0"/>
        <v>9.0166666666666675</v>
      </c>
      <c r="H32" s="139">
        <f t="shared" si="1"/>
        <v>10.233333333333333</v>
      </c>
      <c r="I32" s="139">
        <f t="shared" si="2"/>
        <v>0.21666666666666501</v>
      </c>
      <c r="J32" s="139">
        <f t="shared" si="3"/>
        <v>1.216666666666665</v>
      </c>
    </row>
    <row r="33" spans="1:10" ht="15" customHeight="1" x14ac:dyDescent="0.25">
      <c r="A33" s="13">
        <v>43853</v>
      </c>
      <c r="B33" s="108"/>
      <c r="C33" s="11">
        <v>7003</v>
      </c>
      <c r="D33" s="5"/>
      <c r="E33" s="25">
        <v>0.44513888888888892</v>
      </c>
      <c r="F33" s="25">
        <v>0.91319444444444453</v>
      </c>
      <c r="G33" s="139">
        <f t="shared" si="0"/>
        <v>10.683333333333334</v>
      </c>
      <c r="H33" s="139">
        <f t="shared" si="1"/>
        <v>21.916666666666668</v>
      </c>
      <c r="I33" s="139">
        <f t="shared" si="2"/>
        <v>10.233333333333334</v>
      </c>
      <c r="J33" s="139">
        <f t="shared" si="3"/>
        <v>11.233333333333334</v>
      </c>
    </row>
    <row r="34" spans="1:10" ht="15" customHeight="1" x14ac:dyDescent="0.25">
      <c r="A34" s="13">
        <v>43853</v>
      </c>
      <c r="B34" s="108"/>
      <c r="C34" s="11">
        <v>7005</v>
      </c>
      <c r="D34" s="5"/>
      <c r="E34" s="25">
        <v>0.33333333333333331</v>
      </c>
      <c r="F34" s="25">
        <v>0.64166666666666672</v>
      </c>
      <c r="G34" s="139">
        <f t="shared" si="0"/>
        <v>8</v>
      </c>
      <c r="H34" s="139">
        <f t="shared" si="1"/>
        <v>15.4</v>
      </c>
      <c r="I34" s="139">
        <f t="shared" si="2"/>
        <v>6.4</v>
      </c>
      <c r="J34" s="139">
        <f t="shared" si="3"/>
        <v>7.4</v>
      </c>
    </row>
    <row r="35" spans="1:10" ht="15" customHeight="1" x14ac:dyDescent="0.25">
      <c r="A35" s="13">
        <v>43853</v>
      </c>
      <c r="B35" s="108"/>
      <c r="C35" s="11">
        <v>7138</v>
      </c>
      <c r="D35" s="5"/>
      <c r="E35" s="25">
        <v>0.37986111111111115</v>
      </c>
      <c r="F35" s="25">
        <v>0.80069444444444438</v>
      </c>
      <c r="G35" s="139">
        <f t="shared" si="0"/>
        <v>9.1166666666666671</v>
      </c>
      <c r="H35" s="139">
        <f t="shared" si="1"/>
        <v>19.216666666666665</v>
      </c>
      <c r="I35" s="139">
        <f t="shared" si="2"/>
        <v>9.0999999999999979</v>
      </c>
      <c r="J35" s="139">
        <f t="shared" si="3"/>
        <v>10.099999999999998</v>
      </c>
    </row>
    <row r="36" spans="1:10" ht="15" customHeight="1" x14ac:dyDescent="0.25">
      <c r="A36" s="13">
        <v>43853</v>
      </c>
      <c r="B36" s="108"/>
      <c r="C36" s="11">
        <v>7297</v>
      </c>
      <c r="D36" s="5"/>
      <c r="E36" s="25">
        <v>0.38055555555555554</v>
      </c>
      <c r="F36" s="25">
        <v>0.7680555555555556</v>
      </c>
      <c r="G36" s="139">
        <f t="shared" si="0"/>
        <v>9.1333333333333329</v>
      </c>
      <c r="H36" s="139">
        <f t="shared" si="1"/>
        <v>18.433333333333334</v>
      </c>
      <c r="I36" s="139">
        <f t="shared" si="2"/>
        <v>8.3000000000000007</v>
      </c>
      <c r="J36" s="139">
        <f t="shared" si="3"/>
        <v>9.3000000000000007</v>
      </c>
    </row>
    <row r="37" spans="1:10" ht="15" customHeight="1" x14ac:dyDescent="0.25">
      <c r="A37" s="13">
        <v>43853</v>
      </c>
      <c r="B37" s="108"/>
      <c r="C37" s="11">
        <v>7344</v>
      </c>
      <c r="D37" s="5"/>
      <c r="E37" s="25">
        <v>0.33055555555555555</v>
      </c>
      <c r="F37" s="25">
        <v>0.6972222222222223</v>
      </c>
      <c r="G37" s="139">
        <f t="shared" si="0"/>
        <v>7.9333333333333336</v>
      </c>
      <c r="H37" s="139">
        <f t="shared" si="1"/>
        <v>16.733333333333334</v>
      </c>
      <c r="I37" s="139">
        <f t="shared" si="2"/>
        <v>7.8000000000000007</v>
      </c>
      <c r="J37" s="139">
        <f t="shared" si="3"/>
        <v>8.8000000000000007</v>
      </c>
    </row>
    <row r="38" spans="1:10" ht="15" customHeight="1" x14ac:dyDescent="0.25">
      <c r="A38" s="13">
        <v>43853</v>
      </c>
      <c r="B38" s="108"/>
      <c r="C38" s="20">
        <v>7426</v>
      </c>
      <c r="D38" s="5"/>
      <c r="E38" s="25">
        <v>0.37708333333333338</v>
      </c>
      <c r="F38" s="25">
        <v>0.75347222222222221</v>
      </c>
      <c r="G38" s="139">
        <f t="shared" si="0"/>
        <v>9.0500000000000007</v>
      </c>
      <c r="H38" s="139">
        <f t="shared" si="1"/>
        <v>18.083333333333332</v>
      </c>
      <c r="I38" s="139">
        <f t="shared" si="2"/>
        <v>8.0333333333333314</v>
      </c>
      <c r="J38" s="139">
        <f t="shared" si="3"/>
        <v>9.0333333333333314</v>
      </c>
    </row>
    <row r="39" spans="1:10" ht="15" customHeight="1" x14ac:dyDescent="0.25">
      <c r="A39" s="13">
        <v>43853</v>
      </c>
      <c r="B39" s="108"/>
      <c r="C39" s="20">
        <v>7427</v>
      </c>
      <c r="D39" s="5"/>
      <c r="E39" s="25">
        <v>0.41875000000000001</v>
      </c>
      <c r="F39" s="25">
        <v>0.79305555555555562</v>
      </c>
      <c r="G39" s="139">
        <f t="shared" si="0"/>
        <v>10.050000000000001</v>
      </c>
      <c r="H39" s="139">
        <f t="shared" si="1"/>
        <v>19.033333333333335</v>
      </c>
      <c r="I39" s="139">
        <f t="shared" si="2"/>
        <v>7.9833333333333343</v>
      </c>
      <c r="J39" s="139">
        <f t="shared" si="3"/>
        <v>8.9833333333333343</v>
      </c>
    </row>
    <row r="40" spans="1:10" ht="15" customHeight="1" x14ac:dyDescent="0.25">
      <c r="A40" s="13">
        <v>43853</v>
      </c>
      <c r="B40" s="108"/>
      <c r="C40" s="96">
        <v>10</v>
      </c>
      <c r="D40" s="5"/>
      <c r="E40" s="25">
        <v>0.45624999999999999</v>
      </c>
      <c r="F40" s="25">
        <v>0.83611111111111114</v>
      </c>
      <c r="G40" s="139">
        <f t="shared" si="0"/>
        <v>10.95</v>
      </c>
      <c r="H40" s="139">
        <f t="shared" si="1"/>
        <v>20.066666666666666</v>
      </c>
      <c r="I40" s="139">
        <f t="shared" si="2"/>
        <v>8.1166666666666671</v>
      </c>
      <c r="J40" s="139">
        <f t="shared" si="3"/>
        <v>9.1166666666666671</v>
      </c>
    </row>
    <row r="41" spans="1:10" ht="15" customHeight="1" x14ac:dyDescent="0.25">
      <c r="A41" s="13">
        <v>43853</v>
      </c>
      <c r="B41" s="108"/>
      <c r="C41" s="96">
        <v>20</v>
      </c>
      <c r="D41" s="5"/>
      <c r="E41" s="25">
        <v>0.33124999999999999</v>
      </c>
      <c r="F41" s="25">
        <v>0.67638888888888893</v>
      </c>
      <c r="G41" s="139">
        <f t="shared" si="0"/>
        <v>7.95</v>
      </c>
      <c r="H41" s="139">
        <f t="shared" si="1"/>
        <v>16.233333333333334</v>
      </c>
      <c r="I41" s="139">
        <f t="shared" si="2"/>
        <v>7.283333333333335</v>
      </c>
      <c r="J41" s="139">
        <f t="shared" si="3"/>
        <v>8.283333333333335</v>
      </c>
    </row>
    <row r="42" spans="1:10" ht="15" customHeight="1" x14ac:dyDescent="0.25">
      <c r="A42" s="13">
        <v>43853</v>
      </c>
      <c r="B42" s="108"/>
      <c r="C42" s="96">
        <v>29</v>
      </c>
      <c r="D42" s="5"/>
      <c r="E42" s="25">
        <v>0.32777777777777778</v>
      </c>
      <c r="F42" s="25">
        <v>0.69305555555555554</v>
      </c>
      <c r="G42" s="139">
        <f t="shared" si="0"/>
        <v>7.8666666666666663</v>
      </c>
      <c r="H42" s="139">
        <f t="shared" si="1"/>
        <v>16.633333333333333</v>
      </c>
      <c r="I42" s="139">
        <f t="shared" si="2"/>
        <v>7.7666666666666657</v>
      </c>
      <c r="J42" s="139">
        <f t="shared" si="3"/>
        <v>8.7666666666666657</v>
      </c>
    </row>
    <row r="43" spans="1:10" ht="15" customHeight="1" x14ac:dyDescent="0.25">
      <c r="A43" s="13">
        <v>43853</v>
      </c>
      <c r="B43" s="108"/>
      <c r="C43" s="96">
        <v>31</v>
      </c>
      <c r="D43" s="5"/>
      <c r="E43" s="25">
        <v>0.42777777777777781</v>
      </c>
      <c r="F43" s="25">
        <v>0.61805555555555558</v>
      </c>
      <c r="G43" s="139">
        <f t="shared" si="0"/>
        <v>10.266666666666667</v>
      </c>
      <c r="H43" s="139">
        <f t="shared" si="1"/>
        <v>14.833333333333334</v>
      </c>
      <c r="I43" s="139">
        <f t="shared" si="2"/>
        <v>3.5666666666666664</v>
      </c>
      <c r="J43" s="139">
        <f t="shared" si="3"/>
        <v>4.5666666666666664</v>
      </c>
    </row>
    <row r="44" spans="1:10" ht="15" customHeight="1" x14ac:dyDescent="0.25">
      <c r="A44" s="13">
        <v>43853</v>
      </c>
      <c r="B44" s="108"/>
      <c r="C44" s="96">
        <v>35</v>
      </c>
      <c r="D44" s="5"/>
      <c r="E44" s="25">
        <v>0.41805555555555557</v>
      </c>
      <c r="F44" s="25">
        <v>0.79652777777777783</v>
      </c>
      <c r="G44" s="139">
        <f t="shared" si="0"/>
        <v>10.033333333333333</v>
      </c>
      <c r="H44" s="139">
        <f t="shared" si="1"/>
        <v>19.116666666666667</v>
      </c>
      <c r="I44" s="139">
        <f t="shared" si="2"/>
        <v>8.0833333333333339</v>
      </c>
      <c r="J44" s="139">
        <f t="shared" si="3"/>
        <v>9.0833333333333339</v>
      </c>
    </row>
    <row r="45" spans="1:10" ht="15" customHeight="1" x14ac:dyDescent="0.25">
      <c r="A45" s="13">
        <v>43853</v>
      </c>
      <c r="B45" s="108"/>
      <c r="C45" s="96">
        <v>39</v>
      </c>
      <c r="D45" s="5"/>
      <c r="E45" s="25">
        <v>0.33194444444444443</v>
      </c>
      <c r="F45" s="25">
        <v>0.71458333333333324</v>
      </c>
      <c r="G45" s="139">
        <f t="shared" si="0"/>
        <v>7.9666666666666668</v>
      </c>
      <c r="H45" s="139">
        <f t="shared" si="1"/>
        <v>17.149999999999999</v>
      </c>
      <c r="I45" s="139">
        <f t="shared" si="2"/>
        <v>8.1833333333333318</v>
      </c>
      <c r="J45" s="139">
        <f t="shared" si="3"/>
        <v>9.1833333333333318</v>
      </c>
    </row>
    <row r="46" spans="1:10" ht="15" customHeight="1" x14ac:dyDescent="0.25">
      <c r="A46" s="13">
        <v>43853</v>
      </c>
      <c r="B46" s="108"/>
      <c r="C46" s="96">
        <v>53</v>
      </c>
      <c r="D46" s="5"/>
      <c r="E46" s="25">
        <v>0</v>
      </c>
      <c r="F46" s="25">
        <v>0</v>
      </c>
      <c r="G46" s="139">
        <f t="shared" si="0"/>
        <v>0</v>
      </c>
      <c r="H46" s="139">
        <f t="shared" si="1"/>
        <v>0</v>
      </c>
      <c r="I46" s="139">
        <f t="shared" si="2"/>
        <v>-1</v>
      </c>
      <c r="J46" s="139" t="str">
        <f t="shared" si="3"/>
        <v>Ba7</v>
      </c>
    </row>
    <row r="47" spans="1:10" ht="15" customHeight="1" x14ac:dyDescent="0.25">
      <c r="A47" s="13">
        <v>43853</v>
      </c>
      <c r="B47" s="108"/>
      <c r="C47" s="96">
        <v>57</v>
      </c>
      <c r="D47" s="5"/>
      <c r="E47" s="25">
        <v>0</v>
      </c>
      <c r="F47" s="25">
        <v>0</v>
      </c>
      <c r="G47" s="139">
        <f t="shared" si="0"/>
        <v>0</v>
      </c>
      <c r="H47" s="139">
        <f t="shared" si="1"/>
        <v>0</v>
      </c>
      <c r="I47" s="139">
        <f t="shared" si="2"/>
        <v>-1</v>
      </c>
      <c r="J47" s="139" t="str">
        <f t="shared" si="3"/>
        <v>Ba7</v>
      </c>
    </row>
    <row r="48" spans="1:10" ht="15" customHeight="1" x14ac:dyDescent="0.25">
      <c r="A48" s="13">
        <v>43853</v>
      </c>
      <c r="B48" s="108"/>
      <c r="C48" s="96">
        <v>60</v>
      </c>
      <c r="D48" s="5"/>
      <c r="E48" s="25">
        <v>0</v>
      </c>
      <c r="F48" s="25">
        <v>0</v>
      </c>
      <c r="G48" s="139">
        <f t="shared" si="0"/>
        <v>0</v>
      </c>
      <c r="H48" s="139">
        <f t="shared" si="1"/>
        <v>0</v>
      </c>
      <c r="I48" s="139">
        <f t="shared" si="2"/>
        <v>-1</v>
      </c>
      <c r="J48" s="139" t="str">
        <f t="shared" si="3"/>
        <v>Ba7</v>
      </c>
    </row>
    <row r="49" spans="1:10" ht="15" customHeight="1" x14ac:dyDescent="0.25">
      <c r="A49" s="13">
        <v>43853</v>
      </c>
      <c r="B49" s="108"/>
      <c r="C49" s="96">
        <v>147</v>
      </c>
      <c r="D49" s="5"/>
      <c r="E49" s="25">
        <v>0.66597222222222219</v>
      </c>
      <c r="F49" s="25">
        <v>0.66597222222222219</v>
      </c>
      <c r="G49" s="139">
        <f t="shared" si="0"/>
        <v>15.983333333333333</v>
      </c>
      <c r="H49" s="139">
        <f t="shared" si="1"/>
        <v>15.983333333333333</v>
      </c>
      <c r="I49" s="139">
        <f t="shared" si="2"/>
        <v>-1</v>
      </c>
      <c r="J49" s="139" t="str">
        <f t="shared" si="3"/>
        <v>Ja</v>
      </c>
    </row>
    <row r="50" spans="1:10" ht="15" customHeight="1" x14ac:dyDescent="0.25">
      <c r="A50" s="13">
        <v>43853</v>
      </c>
      <c r="B50" s="108"/>
      <c r="C50" s="96">
        <v>267</v>
      </c>
      <c r="D50" s="5"/>
      <c r="E50" s="25">
        <v>0.3444444444444445</v>
      </c>
      <c r="F50" s="25">
        <v>0.72986111111111107</v>
      </c>
      <c r="G50" s="139">
        <f t="shared" si="0"/>
        <v>8.2666666666666675</v>
      </c>
      <c r="H50" s="139">
        <f t="shared" si="1"/>
        <v>17.516666666666666</v>
      </c>
      <c r="I50" s="139">
        <f t="shared" si="2"/>
        <v>8.2499999999999982</v>
      </c>
      <c r="J50" s="139">
        <f t="shared" si="3"/>
        <v>9.2499999999999982</v>
      </c>
    </row>
    <row r="51" spans="1:10" ht="15" customHeight="1" x14ac:dyDescent="0.25">
      <c r="A51" s="13">
        <v>43853</v>
      </c>
      <c r="B51" s="108"/>
      <c r="C51" s="96">
        <v>337</v>
      </c>
      <c r="D51" s="5"/>
      <c r="E51" s="25">
        <v>0.40277777777777773</v>
      </c>
      <c r="F51" s="25">
        <v>0.77430555555555547</v>
      </c>
      <c r="G51" s="139">
        <f t="shared" si="0"/>
        <v>9.6666666666666661</v>
      </c>
      <c r="H51" s="139">
        <f t="shared" si="1"/>
        <v>18.583333333333332</v>
      </c>
      <c r="I51" s="139">
        <f t="shared" si="2"/>
        <v>7.9166666666666661</v>
      </c>
      <c r="J51" s="139">
        <f t="shared" si="3"/>
        <v>8.9166666666666661</v>
      </c>
    </row>
    <row r="52" spans="1:10" ht="15" customHeight="1" x14ac:dyDescent="0.25">
      <c r="A52" s="13">
        <v>43853</v>
      </c>
      <c r="B52" s="108"/>
      <c r="C52" s="96">
        <v>355</v>
      </c>
      <c r="D52" s="5"/>
      <c r="E52" s="25">
        <v>0.29930555555555555</v>
      </c>
      <c r="F52" s="25">
        <v>0.62430555555555556</v>
      </c>
      <c r="G52" s="139">
        <f t="shared" si="0"/>
        <v>7.1833333333333336</v>
      </c>
      <c r="H52" s="139">
        <f t="shared" si="1"/>
        <v>14.983333333333333</v>
      </c>
      <c r="I52" s="139">
        <f t="shared" si="2"/>
        <v>6.7999999999999989</v>
      </c>
      <c r="J52" s="139">
        <f t="shared" si="3"/>
        <v>7.7999999999999989</v>
      </c>
    </row>
    <row r="53" spans="1:10" ht="15" customHeight="1" x14ac:dyDescent="0.25">
      <c r="A53" s="13">
        <v>43853</v>
      </c>
      <c r="B53" s="108"/>
      <c r="C53" s="96">
        <v>469</v>
      </c>
      <c r="D53" s="5"/>
      <c r="E53" s="25">
        <v>0.43055555555555558</v>
      </c>
      <c r="F53" s="25">
        <v>0.71111111111111114</v>
      </c>
      <c r="G53" s="139">
        <f t="shared" si="0"/>
        <v>10.333333333333334</v>
      </c>
      <c r="H53" s="139">
        <f t="shared" si="1"/>
        <v>17.066666666666666</v>
      </c>
      <c r="I53" s="139">
        <f t="shared" si="2"/>
        <v>5.7333333333333325</v>
      </c>
      <c r="J53" s="139">
        <f t="shared" si="3"/>
        <v>6.7333333333333325</v>
      </c>
    </row>
    <row r="54" spans="1:10" ht="15" customHeight="1" x14ac:dyDescent="0.25">
      <c r="A54" s="13">
        <v>43853</v>
      </c>
      <c r="B54" s="108"/>
      <c r="C54" s="96">
        <v>473</v>
      </c>
      <c r="D54" s="5"/>
      <c r="E54" s="25">
        <v>0.31597222222222221</v>
      </c>
      <c r="F54" s="25">
        <v>0.67986111111111114</v>
      </c>
      <c r="G54" s="139">
        <f t="shared" si="0"/>
        <v>7.583333333333333</v>
      </c>
      <c r="H54" s="139">
        <f t="shared" si="1"/>
        <v>16.316666666666666</v>
      </c>
      <c r="I54" s="139">
        <f t="shared" si="2"/>
        <v>7.7333333333333343</v>
      </c>
      <c r="J54" s="139">
        <f t="shared" si="3"/>
        <v>8.7333333333333343</v>
      </c>
    </row>
    <row r="55" spans="1:10" ht="15" customHeight="1" x14ac:dyDescent="0.25">
      <c r="A55" s="13">
        <v>43853</v>
      </c>
      <c r="B55" s="108"/>
      <c r="C55" s="96">
        <v>481</v>
      </c>
      <c r="D55" s="5"/>
      <c r="E55" s="25">
        <v>0.45277777777777778</v>
      </c>
      <c r="F55" s="25">
        <v>0.52013888888888882</v>
      </c>
      <c r="G55" s="139">
        <f t="shared" si="0"/>
        <v>10.866666666666667</v>
      </c>
      <c r="H55" s="139">
        <f t="shared" si="1"/>
        <v>12.483333333333333</v>
      </c>
      <c r="I55" s="139">
        <f t="shared" si="2"/>
        <v>0.61666666666666536</v>
      </c>
      <c r="J55" s="139">
        <f t="shared" si="3"/>
        <v>1.6166666666666654</v>
      </c>
    </row>
    <row r="56" spans="1:10" ht="15" customHeight="1" x14ac:dyDescent="0.25">
      <c r="A56" s="13">
        <v>43853</v>
      </c>
      <c r="B56" s="108"/>
      <c r="C56" s="96">
        <v>487</v>
      </c>
      <c r="D56" s="5"/>
      <c r="E56" s="25">
        <v>0.44513888888888892</v>
      </c>
      <c r="F56" s="25">
        <v>0.8354166666666667</v>
      </c>
      <c r="G56" s="139">
        <f t="shared" si="0"/>
        <v>10.683333333333334</v>
      </c>
      <c r="H56" s="139">
        <f t="shared" si="1"/>
        <v>20.05</v>
      </c>
      <c r="I56" s="139">
        <f t="shared" si="2"/>
        <v>8.3666666666666671</v>
      </c>
      <c r="J56" s="139">
        <f t="shared" si="3"/>
        <v>9.3666666666666671</v>
      </c>
    </row>
    <row r="57" spans="1:10" ht="15" customHeight="1" x14ac:dyDescent="0.25">
      <c r="A57" s="13">
        <v>43853</v>
      </c>
      <c r="B57" s="108"/>
      <c r="C57" s="96">
        <v>499</v>
      </c>
      <c r="D57" s="5"/>
      <c r="E57" s="25">
        <v>0.57430555555555551</v>
      </c>
      <c r="F57" s="25">
        <v>0.57430555555555551</v>
      </c>
      <c r="G57" s="139">
        <f t="shared" si="0"/>
        <v>13.783333333333333</v>
      </c>
      <c r="H57" s="139">
        <f t="shared" si="1"/>
        <v>13.783333333333333</v>
      </c>
      <c r="I57" s="139">
        <f t="shared" si="2"/>
        <v>-1</v>
      </c>
      <c r="J57" s="139" t="str">
        <f t="shared" si="3"/>
        <v>Ja</v>
      </c>
    </row>
    <row r="58" spans="1:10" ht="15" customHeight="1" x14ac:dyDescent="0.25">
      <c r="A58" s="13">
        <v>43853</v>
      </c>
      <c r="B58" s="108"/>
      <c r="C58" s="96">
        <v>500</v>
      </c>
      <c r="D58" s="5"/>
      <c r="E58" s="25">
        <v>0.33263888888888887</v>
      </c>
      <c r="F58" s="25">
        <v>0.70833333333333337</v>
      </c>
      <c r="G58" s="139">
        <f t="shared" si="0"/>
        <v>7.9833333333333334</v>
      </c>
      <c r="H58" s="139">
        <f t="shared" si="1"/>
        <v>17</v>
      </c>
      <c r="I58" s="139">
        <f t="shared" si="2"/>
        <v>8.0166666666666657</v>
      </c>
      <c r="J58" s="139">
        <f t="shared" si="3"/>
        <v>9.0166666666666657</v>
      </c>
    </row>
    <row r="59" spans="1:10" ht="15" customHeight="1" x14ac:dyDescent="0.25">
      <c r="A59" s="13">
        <v>43853</v>
      </c>
      <c r="B59" s="108"/>
      <c r="C59" s="96">
        <v>502</v>
      </c>
      <c r="D59" s="5"/>
      <c r="E59" s="25">
        <v>0</v>
      </c>
      <c r="F59" s="25">
        <v>0</v>
      </c>
      <c r="G59" s="139">
        <f t="shared" si="0"/>
        <v>0</v>
      </c>
      <c r="H59" s="139">
        <f t="shared" si="1"/>
        <v>0</v>
      </c>
      <c r="I59" s="139">
        <f t="shared" si="2"/>
        <v>-1</v>
      </c>
      <c r="J59" s="139" t="str">
        <f t="shared" si="3"/>
        <v>Ba7</v>
      </c>
    </row>
    <row r="60" spans="1:10" ht="15" customHeight="1" x14ac:dyDescent="0.25">
      <c r="A60" s="13">
        <v>43853</v>
      </c>
      <c r="B60" s="108"/>
      <c r="C60" s="96">
        <v>503</v>
      </c>
      <c r="D60" s="5"/>
      <c r="E60" s="25">
        <v>0</v>
      </c>
      <c r="F60" s="25">
        <v>0</v>
      </c>
      <c r="G60" s="139">
        <f t="shared" si="0"/>
        <v>0</v>
      </c>
      <c r="H60" s="139">
        <f t="shared" si="1"/>
        <v>0</v>
      </c>
      <c r="I60" s="139">
        <f t="shared" si="2"/>
        <v>-1</v>
      </c>
      <c r="J60" s="139" t="str">
        <f t="shared" si="3"/>
        <v>Ba7</v>
      </c>
    </row>
    <row r="61" spans="1:10" ht="15" customHeight="1" x14ac:dyDescent="0.25">
      <c r="A61" s="13">
        <v>43853</v>
      </c>
      <c r="B61" s="108"/>
      <c r="C61" s="96">
        <v>528</v>
      </c>
      <c r="D61" s="5"/>
      <c r="E61" s="25">
        <v>0.39652777777777781</v>
      </c>
      <c r="F61" s="25">
        <v>0.71666666666666667</v>
      </c>
      <c r="G61" s="139">
        <f t="shared" si="0"/>
        <v>9.5166666666666675</v>
      </c>
      <c r="H61" s="139">
        <f t="shared" si="1"/>
        <v>17.2</v>
      </c>
      <c r="I61" s="139">
        <f t="shared" si="2"/>
        <v>6.6833333333333318</v>
      </c>
      <c r="J61" s="139">
        <f t="shared" si="3"/>
        <v>7.6833333333333318</v>
      </c>
    </row>
    <row r="62" spans="1:10" ht="15" customHeight="1" x14ac:dyDescent="0.25">
      <c r="A62" s="13">
        <v>43853</v>
      </c>
      <c r="B62" s="108"/>
      <c r="C62" s="96">
        <v>551</v>
      </c>
      <c r="D62" s="5"/>
      <c r="E62" s="25">
        <v>0</v>
      </c>
      <c r="F62" s="25">
        <v>0</v>
      </c>
      <c r="G62" s="139">
        <f t="shared" si="0"/>
        <v>0</v>
      </c>
      <c r="H62" s="139">
        <f t="shared" si="1"/>
        <v>0</v>
      </c>
      <c r="I62" s="139">
        <f t="shared" si="2"/>
        <v>-1</v>
      </c>
      <c r="J62" s="139" t="str">
        <f t="shared" si="3"/>
        <v>Ba7</v>
      </c>
    </row>
    <row r="63" spans="1:10" ht="15" customHeight="1" x14ac:dyDescent="0.25">
      <c r="A63" s="13">
        <v>43853</v>
      </c>
      <c r="B63" s="108"/>
      <c r="C63" s="96">
        <v>629</v>
      </c>
      <c r="D63" s="5"/>
      <c r="E63" s="25">
        <v>0.40347222222222223</v>
      </c>
      <c r="F63" s="25">
        <v>0.78194444444444444</v>
      </c>
      <c r="G63" s="139">
        <f t="shared" si="0"/>
        <v>9.6833333333333336</v>
      </c>
      <c r="H63" s="139">
        <f t="shared" si="1"/>
        <v>18.766666666666666</v>
      </c>
      <c r="I63" s="139">
        <f t="shared" si="2"/>
        <v>8.0833333333333321</v>
      </c>
      <c r="J63" s="139">
        <f t="shared" si="3"/>
        <v>9.0833333333333321</v>
      </c>
    </row>
    <row r="64" spans="1:10" ht="15" customHeight="1" x14ac:dyDescent="0.25">
      <c r="A64" s="13">
        <v>43853</v>
      </c>
      <c r="B64" s="108"/>
      <c r="C64" s="96">
        <v>652</v>
      </c>
      <c r="D64" s="5"/>
      <c r="E64" s="25">
        <v>0</v>
      </c>
      <c r="F64" s="25">
        <v>0</v>
      </c>
      <c r="G64" s="139">
        <f t="shared" si="0"/>
        <v>0</v>
      </c>
      <c r="H64" s="139">
        <f t="shared" si="1"/>
        <v>0</v>
      </c>
      <c r="I64" s="139">
        <f t="shared" si="2"/>
        <v>-1</v>
      </c>
      <c r="J64" s="139" t="str">
        <f t="shared" si="3"/>
        <v>Ba7</v>
      </c>
    </row>
    <row r="65" spans="1:10" ht="15" customHeight="1" x14ac:dyDescent="0.25">
      <c r="A65" s="13">
        <v>43853</v>
      </c>
      <c r="B65" s="108"/>
      <c r="C65" s="96">
        <v>666</v>
      </c>
      <c r="D65" s="5"/>
      <c r="E65" s="25">
        <v>0.3756944444444445</v>
      </c>
      <c r="F65" s="25">
        <v>0.64236111111111105</v>
      </c>
      <c r="G65" s="139">
        <f t="shared" si="0"/>
        <v>9.0166666666666675</v>
      </c>
      <c r="H65" s="139">
        <f t="shared" si="1"/>
        <v>15.416666666666666</v>
      </c>
      <c r="I65" s="139">
        <f t="shared" si="2"/>
        <v>5.3999999999999986</v>
      </c>
      <c r="J65" s="139">
        <f t="shared" si="3"/>
        <v>6.3999999999999986</v>
      </c>
    </row>
    <row r="66" spans="1:10" ht="15" customHeight="1" x14ac:dyDescent="0.25">
      <c r="A66" s="13">
        <v>43853</v>
      </c>
      <c r="B66" s="108"/>
      <c r="C66" s="96">
        <v>719</v>
      </c>
      <c r="D66" s="5"/>
      <c r="E66" s="25">
        <v>0.38541666666666669</v>
      </c>
      <c r="F66" s="25">
        <v>0.62361111111111112</v>
      </c>
      <c r="G66" s="139">
        <f t="shared" si="0"/>
        <v>9.25</v>
      </c>
      <c r="H66" s="139">
        <f t="shared" si="1"/>
        <v>14.966666666666667</v>
      </c>
      <c r="I66" s="139">
        <f t="shared" si="2"/>
        <v>4.7166666666666668</v>
      </c>
      <c r="J66" s="139">
        <f t="shared" si="3"/>
        <v>5.7166666666666668</v>
      </c>
    </row>
    <row r="67" spans="1:10" ht="15" customHeight="1" x14ac:dyDescent="0.25">
      <c r="A67" s="13">
        <v>43853</v>
      </c>
      <c r="B67" s="108"/>
      <c r="C67" s="96">
        <v>720</v>
      </c>
      <c r="D67" s="5"/>
      <c r="E67" s="25">
        <v>0.49027777777777781</v>
      </c>
      <c r="F67" s="25">
        <v>0.63611111111111118</v>
      </c>
      <c r="G67" s="139">
        <f t="shared" ref="G67:G130" si="4">((HOUR(E67)*60)+MINUTE(E67))/60</f>
        <v>11.766666666666667</v>
      </c>
      <c r="H67" s="139">
        <f t="shared" ref="H67:H130" si="5">((HOUR(F67)*60)+MINUTE(F67))/60</f>
        <v>15.266666666666667</v>
      </c>
      <c r="I67" s="139">
        <f t="shared" ref="I67:I130" si="6">H67-G67-1</f>
        <v>2.5</v>
      </c>
      <c r="J67" s="139">
        <f t="shared" ref="J67:J130" si="7">IF(AND(H67-G67=0,H67&lt;&gt;0,G67&lt;&gt;0),"Ja",IF(AND(H67-G67=0,H67=0,G67=0),"Ba7",IF(I67&lt;0,"Tal",H67-G67)))</f>
        <v>3.5</v>
      </c>
    </row>
    <row r="68" spans="1:10" ht="15" customHeight="1" x14ac:dyDescent="0.25">
      <c r="A68" s="13">
        <v>43853</v>
      </c>
      <c r="B68" s="108"/>
      <c r="C68" s="96">
        <v>721</v>
      </c>
      <c r="D68" s="5"/>
      <c r="E68" s="25">
        <v>0</v>
      </c>
      <c r="F68" s="25">
        <v>0</v>
      </c>
      <c r="G68" s="139">
        <f t="shared" si="4"/>
        <v>0</v>
      </c>
      <c r="H68" s="139">
        <f t="shared" si="5"/>
        <v>0</v>
      </c>
      <c r="I68" s="139">
        <f t="shared" si="6"/>
        <v>-1</v>
      </c>
      <c r="J68" s="139" t="str">
        <f t="shared" si="7"/>
        <v>Ba7</v>
      </c>
    </row>
    <row r="69" spans="1:10" ht="15" customHeight="1" x14ac:dyDescent="0.25">
      <c r="A69" s="13">
        <v>43853</v>
      </c>
      <c r="B69" s="108"/>
      <c r="C69" s="96">
        <v>723</v>
      </c>
      <c r="D69" s="5"/>
      <c r="E69" s="25">
        <v>0.38541666666666669</v>
      </c>
      <c r="F69" s="25">
        <v>0.77013888888888893</v>
      </c>
      <c r="G69" s="139">
        <f t="shared" si="4"/>
        <v>9.25</v>
      </c>
      <c r="H69" s="139">
        <f t="shared" si="5"/>
        <v>18.483333333333334</v>
      </c>
      <c r="I69" s="139">
        <f t="shared" si="6"/>
        <v>8.2333333333333343</v>
      </c>
      <c r="J69" s="139">
        <f t="shared" si="7"/>
        <v>9.2333333333333343</v>
      </c>
    </row>
    <row r="70" spans="1:10" ht="15" customHeight="1" x14ac:dyDescent="0.25">
      <c r="A70" s="13">
        <v>43853</v>
      </c>
      <c r="B70" s="108"/>
      <c r="C70" s="96">
        <v>750</v>
      </c>
      <c r="D70" s="5"/>
      <c r="E70" s="25">
        <v>0.37708333333333338</v>
      </c>
      <c r="F70" s="25">
        <v>0.72083333333333333</v>
      </c>
      <c r="G70" s="139">
        <f t="shared" si="4"/>
        <v>9.0500000000000007</v>
      </c>
      <c r="H70" s="139">
        <f t="shared" si="5"/>
        <v>17.3</v>
      </c>
      <c r="I70" s="139">
        <f t="shared" si="6"/>
        <v>7.25</v>
      </c>
      <c r="J70" s="139">
        <f t="shared" si="7"/>
        <v>8.25</v>
      </c>
    </row>
    <row r="71" spans="1:10" ht="15" customHeight="1" x14ac:dyDescent="0.25">
      <c r="A71" s="13">
        <v>43853</v>
      </c>
      <c r="B71" s="108"/>
      <c r="C71" s="96">
        <v>751</v>
      </c>
      <c r="D71" s="5"/>
      <c r="E71" s="25">
        <v>0.37291666666666662</v>
      </c>
      <c r="F71" s="25">
        <v>0.69166666666666676</v>
      </c>
      <c r="G71" s="139">
        <f t="shared" si="4"/>
        <v>8.9499999999999993</v>
      </c>
      <c r="H71" s="139">
        <f t="shared" si="5"/>
        <v>16.600000000000001</v>
      </c>
      <c r="I71" s="139">
        <f t="shared" si="6"/>
        <v>6.6500000000000021</v>
      </c>
      <c r="J71" s="139">
        <f t="shared" si="7"/>
        <v>7.6500000000000021</v>
      </c>
    </row>
    <row r="72" spans="1:10" ht="15" customHeight="1" x14ac:dyDescent="0.25">
      <c r="A72" s="13">
        <v>43853</v>
      </c>
      <c r="B72" s="108"/>
      <c r="C72" s="96">
        <v>772</v>
      </c>
      <c r="D72" s="5"/>
      <c r="E72" s="25">
        <v>0</v>
      </c>
      <c r="F72" s="25">
        <v>0</v>
      </c>
      <c r="G72" s="139">
        <f t="shared" si="4"/>
        <v>0</v>
      </c>
      <c r="H72" s="139">
        <f t="shared" si="5"/>
        <v>0</v>
      </c>
      <c r="I72" s="139">
        <f t="shared" si="6"/>
        <v>-1</v>
      </c>
      <c r="J72" s="139" t="str">
        <f t="shared" si="7"/>
        <v>Ba7</v>
      </c>
    </row>
    <row r="73" spans="1:10" ht="15" customHeight="1" x14ac:dyDescent="0.25">
      <c r="A73" s="13">
        <v>43853</v>
      </c>
      <c r="B73" s="108"/>
      <c r="C73" s="96">
        <v>773</v>
      </c>
      <c r="D73" s="5"/>
      <c r="E73" s="25">
        <v>0.34930555555555554</v>
      </c>
      <c r="F73" s="25">
        <v>0.72916666666666663</v>
      </c>
      <c r="G73" s="139">
        <f t="shared" si="4"/>
        <v>8.3833333333333329</v>
      </c>
      <c r="H73" s="139">
        <f t="shared" si="5"/>
        <v>17.5</v>
      </c>
      <c r="I73" s="139">
        <f t="shared" si="6"/>
        <v>8.1166666666666671</v>
      </c>
      <c r="J73" s="139">
        <f t="shared" si="7"/>
        <v>9.1166666666666671</v>
      </c>
    </row>
    <row r="74" spans="1:10" ht="15" customHeight="1" x14ac:dyDescent="0.25">
      <c r="A74" s="13">
        <v>43853</v>
      </c>
      <c r="B74" s="108"/>
      <c r="C74" s="96">
        <v>3020</v>
      </c>
      <c r="D74" s="5"/>
      <c r="E74" s="25">
        <v>0.43611111111111112</v>
      </c>
      <c r="F74" s="25">
        <v>0.52569444444444446</v>
      </c>
      <c r="G74" s="139">
        <f t="shared" si="4"/>
        <v>10.466666666666667</v>
      </c>
      <c r="H74" s="139">
        <f t="shared" si="5"/>
        <v>12.616666666666667</v>
      </c>
      <c r="I74" s="139">
        <f t="shared" si="6"/>
        <v>1.1500000000000004</v>
      </c>
      <c r="J74" s="139">
        <f t="shared" si="7"/>
        <v>2.1500000000000004</v>
      </c>
    </row>
    <row r="75" spans="1:10" ht="15" customHeight="1" x14ac:dyDescent="0.25">
      <c r="A75" s="13">
        <v>43853</v>
      </c>
      <c r="B75" s="108"/>
      <c r="C75" s="96">
        <v>3034</v>
      </c>
      <c r="D75" s="5"/>
      <c r="E75" s="25">
        <v>0.34652777777777777</v>
      </c>
      <c r="F75" s="25">
        <v>0.73055555555555562</v>
      </c>
      <c r="G75" s="139">
        <f t="shared" si="4"/>
        <v>8.3166666666666664</v>
      </c>
      <c r="H75" s="139">
        <f t="shared" si="5"/>
        <v>17.533333333333335</v>
      </c>
      <c r="I75" s="139">
        <f t="shared" si="6"/>
        <v>8.2166666666666686</v>
      </c>
      <c r="J75" s="139">
        <f t="shared" si="7"/>
        <v>9.2166666666666686</v>
      </c>
    </row>
    <row r="76" spans="1:10" ht="15" customHeight="1" x14ac:dyDescent="0.25">
      <c r="A76" s="13">
        <v>43853</v>
      </c>
      <c r="B76" s="108"/>
      <c r="C76" s="96">
        <v>3051</v>
      </c>
      <c r="D76" s="5"/>
      <c r="E76" s="25">
        <v>0.55138888888888882</v>
      </c>
      <c r="F76" s="25">
        <v>0.55138888888888882</v>
      </c>
      <c r="G76" s="139">
        <f t="shared" si="4"/>
        <v>13.233333333333333</v>
      </c>
      <c r="H76" s="139">
        <f t="shared" si="5"/>
        <v>13.233333333333333</v>
      </c>
      <c r="I76" s="139">
        <f t="shared" si="6"/>
        <v>-1</v>
      </c>
      <c r="J76" s="139" t="str">
        <f t="shared" si="7"/>
        <v>Ja</v>
      </c>
    </row>
    <row r="77" spans="1:10" ht="15" customHeight="1" x14ac:dyDescent="0.25">
      <c r="A77" s="13">
        <v>43853</v>
      </c>
      <c r="B77" s="108"/>
      <c r="C77" s="96">
        <v>3059</v>
      </c>
      <c r="D77" s="5"/>
      <c r="E77" s="25">
        <v>0.35833333333333334</v>
      </c>
      <c r="F77" s="25">
        <v>0.71388888888888891</v>
      </c>
      <c r="G77" s="139">
        <f t="shared" si="4"/>
        <v>8.6</v>
      </c>
      <c r="H77" s="139">
        <f t="shared" si="5"/>
        <v>17.133333333333333</v>
      </c>
      <c r="I77" s="139">
        <f t="shared" si="6"/>
        <v>7.5333333333333332</v>
      </c>
      <c r="J77" s="139">
        <f t="shared" si="7"/>
        <v>8.5333333333333332</v>
      </c>
    </row>
    <row r="78" spans="1:10" ht="15" customHeight="1" x14ac:dyDescent="0.25">
      <c r="A78" s="13">
        <v>43853</v>
      </c>
      <c r="B78" s="108"/>
      <c r="C78" s="96">
        <v>3065</v>
      </c>
      <c r="D78" s="5"/>
      <c r="E78" s="25">
        <v>0</v>
      </c>
      <c r="F78" s="25">
        <v>0</v>
      </c>
      <c r="G78" s="139">
        <f t="shared" si="4"/>
        <v>0</v>
      </c>
      <c r="H78" s="139">
        <f t="shared" si="5"/>
        <v>0</v>
      </c>
      <c r="I78" s="139">
        <f t="shared" si="6"/>
        <v>-1</v>
      </c>
      <c r="J78" s="139" t="str">
        <f t="shared" si="7"/>
        <v>Ba7</v>
      </c>
    </row>
    <row r="79" spans="1:10" ht="15" customHeight="1" x14ac:dyDescent="0.25">
      <c r="A79" s="13">
        <v>43853</v>
      </c>
      <c r="B79" s="108"/>
      <c r="C79" s="96">
        <v>3090</v>
      </c>
      <c r="D79" s="5"/>
      <c r="E79" s="25">
        <v>0.33263888888888887</v>
      </c>
      <c r="F79" s="25">
        <v>0.7104166666666667</v>
      </c>
      <c r="G79" s="139">
        <f t="shared" si="4"/>
        <v>7.9833333333333334</v>
      </c>
      <c r="H79" s="139">
        <f t="shared" si="5"/>
        <v>17.05</v>
      </c>
      <c r="I79" s="139">
        <f t="shared" si="6"/>
        <v>8.0666666666666664</v>
      </c>
      <c r="J79" s="139">
        <f t="shared" si="7"/>
        <v>9.0666666666666664</v>
      </c>
    </row>
    <row r="80" spans="1:10" ht="15" customHeight="1" x14ac:dyDescent="0.25">
      <c r="A80" s="13">
        <v>43853</v>
      </c>
      <c r="B80" s="108"/>
      <c r="C80" s="96">
        <v>3135</v>
      </c>
      <c r="D80" s="5"/>
      <c r="E80" s="25">
        <v>0</v>
      </c>
      <c r="F80" s="25">
        <v>0</v>
      </c>
      <c r="G80" s="139">
        <f t="shared" si="4"/>
        <v>0</v>
      </c>
      <c r="H80" s="139">
        <f t="shared" si="5"/>
        <v>0</v>
      </c>
      <c r="I80" s="139">
        <f t="shared" si="6"/>
        <v>-1</v>
      </c>
      <c r="J80" s="139" t="str">
        <f t="shared" si="7"/>
        <v>Ba7</v>
      </c>
    </row>
    <row r="81" spans="1:10" ht="15" customHeight="1" x14ac:dyDescent="0.25">
      <c r="A81" s="13">
        <v>43853</v>
      </c>
      <c r="B81" s="108"/>
      <c r="C81" s="96">
        <v>3151</v>
      </c>
      <c r="D81" s="5"/>
      <c r="E81" s="25">
        <v>0.53888888888888886</v>
      </c>
      <c r="F81" s="25">
        <v>0.91666666666666663</v>
      </c>
      <c r="G81" s="139">
        <f t="shared" si="4"/>
        <v>12.933333333333334</v>
      </c>
      <c r="H81" s="139">
        <f t="shared" si="5"/>
        <v>22</v>
      </c>
      <c r="I81" s="139">
        <f t="shared" si="6"/>
        <v>8.0666666666666664</v>
      </c>
      <c r="J81" s="139">
        <f t="shared" si="7"/>
        <v>9.0666666666666664</v>
      </c>
    </row>
    <row r="82" spans="1:10" ht="15" customHeight="1" x14ac:dyDescent="0.25">
      <c r="A82" s="13">
        <v>43853</v>
      </c>
      <c r="B82" s="108"/>
      <c r="C82" s="96">
        <v>3287</v>
      </c>
      <c r="D82" s="5"/>
      <c r="E82" s="25">
        <v>0.38680555555555557</v>
      </c>
      <c r="F82" s="25">
        <v>0.69027777777777777</v>
      </c>
      <c r="G82" s="139">
        <f t="shared" si="4"/>
        <v>9.2833333333333332</v>
      </c>
      <c r="H82" s="139">
        <f t="shared" si="5"/>
        <v>16.566666666666666</v>
      </c>
      <c r="I82" s="139">
        <f t="shared" si="6"/>
        <v>6.2833333333333332</v>
      </c>
      <c r="J82" s="139">
        <f t="shared" si="7"/>
        <v>7.2833333333333332</v>
      </c>
    </row>
    <row r="83" spans="1:10" ht="15" customHeight="1" x14ac:dyDescent="0.25">
      <c r="A83" s="13">
        <v>43853</v>
      </c>
      <c r="B83" s="108"/>
      <c r="C83" s="96">
        <v>3300</v>
      </c>
      <c r="D83" s="5"/>
      <c r="E83" s="25">
        <v>0.33055555555555555</v>
      </c>
      <c r="F83" s="25">
        <v>0.63750000000000007</v>
      </c>
      <c r="G83" s="139">
        <f t="shared" si="4"/>
        <v>7.9333333333333336</v>
      </c>
      <c r="H83" s="139">
        <f t="shared" si="5"/>
        <v>15.3</v>
      </c>
      <c r="I83" s="139">
        <f t="shared" si="6"/>
        <v>6.3666666666666671</v>
      </c>
      <c r="J83" s="139">
        <f t="shared" si="7"/>
        <v>7.3666666666666671</v>
      </c>
    </row>
    <row r="84" spans="1:10" ht="15" customHeight="1" x14ac:dyDescent="0.25">
      <c r="A84" s="13">
        <v>43853</v>
      </c>
      <c r="B84" s="108"/>
      <c r="C84" s="96">
        <v>3306</v>
      </c>
      <c r="D84" s="5"/>
      <c r="E84" s="25">
        <v>0</v>
      </c>
      <c r="F84" s="25">
        <v>0</v>
      </c>
      <c r="G84" s="139">
        <f t="shared" si="4"/>
        <v>0</v>
      </c>
      <c r="H84" s="139">
        <f t="shared" si="5"/>
        <v>0</v>
      </c>
      <c r="I84" s="139">
        <f t="shared" si="6"/>
        <v>-1</v>
      </c>
      <c r="J84" s="139" t="str">
        <f t="shared" si="7"/>
        <v>Ba7</v>
      </c>
    </row>
    <row r="85" spans="1:10" ht="15" customHeight="1" x14ac:dyDescent="0.25">
      <c r="A85" s="13">
        <v>43853</v>
      </c>
      <c r="B85" s="108"/>
      <c r="C85" s="96">
        <v>3396</v>
      </c>
      <c r="D85" s="5"/>
      <c r="E85" s="25">
        <v>0</v>
      </c>
      <c r="F85" s="25">
        <v>0</v>
      </c>
      <c r="G85" s="139">
        <f t="shared" si="4"/>
        <v>0</v>
      </c>
      <c r="H85" s="139">
        <f t="shared" si="5"/>
        <v>0</v>
      </c>
      <c r="I85" s="139">
        <f t="shared" si="6"/>
        <v>-1</v>
      </c>
      <c r="J85" s="139" t="str">
        <f t="shared" si="7"/>
        <v>Ba7</v>
      </c>
    </row>
    <row r="86" spans="1:10" ht="15" customHeight="1" x14ac:dyDescent="0.25">
      <c r="A86" s="13">
        <v>43853</v>
      </c>
      <c r="B86" s="108"/>
      <c r="C86" s="96">
        <v>3397</v>
      </c>
      <c r="D86" s="5"/>
      <c r="E86" s="25">
        <v>0</v>
      </c>
      <c r="F86" s="25">
        <v>0</v>
      </c>
      <c r="G86" s="139">
        <f t="shared" si="4"/>
        <v>0</v>
      </c>
      <c r="H86" s="139">
        <f t="shared" si="5"/>
        <v>0</v>
      </c>
      <c r="I86" s="139">
        <f t="shared" si="6"/>
        <v>-1</v>
      </c>
      <c r="J86" s="139" t="str">
        <f t="shared" si="7"/>
        <v>Ba7</v>
      </c>
    </row>
    <row r="87" spans="1:10" ht="15" customHeight="1" x14ac:dyDescent="0.25">
      <c r="A87" s="13">
        <v>43853</v>
      </c>
      <c r="B87" s="108"/>
      <c r="C87" s="96">
        <v>3415</v>
      </c>
      <c r="D87" s="5"/>
      <c r="E87" s="25">
        <v>0.31666666666666665</v>
      </c>
      <c r="F87" s="25">
        <v>0.68888888888888899</v>
      </c>
      <c r="G87" s="139">
        <f t="shared" si="4"/>
        <v>7.6</v>
      </c>
      <c r="H87" s="139">
        <f t="shared" si="5"/>
        <v>16.533333333333335</v>
      </c>
      <c r="I87" s="139">
        <f t="shared" si="6"/>
        <v>7.9333333333333353</v>
      </c>
      <c r="J87" s="139">
        <f t="shared" si="7"/>
        <v>8.9333333333333353</v>
      </c>
    </row>
    <row r="88" spans="1:10" ht="15" customHeight="1" x14ac:dyDescent="0.25">
      <c r="A88" s="13">
        <v>43853</v>
      </c>
      <c r="B88" s="108"/>
      <c r="C88" s="96">
        <v>3425</v>
      </c>
      <c r="D88" s="5"/>
      <c r="E88" s="25">
        <v>0.37291666666666662</v>
      </c>
      <c r="F88" s="25">
        <v>0.77013888888888893</v>
      </c>
      <c r="G88" s="139">
        <f t="shared" si="4"/>
        <v>8.9499999999999993</v>
      </c>
      <c r="H88" s="139">
        <f t="shared" si="5"/>
        <v>18.483333333333334</v>
      </c>
      <c r="I88" s="139">
        <f t="shared" si="6"/>
        <v>8.533333333333335</v>
      </c>
      <c r="J88" s="139">
        <f t="shared" si="7"/>
        <v>9.533333333333335</v>
      </c>
    </row>
    <row r="89" spans="1:10" ht="15" customHeight="1" x14ac:dyDescent="0.25">
      <c r="A89" s="13">
        <v>43853</v>
      </c>
      <c r="B89" s="108"/>
      <c r="C89" s="96">
        <v>3428</v>
      </c>
      <c r="D89" s="5"/>
      <c r="E89" s="25">
        <v>0</v>
      </c>
      <c r="F89" s="25">
        <v>0</v>
      </c>
      <c r="G89" s="139">
        <f t="shared" si="4"/>
        <v>0</v>
      </c>
      <c r="H89" s="139">
        <f t="shared" si="5"/>
        <v>0</v>
      </c>
      <c r="I89" s="139">
        <f t="shared" si="6"/>
        <v>-1</v>
      </c>
      <c r="J89" s="139" t="str">
        <f t="shared" si="7"/>
        <v>Ba7</v>
      </c>
    </row>
    <row r="90" spans="1:10" x14ac:dyDescent="0.25">
      <c r="A90" s="13">
        <v>43853</v>
      </c>
      <c r="B90" s="108"/>
      <c r="C90" s="96">
        <v>3657</v>
      </c>
      <c r="D90" s="5"/>
      <c r="E90" s="25">
        <v>0.32916666666666666</v>
      </c>
      <c r="F90" s="25">
        <v>0.68263888888888891</v>
      </c>
      <c r="G90" s="139">
        <f t="shared" si="4"/>
        <v>7.9</v>
      </c>
      <c r="H90" s="139">
        <f t="shared" si="5"/>
        <v>16.383333333333333</v>
      </c>
      <c r="I90" s="139">
        <f t="shared" si="6"/>
        <v>7.4833333333333325</v>
      </c>
      <c r="J90" s="139">
        <f t="shared" si="7"/>
        <v>8.4833333333333325</v>
      </c>
    </row>
    <row r="91" spans="1:10" x14ac:dyDescent="0.25">
      <c r="A91" s="13">
        <v>43853</v>
      </c>
      <c r="B91" s="108"/>
      <c r="C91" s="96">
        <v>5007</v>
      </c>
      <c r="D91" s="5"/>
      <c r="E91" s="25">
        <v>0.34236111111111112</v>
      </c>
      <c r="F91" s="25">
        <v>0.6972222222222223</v>
      </c>
      <c r="G91" s="139">
        <f t="shared" si="4"/>
        <v>8.2166666666666668</v>
      </c>
      <c r="H91" s="139">
        <f t="shared" si="5"/>
        <v>16.733333333333334</v>
      </c>
      <c r="I91" s="139">
        <f t="shared" si="6"/>
        <v>7.5166666666666675</v>
      </c>
      <c r="J91" s="139">
        <f t="shared" si="7"/>
        <v>8.5166666666666675</v>
      </c>
    </row>
    <row r="92" spans="1:10" x14ac:dyDescent="0.25">
      <c r="A92" s="13">
        <v>43853</v>
      </c>
      <c r="B92" s="108"/>
      <c r="C92" s="96">
        <v>5010</v>
      </c>
      <c r="D92" s="5"/>
      <c r="E92" s="25">
        <v>0.45</v>
      </c>
      <c r="F92" s="25">
        <v>0.8354166666666667</v>
      </c>
      <c r="G92" s="139">
        <f t="shared" si="4"/>
        <v>10.8</v>
      </c>
      <c r="H92" s="139">
        <f t="shared" si="5"/>
        <v>20.05</v>
      </c>
      <c r="I92" s="139">
        <f t="shared" si="6"/>
        <v>8.25</v>
      </c>
      <c r="J92" s="139">
        <f t="shared" si="7"/>
        <v>9.25</v>
      </c>
    </row>
    <row r="93" spans="1:10" x14ac:dyDescent="0.25">
      <c r="A93" s="13">
        <v>43853</v>
      </c>
      <c r="B93" s="108"/>
      <c r="C93" s="96">
        <v>5012</v>
      </c>
      <c r="D93" s="5"/>
      <c r="E93" s="25">
        <v>0.33055555555555555</v>
      </c>
      <c r="F93" s="25">
        <v>0.43888888888888888</v>
      </c>
      <c r="G93" s="139">
        <f t="shared" si="4"/>
        <v>7.9333333333333336</v>
      </c>
      <c r="H93" s="139">
        <f t="shared" si="5"/>
        <v>10.533333333333333</v>
      </c>
      <c r="I93" s="139">
        <f t="shared" si="6"/>
        <v>1.5999999999999996</v>
      </c>
      <c r="J93" s="139">
        <f t="shared" si="7"/>
        <v>2.5999999999999996</v>
      </c>
    </row>
    <row r="94" spans="1:10" x14ac:dyDescent="0.25">
      <c r="A94" s="13">
        <v>43853</v>
      </c>
      <c r="B94" s="108"/>
      <c r="C94" s="96">
        <v>5023</v>
      </c>
      <c r="D94" s="5"/>
      <c r="E94" s="25">
        <v>0</v>
      </c>
      <c r="F94" s="25">
        <v>0</v>
      </c>
      <c r="G94" s="139">
        <f t="shared" si="4"/>
        <v>0</v>
      </c>
      <c r="H94" s="139">
        <f t="shared" si="5"/>
        <v>0</v>
      </c>
      <c r="I94" s="139">
        <f t="shared" si="6"/>
        <v>-1</v>
      </c>
      <c r="J94" s="139" t="str">
        <f t="shared" si="7"/>
        <v>Ba7</v>
      </c>
    </row>
    <row r="95" spans="1:10" x14ac:dyDescent="0.25">
      <c r="A95" s="13">
        <v>43853</v>
      </c>
      <c r="B95" s="108"/>
      <c r="C95" s="96">
        <v>5045</v>
      </c>
      <c r="D95" s="5"/>
      <c r="E95" s="25">
        <v>0</v>
      </c>
      <c r="F95" s="25">
        <v>0</v>
      </c>
      <c r="G95" s="139">
        <f t="shared" si="4"/>
        <v>0</v>
      </c>
      <c r="H95" s="139">
        <f t="shared" si="5"/>
        <v>0</v>
      </c>
      <c r="I95" s="139">
        <f t="shared" si="6"/>
        <v>-1</v>
      </c>
      <c r="J95" s="139" t="str">
        <f t="shared" si="7"/>
        <v>Ba7</v>
      </c>
    </row>
    <row r="96" spans="1:10" x14ac:dyDescent="0.25">
      <c r="A96" s="13">
        <v>43853</v>
      </c>
      <c r="B96" s="108"/>
      <c r="C96" s="96">
        <v>5064</v>
      </c>
      <c r="D96" s="5"/>
      <c r="E96" s="25">
        <v>0.37291666666666662</v>
      </c>
      <c r="F96" s="25">
        <v>0.79166666666666663</v>
      </c>
      <c r="G96" s="139">
        <f t="shared" si="4"/>
        <v>8.9499999999999993</v>
      </c>
      <c r="H96" s="139">
        <f t="shared" si="5"/>
        <v>19</v>
      </c>
      <c r="I96" s="139">
        <f t="shared" si="6"/>
        <v>9.0500000000000007</v>
      </c>
      <c r="J96" s="139">
        <f t="shared" si="7"/>
        <v>10.050000000000001</v>
      </c>
    </row>
    <row r="97" spans="1:10" x14ac:dyDescent="0.25">
      <c r="A97" s="13">
        <v>43853</v>
      </c>
      <c r="B97" s="108"/>
      <c r="C97" s="96">
        <v>5132</v>
      </c>
      <c r="D97" s="5"/>
      <c r="E97" s="25">
        <v>0</v>
      </c>
      <c r="F97" s="25">
        <v>0</v>
      </c>
      <c r="G97" s="139">
        <f t="shared" si="4"/>
        <v>0</v>
      </c>
      <c r="H97" s="139">
        <f t="shared" si="5"/>
        <v>0</v>
      </c>
      <c r="I97" s="139">
        <f t="shared" si="6"/>
        <v>-1</v>
      </c>
      <c r="J97" s="139" t="str">
        <f t="shared" si="7"/>
        <v>Ba7</v>
      </c>
    </row>
    <row r="98" spans="1:10" x14ac:dyDescent="0.25">
      <c r="A98" s="13">
        <v>43853</v>
      </c>
      <c r="B98" s="108"/>
      <c r="C98" s="96">
        <v>5174</v>
      </c>
      <c r="D98" s="5"/>
      <c r="E98" s="25">
        <v>0.45277777777777778</v>
      </c>
      <c r="F98" s="25">
        <v>0.83611111111111114</v>
      </c>
      <c r="G98" s="139">
        <f t="shared" si="4"/>
        <v>10.866666666666667</v>
      </c>
      <c r="H98" s="139">
        <f t="shared" si="5"/>
        <v>20.066666666666666</v>
      </c>
      <c r="I98" s="139">
        <f t="shared" si="6"/>
        <v>8.1999999999999993</v>
      </c>
      <c r="J98" s="139">
        <f t="shared" si="7"/>
        <v>9.1999999999999993</v>
      </c>
    </row>
    <row r="99" spans="1:10" x14ac:dyDescent="0.25">
      <c r="A99" s="13">
        <v>43853</v>
      </c>
      <c r="B99" s="108"/>
      <c r="C99" s="96">
        <v>5330</v>
      </c>
      <c r="D99" s="5"/>
      <c r="E99" s="25">
        <v>0</v>
      </c>
      <c r="F99" s="25">
        <v>0</v>
      </c>
      <c r="G99" s="139">
        <f t="shared" si="4"/>
        <v>0</v>
      </c>
      <c r="H99" s="139">
        <f t="shared" si="5"/>
        <v>0</v>
      </c>
      <c r="I99" s="139">
        <f t="shared" si="6"/>
        <v>-1</v>
      </c>
      <c r="J99" s="139" t="str">
        <f t="shared" si="7"/>
        <v>Ba7</v>
      </c>
    </row>
    <row r="100" spans="1:10" x14ac:dyDescent="0.25">
      <c r="A100" s="13">
        <v>43853</v>
      </c>
      <c r="B100" s="108"/>
      <c r="C100" s="96">
        <v>5393</v>
      </c>
      <c r="D100" s="5"/>
      <c r="E100" s="25">
        <v>0.40486111111111112</v>
      </c>
      <c r="F100" s="25">
        <v>0.62291666666666667</v>
      </c>
      <c r="G100" s="139">
        <f t="shared" si="4"/>
        <v>9.7166666666666668</v>
      </c>
      <c r="H100" s="139">
        <f t="shared" si="5"/>
        <v>14.95</v>
      </c>
      <c r="I100" s="139">
        <f t="shared" si="6"/>
        <v>4.2333333333333325</v>
      </c>
      <c r="J100" s="139">
        <f t="shared" si="7"/>
        <v>5.2333333333333325</v>
      </c>
    </row>
    <row r="101" spans="1:10" x14ac:dyDescent="0.25">
      <c r="A101" s="13">
        <v>43853</v>
      </c>
      <c r="B101" s="108"/>
      <c r="C101" s="96">
        <v>5420</v>
      </c>
      <c r="D101" s="5"/>
      <c r="E101" s="25">
        <v>0.3666666666666667</v>
      </c>
      <c r="F101" s="25">
        <v>0.66597222222222219</v>
      </c>
      <c r="G101" s="139">
        <f t="shared" si="4"/>
        <v>8.8000000000000007</v>
      </c>
      <c r="H101" s="139">
        <f t="shared" si="5"/>
        <v>15.983333333333333</v>
      </c>
      <c r="I101" s="139">
        <f t="shared" si="6"/>
        <v>6.1833333333333318</v>
      </c>
      <c r="J101" s="139">
        <f t="shared" si="7"/>
        <v>7.1833333333333318</v>
      </c>
    </row>
    <row r="102" spans="1:10" x14ac:dyDescent="0.25">
      <c r="A102" s="13">
        <v>43853</v>
      </c>
      <c r="B102" s="108"/>
      <c r="C102" s="96">
        <v>5443</v>
      </c>
      <c r="D102" s="5"/>
      <c r="E102" s="25">
        <v>0.43333333333333335</v>
      </c>
      <c r="F102" s="25">
        <v>0.43333333333333335</v>
      </c>
      <c r="G102" s="139">
        <f t="shared" si="4"/>
        <v>10.4</v>
      </c>
      <c r="H102" s="139">
        <f t="shared" si="5"/>
        <v>10.4</v>
      </c>
      <c r="I102" s="139">
        <f t="shared" si="6"/>
        <v>-1</v>
      </c>
      <c r="J102" s="139" t="str">
        <f t="shared" si="7"/>
        <v>Ja</v>
      </c>
    </row>
    <row r="103" spans="1:10" x14ac:dyDescent="0.25">
      <c r="A103" s="13">
        <v>43853</v>
      </c>
      <c r="B103" s="108"/>
      <c r="C103" s="96">
        <v>5444</v>
      </c>
      <c r="D103" s="5"/>
      <c r="E103" s="25">
        <v>0</v>
      </c>
      <c r="F103" s="25">
        <v>0</v>
      </c>
      <c r="G103" s="139">
        <f t="shared" si="4"/>
        <v>0</v>
      </c>
      <c r="H103" s="139">
        <f t="shared" si="5"/>
        <v>0</v>
      </c>
      <c r="I103" s="139">
        <f t="shared" si="6"/>
        <v>-1</v>
      </c>
      <c r="J103" s="139" t="str">
        <f t="shared" si="7"/>
        <v>Ba7</v>
      </c>
    </row>
    <row r="104" spans="1:10" x14ac:dyDescent="0.25">
      <c r="A104" s="13">
        <v>43853</v>
      </c>
      <c r="B104" s="108"/>
      <c r="C104" s="96">
        <v>5445</v>
      </c>
      <c r="D104" s="5"/>
      <c r="E104" s="25">
        <v>0</v>
      </c>
      <c r="F104" s="25">
        <v>0</v>
      </c>
      <c r="G104" s="139">
        <f t="shared" si="4"/>
        <v>0</v>
      </c>
      <c r="H104" s="139">
        <f t="shared" si="5"/>
        <v>0</v>
      </c>
      <c r="I104" s="139">
        <f t="shared" si="6"/>
        <v>-1</v>
      </c>
      <c r="J104" s="139" t="str">
        <f t="shared" si="7"/>
        <v>Ba7</v>
      </c>
    </row>
    <row r="105" spans="1:10" x14ac:dyDescent="0.25">
      <c r="A105" s="13">
        <v>43853</v>
      </c>
      <c r="B105" s="108"/>
      <c r="C105" s="96">
        <v>5501</v>
      </c>
      <c r="D105" s="5"/>
      <c r="E105" s="25">
        <v>0.30555555555555552</v>
      </c>
      <c r="F105" s="25">
        <v>0.66805555555555562</v>
      </c>
      <c r="G105" s="139">
        <f t="shared" si="4"/>
        <v>7.333333333333333</v>
      </c>
      <c r="H105" s="139">
        <f t="shared" si="5"/>
        <v>16.033333333333335</v>
      </c>
      <c r="I105" s="139">
        <f t="shared" si="6"/>
        <v>7.7000000000000028</v>
      </c>
      <c r="J105" s="139">
        <f t="shared" si="7"/>
        <v>8.7000000000000028</v>
      </c>
    </row>
    <row r="106" spans="1:10" x14ac:dyDescent="0.25">
      <c r="A106" s="13">
        <v>43853</v>
      </c>
      <c r="B106" s="108"/>
      <c r="C106" s="96">
        <v>5502</v>
      </c>
      <c r="D106" s="5"/>
      <c r="E106" s="25">
        <v>0.70138888888888884</v>
      </c>
      <c r="F106" s="25">
        <v>0.70138888888888884</v>
      </c>
      <c r="G106" s="139">
        <f t="shared" si="4"/>
        <v>16.833333333333332</v>
      </c>
      <c r="H106" s="139">
        <f t="shared" si="5"/>
        <v>16.833333333333332</v>
      </c>
      <c r="I106" s="139">
        <f t="shared" si="6"/>
        <v>-1</v>
      </c>
      <c r="J106" s="139" t="str">
        <f t="shared" si="7"/>
        <v>Ja</v>
      </c>
    </row>
    <row r="107" spans="1:10" x14ac:dyDescent="0.25">
      <c r="A107" s="13">
        <v>43853</v>
      </c>
      <c r="B107" s="108"/>
      <c r="C107" s="96">
        <v>5503</v>
      </c>
      <c r="D107" s="5"/>
      <c r="E107" s="25">
        <v>0.53888888888888886</v>
      </c>
      <c r="F107" s="25">
        <v>0.53888888888888886</v>
      </c>
      <c r="G107" s="139">
        <f t="shared" si="4"/>
        <v>12.933333333333334</v>
      </c>
      <c r="H107" s="139">
        <f t="shared" si="5"/>
        <v>12.933333333333334</v>
      </c>
      <c r="I107" s="139">
        <f t="shared" si="6"/>
        <v>-1</v>
      </c>
      <c r="J107" s="139" t="str">
        <f t="shared" si="7"/>
        <v>Ja</v>
      </c>
    </row>
    <row r="108" spans="1:10" x14ac:dyDescent="0.25">
      <c r="A108" s="13">
        <v>43853</v>
      </c>
      <c r="B108" s="108"/>
      <c r="C108" s="96">
        <v>5504</v>
      </c>
      <c r="D108" s="5"/>
      <c r="E108" s="25">
        <v>0.53055555555555556</v>
      </c>
      <c r="F108" s="25">
        <v>0.53055555555555556</v>
      </c>
      <c r="G108" s="139">
        <f t="shared" si="4"/>
        <v>12.733333333333333</v>
      </c>
      <c r="H108" s="139">
        <f t="shared" si="5"/>
        <v>12.733333333333333</v>
      </c>
      <c r="I108" s="139">
        <f t="shared" si="6"/>
        <v>-1</v>
      </c>
      <c r="J108" s="139" t="str">
        <f t="shared" si="7"/>
        <v>Ja</v>
      </c>
    </row>
    <row r="109" spans="1:10" x14ac:dyDescent="0.25">
      <c r="A109" s="13">
        <v>43853</v>
      </c>
      <c r="B109" s="108"/>
      <c r="C109" s="96">
        <v>5505</v>
      </c>
      <c r="D109" s="5"/>
      <c r="E109" s="25">
        <v>0.45208333333333334</v>
      </c>
      <c r="F109" s="25">
        <v>0.83472222222222225</v>
      </c>
      <c r="G109" s="139">
        <f t="shared" si="4"/>
        <v>10.85</v>
      </c>
      <c r="H109" s="139">
        <f t="shared" si="5"/>
        <v>20.033333333333335</v>
      </c>
      <c r="I109" s="139">
        <f t="shared" si="6"/>
        <v>8.1833333333333353</v>
      </c>
      <c r="J109" s="139">
        <f t="shared" si="7"/>
        <v>9.1833333333333353</v>
      </c>
    </row>
    <row r="110" spans="1:10" x14ac:dyDescent="0.25">
      <c r="A110" s="13">
        <v>43853</v>
      </c>
      <c r="B110" s="108"/>
      <c r="C110" s="96">
        <v>5603</v>
      </c>
      <c r="D110" s="5"/>
      <c r="E110" s="25">
        <v>0.4548611111111111</v>
      </c>
      <c r="F110" s="25">
        <v>0.8354166666666667</v>
      </c>
      <c r="G110" s="139">
        <f t="shared" si="4"/>
        <v>10.916666666666666</v>
      </c>
      <c r="H110" s="139">
        <f t="shared" si="5"/>
        <v>20.05</v>
      </c>
      <c r="I110" s="139">
        <f t="shared" si="6"/>
        <v>8.1333333333333346</v>
      </c>
      <c r="J110" s="139">
        <f t="shared" si="7"/>
        <v>9.1333333333333346</v>
      </c>
    </row>
    <row r="111" spans="1:10" x14ac:dyDescent="0.25">
      <c r="A111" s="13">
        <v>43853</v>
      </c>
      <c r="B111" s="108"/>
      <c r="C111" s="96">
        <v>5612</v>
      </c>
      <c r="D111" s="5"/>
      <c r="E111" s="25">
        <v>0.41388888888888892</v>
      </c>
      <c r="F111" s="25">
        <v>0.81041666666666667</v>
      </c>
      <c r="G111" s="139">
        <f t="shared" si="4"/>
        <v>9.9333333333333336</v>
      </c>
      <c r="H111" s="139">
        <f t="shared" si="5"/>
        <v>19.45</v>
      </c>
      <c r="I111" s="139">
        <f t="shared" si="6"/>
        <v>8.5166666666666657</v>
      </c>
      <c r="J111" s="139">
        <f t="shared" si="7"/>
        <v>9.5166666666666657</v>
      </c>
    </row>
    <row r="112" spans="1:10" x14ac:dyDescent="0.25">
      <c r="A112" s="13">
        <v>43853</v>
      </c>
      <c r="B112" s="108"/>
      <c r="C112" s="96">
        <v>5683</v>
      </c>
      <c r="D112" s="5"/>
      <c r="E112" s="25">
        <v>0.44097222222222227</v>
      </c>
      <c r="F112" s="25">
        <v>0.82013888888888886</v>
      </c>
      <c r="G112" s="139">
        <f t="shared" si="4"/>
        <v>10.583333333333334</v>
      </c>
      <c r="H112" s="139">
        <f t="shared" si="5"/>
        <v>19.683333333333334</v>
      </c>
      <c r="I112" s="139">
        <f t="shared" si="6"/>
        <v>8.1</v>
      </c>
      <c r="J112" s="139">
        <f t="shared" si="7"/>
        <v>9.1</v>
      </c>
    </row>
    <row r="113" spans="1:10" x14ac:dyDescent="0.25">
      <c r="A113" s="13">
        <v>43853</v>
      </c>
      <c r="B113" s="108"/>
      <c r="C113" s="96">
        <v>7008</v>
      </c>
      <c r="D113" s="5"/>
      <c r="E113" s="25">
        <v>0.31388888888888888</v>
      </c>
      <c r="F113" s="25">
        <v>0.70833333333333337</v>
      </c>
      <c r="G113" s="139">
        <f t="shared" si="4"/>
        <v>7.5333333333333332</v>
      </c>
      <c r="H113" s="139">
        <f t="shared" si="5"/>
        <v>17</v>
      </c>
      <c r="I113" s="139">
        <f t="shared" si="6"/>
        <v>8.4666666666666668</v>
      </c>
      <c r="J113" s="139">
        <f t="shared" si="7"/>
        <v>9.4666666666666668</v>
      </c>
    </row>
    <row r="114" spans="1:10" x14ac:dyDescent="0.25">
      <c r="A114" s="13">
        <v>43853</v>
      </c>
      <c r="B114" s="108"/>
      <c r="C114" s="96">
        <v>7009</v>
      </c>
      <c r="D114" s="5"/>
      <c r="E114" s="25">
        <v>0.32916666666666666</v>
      </c>
      <c r="F114" s="25">
        <v>0.6479166666666667</v>
      </c>
      <c r="G114" s="139">
        <f t="shared" si="4"/>
        <v>7.9</v>
      </c>
      <c r="H114" s="139">
        <f t="shared" si="5"/>
        <v>15.55</v>
      </c>
      <c r="I114" s="139">
        <f t="shared" si="6"/>
        <v>6.65</v>
      </c>
      <c r="J114" s="139">
        <f t="shared" si="7"/>
        <v>7.65</v>
      </c>
    </row>
    <row r="115" spans="1:10" x14ac:dyDescent="0.25">
      <c r="A115" s="13">
        <v>43853</v>
      </c>
      <c r="B115" s="108"/>
      <c r="C115" s="96">
        <v>7038</v>
      </c>
      <c r="D115" s="5"/>
      <c r="E115" s="25">
        <v>0.33611111111111108</v>
      </c>
      <c r="F115" s="25">
        <v>0.65902777777777777</v>
      </c>
      <c r="G115" s="139">
        <f t="shared" si="4"/>
        <v>8.0666666666666664</v>
      </c>
      <c r="H115" s="139">
        <f t="shared" si="5"/>
        <v>15.816666666666666</v>
      </c>
      <c r="I115" s="139">
        <f t="shared" si="6"/>
        <v>6.75</v>
      </c>
      <c r="J115" s="139">
        <f t="shared" si="7"/>
        <v>7.75</v>
      </c>
    </row>
    <row r="116" spans="1:10" x14ac:dyDescent="0.25">
      <c r="A116" s="13">
        <v>43853</v>
      </c>
      <c r="B116" s="108"/>
      <c r="C116" s="96">
        <v>7071</v>
      </c>
      <c r="D116" s="5"/>
      <c r="E116" s="25">
        <v>0</v>
      </c>
      <c r="F116" s="25">
        <v>0</v>
      </c>
      <c r="G116" s="139">
        <f t="shared" si="4"/>
        <v>0</v>
      </c>
      <c r="H116" s="139">
        <f t="shared" si="5"/>
        <v>0</v>
      </c>
      <c r="I116" s="139">
        <f t="shared" si="6"/>
        <v>-1</v>
      </c>
      <c r="J116" s="139" t="str">
        <f t="shared" si="7"/>
        <v>Ba7</v>
      </c>
    </row>
    <row r="117" spans="1:10" x14ac:dyDescent="0.25">
      <c r="A117" s="13">
        <v>43853</v>
      </c>
      <c r="B117" s="108"/>
      <c r="C117" s="96">
        <v>7090</v>
      </c>
      <c r="D117" s="5"/>
      <c r="E117" s="25">
        <v>0.33263888888888887</v>
      </c>
      <c r="F117" s="25">
        <v>0.53611111111111109</v>
      </c>
      <c r="G117" s="139">
        <f t="shared" si="4"/>
        <v>7.9833333333333334</v>
      </c>
      <c r="H117" s="139">
        <f t="shared" si="5"/>
        <v>12.866666666666667</v>
      </c>
      <c r="I117" s="139">
        <f t="shared" si="6"/>
        <v>3.8833333333333337</v>
      </c>
      <c r="J117" s="139">
        <f t="shared" si="7"/>
        <v>4.8833333333333337</v>
      </c>
    </row>
    <row r="118" spans="1:10" x14ac:dyDescent="0.25">
      <c r="A118" s="13">
        <v>43853</v>
      </c>
      <c r="B118" s="108"/>
      <c r="C118" s="96">
        <v>7141</v>
      </c>
      <c r="D118" s="5"/>
      <c r="E118" s="25">
        <v>0.41250000000000003</v>
      </c>
      <c r="F118" s="25">
        <v>0.78333333333333333</v>
      </c>
      <c r="G118" s="139">
        <f t="shared" si="4"/>
        <v>9.9</v>
      </c>
      <c r="H118" s="139">
        <f t="shared" si="5"/>
        <v>18.8</v>
      </c>
      <c r="I118" s="139">
        <f t="shared" si="6"/>
        <v>7.9</v>
      </c>
      <c r="J118" s="139">
        <f t="shared" si="7"/>
        <v>8.9</v>
      </c>
    </row>
    <row r="119" spans="1:10" x14ac:dyDescent="0.25">
      <c r="A119" s="13">
        <v>43853</v>
      </c>
      <c r="B119" s="108"/>
      <c r="C119" s="96">
        <v>7169</v>
      </c>
      <c r="D119" s="5"/>
      <c r="E119" s="25">
        <v>0</v>
      </c>
      <c r="F119" s="25">
        <v>0</v>
      </c>
      <c r="G119" s="139">
        <f t="shared" si="4"/>
        <v>0</v>
      </c>
      <c r="H119" s="139">
        <f t="shared" si="5"/>
        <v>0</v>
      </c>
      <c r="I119" s="139">
        <f t="shared" si="6"/>
        <v>-1</v>
      </c>
      <c r="J119" s="139" t="str">
        <f t="shared" si="7"/>
        <v>Ba7</v>
      </c>
    </row>
    <row r="120" spans="1:10" x14ac:dyDescent="0.25">
      <c r="A120" s="13">
        <v>43853</v>
      </c>
      <c r="B120" s="108"/>
      <c r="C120" s="96">
        <v>7176</v>
      </c>
      <c r="D120" s="5"/>
      <c r="E120" s="25">
        <v>0</v>
      </c>
      <c r="F120" s="25">
        <v>0</v>
      </c>
      <c r="G120" s="139">
        <f t="shared" si="4"/>
        <v>0</v>
      </c>
      <c r="H120" s="139">
        <f t="shared" si="5"/>
        <v>0</v>
      </c>
      <c r="I120" s="139">
        <f t="shared" si="6"/>
        <v>-1</v>
      </c>
      <c r="J120" s="139" t="str">
        <f t="shared" si="7"/>
        <v>Ba7</v>
      </c>
    </row>
    <row r="121" spans="1:10" x14ac:dyDescent="0.25">
      <c r="A121" s="13">
        <v>43853</v>
      </c>
      <c r="B121" s="108"/>
      <c r="C121" s="96">
        <v>7266</v>
      </c>
      <c r="D121" s="5"/>
      <c r="E121" s="25">
        <v>0.32777777777777778</v>
      </c>
      <c r="F121" s="25">
        <v>0.56944444444444442</v>
      </c>
      <c r="G121" s="139">
        <f t="shared" si="4"/>
        <v>7.8666666666666663</v>
      </c>
      <c r="H121" s="139">
        <f t="shared" si="5"/>
        <v>13.666666666666666</v>
      </c>
      <c r="I121" s="139">
        <f t="shared" si="6"/>
        <v>4.8</v>
      </c>
      <c r="J121" s="139">
        <f t="shared" si="7"/>
        <v>5.8</v>
      </c>
    </row>
    <row r="122" spans="1:10" x14ac:dyDescent="0.25">
      <c r="A122" s="13">
        <v>43853</v>
      </c>
      <c r="B122" s="108"/>
      <c r="C122" s="96">
        <v>7279</v>
      </c>
      <c r="D122" s="5"/>
      <c r="E122" s="25">
        <v>0.59583333333333333</v>
      </c>
      <c r="F122" s="25">
        <v>0.59583333333333333</v>
      </c>
      <c r="G122" s="139">
        <f t="shared" si="4"/>
        <v>14.3</v>
      </c>
      <c r="H122" s="139">
        <f t="shared" si="5"/>
        <v>14.3</v>
      </c>
      <c r="I122" s="139">
        <f t="shared" si="6"/>
        <v>-1</v>
      </c>
      <c r="J122" s="139" t="str">
        <f t="shared" si="7"/>
        <v>Ja</v>
      </c>
    </row>
    <row r="123" spans="1:10" x14ac:dyDescent="0.25">
      <c r="A123" s="13">
        <v>43853</v>
      </c>
      <c r="B123" s="108"/>
      <c r="C123" s="96">
        <v>7319</v>
      </c>
      <c r="D123" s="5"/>
      <c r="E123" s="25">
        <v>0</v>
      </c>
      <c r="F123" s="25">
        <v>0</v>
      </c>
      <c r="G123" s="139">
        <f t="shared" si="4"/>
        <v>0</v>
      </c>
      <c r="H123" s="139">
        <f t="shared" si="5"/>
        <v>0</v>
      </c>
      <c r="I123" s="139">
        <f t="shared" si="6"/>
        <v>-1</v>
      </c>
      <c r="J123" s="139" t="str">
        <f t="shared" si="7"/>
        <v>Ba7</v>
      </c>
    </row>
    <row r="124" spans="1:10" x14ac:dyDescent="0.25">
      <c r="A124" s="13">
        <v>43853</v>
      </c>
      <c r="B124" s="108"/>
      <c r="C124" s="96">
        <v>7321</v>
      </c>
      <c r="D124" s="5"/>
      <c r="E124" s="25">
        <v>0.44236111111111115</v>
      </c>
      <c r="F124" s="25">
        <v>0.72777777777777775</v>
      </c>
      <c r="G124" s="139">
        <f t="shared" si="4"/>
        <v>10.616666666666667</v>
      </c>
      <c r="H124" s="139">
        <f t="shared" si="5"/>
        <v>17.466666666666665</v>
      </c>
      <c r="I124" s="139">
        <f t="shared" si="6"/>
        <v>5.8499999999999979</v>
      </c>
      <c r="J124" s="139">
        <f t="shared" si="7"/>
        <v>6.8499999999999979</v>
      </c>
    </row>
    <row r="125" spans="1:10" x14ac:dyDescent="0.25">
      <c r="A125" s="13">
        <v>43853</v>
      </c>
      <c r="B125" s="108"/>
      <c r="C125" s="96">
        <v>7334</v>
      </c>
      <c r="D125" s="5"/>
      <c r="E125" s="25">
        <v>0.35347222222222219</v>
      </c>
      <c r="F125" s="25">
        <v>0.67638888888888893</v>
      </c>
      <c r="G125" s="139">
        <f t="shared" si="4"/>
        <v>8.4833333333333325</v>
      </c>
      <c r="H125" s="139">
        <f t="shared" si="5"/>
        <v>16.233333333333334</v>
      </c>
      <c r="I125" s="139">
        <f t="shared" si="6"/>
        <v>6.7500000000000018</v>
      </c>
      <c r="J125" s="139">
        <f t="shared" si="7"/>
        <v>7.7500000000000018</v>
      </c>
    </row>
    <row r="126" spans="1:10" x14ac:dyDescent="0.25">
      <c r="A126" s="13">
        <v>43853</v>
      </c>
      <c r="B126" s="108"/>
      <c r="C126" s="96">
        <v>7336</v>
      </c>
      <c r="D126" s="5"/>
      <c r="E126" s="25">
        <v>0.37291666666666662</v>
      </c>
      <c r="F126" s="25">
        <v>0.75</v>
      </c>
      <c r="G126" s="139">
        <f t="shared" si="4"/>
        <v>8.9499999999999993</v>
      </c>
      <c r="H126" s="139">
        <f t="shared" si="5"/>
        <v>18</v>
      </c>
      <c r="I126" s="139">
        <f t="shared" si="6"/>
        <v>8.0500000000000007</v>
      </c>
      <c r="J126" s="139">
        <f t="shared" si="7"/>
        <v>9.0500000000000007</v>
      </c>
    </row>
    <row r="127" spans="1:10" x14ac:dyDescent="0.25">
      <c r="A127" s="13">
        <v>43853</v>
      </c>
      <c r="B127" s="108"/>
      <c r="C127" s="96">
        <v>7394</v>
      </c>
      <c r="D127" s="5"/>
      <c r="E127" s="25">
        <v>0.50208333333333333</v>
      </c>
      <c r="F127" s="25">
        <v>0.83472222222222225</v>
      </c>
      <c r="G127" s="139">
        <f t="shared" si="4"/>
        <v>12.05</v>
      </c>
      <c r="H127" s="139">
        <f t="shared" si="5"/>
        <v>20.033333333333335</v>
      </c>
      <c r="I127" s="139">
        <f t="shared" si="6"/>
        <v>6.9833333333333343</v>
      </c>
      <c r="J127" s="139">
        <f t="shared" si="7"/>
        <v>7.9833333333333343</v>
      </c>
    </row>
    <row r="128" spans="1:10" x14ac:dyDescent="0.25">
      <c r="A128" s="13">
        <v>43853</v>
      </c>
      <c r="B128" s="103"/>
      <c r="C128" s="16">
        <v>794</v>
      </c>
      <c r="D128" s="5"/>
      <c r="E128" s="25">
        <v>0</v>
      </c>
      <c r="F128" s="25">
        <v>0</v>
      </c>
      <c r="G128" s="139">
        <f t="shared" si="4"/>
        <v>0</v>
      </c>
      <c r="H128" s="139">
        <f t="shared" si="5"/>
        <v>0</v>
      </c>
      <c r="I128" s="139">
        <f t="shared" si="6"/>
        <v>-1</v>
      </c>
      <c r="J128" s="139" t="str">
        <f t="shared" si="7"/>
        <v>Ba7</v>
      </c>
    </row>
    <row r="129" spans="1:10" ht="15.75" x14ac:dyDescent="0.25">
      <c r="A129" s="13">
        <v>43851</v>
      </c>
      <c r="B129" s="38"/>
      <c r="C129" s="2">
        <v>34</v>
      </c>
      <c r="D129" s="5"/>
      <c r="E129" s="25">
        <v>0.4465277777777778</v>
      </c>
      <c r="F129" s="25">
        <v>0.65625</v>
      </c>
      <c r="G129" s="139">
        <f t="shared" si="4"/>
        <v>10.716666666666667</v>
      </c>
      <c r="H129" s="139">
        <f t="shared" si="5"/>
        <v>15.75</v>
      </c>
      <c r="I129" s="139">
        <f t="shared" si="6"/>
        <v>4.0333333333333332</v>
      </c>
      <c r="J129" s="139">
        <f t="shared" si="7"/>
        <v>5.0333333333333332</v>
      </c>
    </row>
    <row r="130" spans="1:10" ht="15.75" x14ac:dyDescent="0.25">
      <c r="A130" s="13">
        <v>43851</v>
      </c>
      <c r="B130" s="38"/>
      <c r="C130" s="2">
        <v>47</v>
      </c>
      <c r="D130" s="5"/>
      <c r="E130" s="25">
        <v>0.2902777777777778</v>
      </c>
      <c r="F130" s="25">
        <v>0.72430555555555554</v>
      </c>
      <c r="G130" s="139">
        <f t="shared" si="4"/>
        <v>6.9666666666666668</v>
      </c>
      <c r="H130" s="139">
        <f t="shared" si="5"/>
        <v>17.383333333333333</v>
      </c>
      <c r="I130" s="139">
        <f t="shared" si="6"/>
        <v>9.4166666666666661</v>
      </c>
      <c r="J130" s="139">
        <f t="shared" si="7"/>
        <v>10.416666666666666</v>
      </c>
    </row>
    <row r="131" spans="1:10" ht="15.75" x14ac:dyDescent="0.25">
      <c r="A131" s="13">
        <v>43851</v>
      </c>
      <c r="B131" s="38"/>
      <c r="C131" s="2">
        <v>146</v>
      </c>
      <c r="D131" s="5"/>
      <c r="E131" s="25">
        <v>0.51736111111111105</v>
      </c>
      <c r="F131" s="25">
        <v>0.59375</v>
      </c>
      <c r="G131" s="139">
        <f t="shared" ref="G131:G194" si="8">((HOUR(E131)*60)+MINUTE(E131))/60</f>
        <v>12.416666666666666</v>
      </c>
      <c r="H131" s="139">
        <f t="shared" ref="H131:H194" si="9">((HOUR(F131)*60)+MINUTE(F131))/60</f>
        <v>14.25</v>
      </c>
      <c r="I131" s="139">
        <f t="shared" ref="I131:I194" si="10">H131-G131-1</f>
        <v>0.83333333333333393</v>
      </c>
      <c r="J131" s="139">
        <f t="shared" ref="J131:J194" si="11">IF(AND(H131-G131=0,H131&lt;&gt;0,G131&lt;&gt;0),"Ja",IF(AND(H131-G131=0,H131=0,G131=0),"Ba7",IF(I131&lt;0,"Tal",H131-G131)))</f>
        <v>1.8333333333333339</v>
      </c>
    </row>
    <row r="132" spans="1:10" ht="15.75" x14ac:dyDescent="0.25">
      <c r="A132" s="13">
        <v>43851</v>
      </c>
      <c r="B132" s="38"/>
      <c r="C132" s="2">
        <v>149</v>
      </c>
      <c r="D132" s="5"/>
      <c r="E132" s="25">
        <v>0</v>
      </c>
      <c r="F132" s="25">
        <v>0</v>
      </c>
      <c r="G132" s="139">
        <f t="shared" si="8"/>
        <v>0</v>
      </c>
      <c r="H132" s="139">
        <f t="shared" si="9"/>
        <v>0</v>
      </c>
      <c r="I132" s="139">
        <f t="shared" si="10"/>
        <v>-1</v>
      </c>
      <c r="J132" s="139" t="str">
        <f t="shared" si="11"/>
        <v>Ba7</v>
      </c>
    </row>
    <row r="133" spans="1:10" ht="15.75" x14ac:dyDescent="0.25">
      <c r="A133" s="13">
        <v>43851</v>
      </c>
      <c r="B133" s="38"/>
      <c r="C133" s="3">
        <v>152</v>
      </c>
      <c r="D133" s="5"/>
      <c r="E133" s="25">
        <v>0.41805555555555557</v>
      </c>
      <c r="F133" s="25">
        <v>0.63680555555555551</v>
      </c>
      <c r="G133" s="139">
        <f t="shared" si="8"/>
        <v>10.033333333333333</v>
      </c>
      <c r="H133" s="139">
        <f t="shared" si="9"/>
        <v>15.283333333333333</v>
      </c>
      <c r="I133" s="139">
        <f t="shared" si="10"/>
        <v>4.25</v>
      </c>
      <c r="J133" s="139">
        <f t="shared" si="11"/>
        <v>5.25</v>
      </c>
    </row>
    <row r="134" spans="1:10" ht="15.75" x14ac:dyDescent="0.25">
      <c r="A134" s="13">
        <v>43851</v>
      </c>
      <c r="B134" s="38"/>
      <c r="C134" s="2">
        <v>222</v>
      </c>
      <c r="D134" s="5"/>
      <c r="E134" s="25">
        <v>0.3756944444444445</v>
      </c>
      <c r="F134" s="25">
        <v>0.75138888888888899</v>
      </c>
      <c r="G134" s="139">
        <f t="shared" si="8"/>
        <v>9.0166666666666675</v>
      </c>
      <c r="H134" s="139">
        <f t="shared" si="9"/>
        <v>18.033333333333335</v>
      </c>
      <c r="I134" s="139">
        <f t="shared" si="10"/>
        <v>8.0166666666666675</v>
      </c>
      <c r="J134" s="139">
        <f t="shared" si="11"/>
        <v>9.0166666666666675</v>
      </c>
    </row>
    <row r="135" spans="1:10" ht="15.75" x14ac:dyDescent="0.25">
      <c r="A135" s="13">
        <v>43851</v>
      </c>
      <c r="B135" s="38"/>
      <c r="C135" s="2">
        <v>258</v>
      </c>
      <c r="D135" s="5"/>
      <c r="E135" s="25">
        <v>0</v>
      </c>
      <c r="F135" s="25">
        <v>0</v>
      </c>
      <c r="G135" s="139">
        <f t="shared" si="8"/>
        <v>0</v>
      </c>
      <c r="H135" s="139">
        <f t="shared" si="9"/>
        <v>0</v>
      </c>
      <c r="I135" s="139">
        <f t="shared" si="10"/>
        <v>-1</v>
      </c>
      <c r="J135" s="139" t="str">
        <f t="shared" si="11"/>
        <v>Ba7</v>
      </c>
    </row>
    <row r="136" spans="1:10" ht="15.75" x14ac:dyDescent="0.25">
      <c r="A136" s="13">
        <v>43851</v>
      </c>
      <c r="B136" s="38"/>
      <c r="C136" s="2">
        <v>310</v>
      </c>
      <c r="D136" s="5"/>
      <c r="E136" s="25">
        <v>0</v>
      </c>
      <c r="F136" s="25">
        <v>0</v>
      </c>
      <c r="G136" s="139">
        <f t="shared" si="8"/>
        <v>0</v>
      </c>
      <c r="H136" s="139">
        <f t="shared" si="9"/>
        <v>0</v>
      </c>
      <c r="I136" s="139">
        <f t="shared" si="10"/>
        <v>-1</v>
      </c>
      <c r="J136" s="139" t="str">
        <f t="shared" si="11"/>
        <v>Ba7</v>
      </c>
    </row>
    <row r="137" spans="1:10" ht="15.75" x14ac:dyDescent="0.25">
      <c r="A137" s="13">
        <v>43851</v>
      </c>
      <c r="B137" s="38"/>
      <c r="C137" s="2">
        <v>311</v>
      </c>
      <c r="D137" s="5"/>
      <c r="E137" s="25">
        <v>0.37222222222222223</v>
      </c>
      <c r="F137" s="25">
        <v>0.61527777777777781</v>
      </c>
      <c r="G137" s="139">
        <f t="shared" si="8"/>
        <v>8.9333333333333336</v>
      </c>
      <c r="H137" s="139">
        <f t="shared" si="9"/>
        <v>14.766666666666667</v>
      </c>
      <c r="I137" s="139">
        <f t="shared" si="10"/>
        <v>4.8333333333333339</v>
      </c>
      <c r="J137" s="139">
        <f t="shared" si="11"/>
        <v>5.8333333333333339</v>
      </c>
    </row>
    <row r="138" spans="1:10" ht="15.75" x14ac:dyDescent="0.25">
      <c r="A138" s="13">
        <v>43851</v>
      </c>
      <c r="B138" s="38"/>
      <c r="C138" s="2">
        <v>313</v>
      </c>
      <c r="D138" s="5"/>
      <c r="E138" s="25">
        <v>0.63680555555555551</v>
      </c>
      <c r="F138" s="25">
        <v>0.8027777777777777</v>
      </c>
      <c r="G138" s="139">
        <f t="shared" si="8"/>
        <v>15.283333333333333</v>
      </c>
      <c r="H138" s="139">
        <f t="shared" si="9"/>
        <v>19.266666666666666</v>
      </c>
      <c r="I138" s="139">
        <f t="shared" si="10"/>
        <v>2.9833333333333325</v>
      </c>
      <c r="J138" s="139">
        <f t="shared" si="11"/>
        <v>3.9833333333333325</v>
      </c>
    </row>
    <row r="139" spans="1:10" x14ac:dyDescent="0.25">
      <c r="A139" s="13">
        <v>43851</v>
      </c>
      <c r="B139" s="38"/>
      <c r="C139" s="1">
        <v>341</v>
      </c>
      <c r="D139" s="5"/>
      <c r="E139" s="25">
        <v>0.43333333333333335</v>
      </c>
      <c r="F139" s="25">
        <v>0.8847222222222223</v>
      </c>
      <c r="G139" s="139">
        <f t="shared" si="8"/>
        <v>10.4</v>
      </c>
      <c r="H139" s="139">
        <f t="shared" si="9"/>
        <v>21.233333333333334</v>
      </c>
      <c r="I139" s="139">
        <f t="shared" si="10"/>
        <v>9.8333333333333339</v>
      </c>
      <c r="J139" s="139">
        <f t="shared" si="11"/>
        <v>10.833333333333334</v>
      </c>
    </row>
    <row r="140" spans="1:10" x14ac:dyDescent="0.25">
      <c r="A140" s="13">
        <v>43851</v>
      </c>
      <c r="B140" s="38"/>
      <c r="C140" s="16">
        <v>636</v>
      </c>
      <c r="D140" s="5"/>
      <c r="E140" s="25">
        <v>0.43263888888888885</v>
      </c>
      <c r="F140" s="25">
        <v>0.79375000000000007</v>
      </c>
      <c r="G140" s="139">
        <f t="shared" si="8"/>
        <v>10.383333333333333</v>
      </c>
      <c r="H140" s="139">
        <f t="shared" si="9"/>
        <v>19.05</v>
      </c>
      <c r="I140" s="139">
        <f t="shared" si="10"/>
        <v>7.6666666666666679</v>
      </c>
      <c r="J140" s="139">
        <f t="shared" si="11"/>
        <v>8.6666666666666679</v>
      </c>
    </row>
    <row r="141" spans="1:10" x14ac:dyDescent="0.25">
      <c r="A141" s="13">
        <v>43851</v>
      </c>
      <c r="B141" s="38"/>
      <c r="C141" s="16">
        <v>664</v>
      </c>
      <c r="D141" s="5"/>
      <c r="E141" s="25">
        <v>0.45347222222222222</v>
      </c>
      <c r="F141" s="25">
        <v>0.83819444444444446</v>
      </c>
      <c r="G141" s="139">
        <f t="shared" si="8"/>
        <v>10.883333333333333</v>
      </c>
      <c r="H141" s="139">
        <f t="shared" si="9"/>
        <v>20.116666666666667</v>
      </c>
      <c r="I141" s="139">
        <f t="shared" si="10"/>
        <v>8.2333333333333343</v>
      </c>
      <c r="J141" s="139">
        <f t="shared" si="11"/>
        <v>9.2333333333333343</v>
      </c>
    </row>
    <row r="142" spans="1:10" x14ac:dyDescent="0.25">
      <c r="A142" s="13">
        <v>43851</v>
      </c>
      <c r="B142" s="38"/>
      <c r="C142" s="16">
        <v>676</v>
      </c>
      <c r="D142" s="5"/>
      <c r="E142" s="25">
        <v>0.4145833333333333</v>
      </c>
      <c r="F142" s="25">
        <v>0.80138888888888893</v>
      </c>
      <c r="G142" s="139">
        <f t="shared" si="8"/>
        <v>9.9499999999999993</v>
      </c>
      <c r="H142" s="139">
        <f t="shared" si="9"/>
        <v>19.233333333333334</v>
      </c>
      <c r="I142" s="139">
        <f t="shared" si="10"/>
        <v>8.283333333333335</v>
      </c>
      <c r="J142" s="139">
        <f t="shared" si="11"/>
        <v>9.283333333333335</v>
      </c>
    </row>
    <row r="143" spans="1:10" x14ac:dyDescent="0.25">
      <c r="A143" s="13">
        <v>43851</v>
      </c>
      <c r="B143" s="38"/>
      <c r="C143" s="16">
        <v>736</v>
      </c>
      <c r="D143" s="5"/>
      <c r="E143" s="25">
        <v>0</v>
      </c>
      <c r="F143" s="25">
        <v>0</v>
      </c>
      <c r="G143" s="139">
        <f t="shared" si="8"/>
        <v>0</v>
      </c>
      <c r="H143" s="139">
        <f t="shared" si="9"/>
        <v>0</v>
      </c>
      <c r="I143" s="139">
        <f t="shared" si="10"/>
        <v>-1</v>
      </c>
      <c r="J143" s="139" t="str">
        <f t="shared" si="11"/>
        <v>Ba7</v>
      </c>
    </row>
    <row r="144" spans="1:10" x14ac:dyDescent="0.25">
      <c r="A144" s="13">
        <v>43851</v>
      </c>
      <c r="B144" s="38"/>
      <c r="C144" s="16">
        <v>763</v>
      </c>
      <c r="D144" s="5"/>
      <c r="E144" s="25">
        <v>0.41875000000000001</v>
      </c>
      <c r="F144" s="25">
        <v>0.79305555555555562</v>
      </c>
      <c r="G144" s="139">
        <f t="shared" si="8"/>
        <v>10.050000000000001</v>
      </c>
      <c r="H144" s="139">
        <f t="shared" si="9"/>
        <v>19.033333333333335</v>
      </c>
      <c r="I144" s="139">
        <f t="shared" si="10"/>
        <v>7.9833333333333343</v>
      </c>
      <c r="J144" s="139">
        <f t="shared" si="11"/>
        <v>8.9833333333333343</v>
      </c>
    </row>
    <row r="145" spans="1:10" x14ac:dyDescent="0.25">
      <c r="A145" s="13">
        <v>43851</v>
      </c>
      <c r="B145" s="38"/>
      <c r="C145" s="16">
        <v>764</v>
      </c>
      <c r="D145" s="5"/>
      <c r="E145" s="25">
        <v>0.37916666666666665</v>
      </c>
      <c r="F145" s="25">
        <v>0.77083333333333337</v>
      </c>
      <c r="G145" s="139">
        <f t="shared" si="8"/>
        <v>9.1</v>
      </c>
      <c r="H145" s="139">
        <f t="shared" si="9"/>
        <v>18.5</v>
      </c>
      <c r="I145" s="139">
        <f t="shared" si="10"/>
        <v>8.4</v>
      </c>
      <c r="J145" s="139">
        <f t="shared" si="11"/>
        <v>9.4</v>
      </c>
    </row>
    <row r="146" spans="1:10" x14ac:dyDescent="0.25">
      <c r="A146" s="13">
        <v>43851</v>
      </c>
      <c r="B146" s="38"/>
      <c r="C146" s="11">
        <v>3423</v>
      </c>
      <c r="D146" s="5"/>
      <c r="E146" s="25">
        <v>0.38472222222222219</v>
      </c>
      <c r="F146" s="25">
        <v>0.76041666666666663</v>
      </c>
      <c r="G146" s="139">
        <f t="shared" si="8"/>
        <v>9.2333333333333325</v>
      </c>
      <c r="H146" s="139">
        <f t="shared" si="9"/>
        <v>18.25</v>
      </c>
      <c r="I146" s="139">
        <f t="shared" si="10"/>
        <v>8.0166666666666675</v>
      </c>
      <c r="J146" s="139">
        <f t="shared" si="11"/>
        <v>9.0166666666666675</v>
      </c>
    </row>
    <row r="147" spans="1:10" x14ac:dyDescent="0.25">
      <c r="A147" s="13">
        <v>43851</v>
      </c>
      <c r="B147" s="38"/>
      <c r="C147" s="11">
        <v>3424</v>
      </c>
      <c r="D147" s="5"/>
      <c r="E147" s="25">
        <v>0.41041666666666665</v>
      </c>
      <c r="F147" s="25">
        <v>0.83958333333333324</v>
      </c>
      <c r="G147" s="139">
        <f t="shared" si="8"/>
        <v>9.85</v>
      </c>
      <c r="H147" s="139">
        <f t="shared" si="9"/>
        <v>20.149999999999999</v>
      </c>
      <c r="I147" s="139">
        <f t="shared" si="10"/>
        <v>9.2999999999999989</v>
      </c>
      <c r="J147" s="139">
        <f t="shared" si="11"/>
        <v>10.299999999999999</v>
      </c>
    </row>
    <row r="148" spans="1:10" x14ac:dyDescent="0.25">
      <c r="A148" s="13">
        <v>43851</v>
      </c>
      <c r="B148" s="38"/>
      <c r="C148" s="11">
        <v>3516</v>
      </c>
      <c r="D148" s="5"/>
      <c r="E148" s="25">
        <v>0.41388888888888892</v>
      </c>
      <c r="F148" s="25">
        <v>0.79722222222222217</v>
      </c>
      <c r="G148" s="139">
        <f t="shared" si="8"/>
        <v>9.9333333333333336</v>
      </c>
      <c r="H148" s="139">
        <f t="shared" si="9"/>
        <v>19.133333333333333</v>
      </c>
      <c r="I148" s="139">
        <f t="shared" si="10"/>
        <v>8.1999999999999993</v>
      </c>
      <c r="J148" s="139">
        <f t="shared" si="11"/>
        <v>9.1999999999999993</v>
      </c>
    </row>
    <row r="149" spans="1:10" x14ac:dyDescent="0.25">
      <c r="A149" s="13">
        <v>43851</v>
      </c>
      <c r="B149" s="38"/>
      <c r="C149" s="11">
        <v>3623</v>
      </c>
      <c r="D149" s="5"/>
      <c r="E149" s="25">
        <v>0.41111111111111115</v>
      </c>
      <c r="F149" s="25">
        <v>0.41111111111111115</v>
      </c>
      <c r="G149" s="139">
        <f t="shared" si="8"/>
        <v>9.8666666666666671</v>
      </c>
      <c r="H149" s="139">
        <f t="shared" si="9"/>
        <v>9.8666666666666671</v>
      </c>
      <c r="I149" s="139">
        <f t="shared" si="10"/>
        <v>-1</v>
      </c>
      <c r="J149" s="139" t="str">
        <f t="shared" si="11"/>
        <v>Ja</v>
      </c>
    </row>
    <row r="150" spans="1:10" x14ac:dyDescent="0.25">
      <c r="A150" s="13">
        <v>43851</v>
      </c>
      <c r="B150" s="38"/>
      <c r="C150" s="11">
        <v>5121</v>
      </c>
      <c r="D150" s="5"/>
      <c r="E150" s="25">
        <v>0.31805555555555554</v>
      </c>
      <c r="F150" s="25">
        <v>0.79791666666666661</v>
      </c>
      <c r="G150" s="139">
        <f t="shared" si="8"/>
        <v>7.6333333333333337</v>
      </c>
      <c r="H150" s="139">
        <f t="shared" si="9"/>
        <v>19.149999999999999</v>
      </c>
      <c r="I150" s="139">
        <f t="shared" si="10"/>
        <v>10.516666666666666</v>
      </c>
      <c r="J150" s="139">
        <f t="shared" si="11"/>
        <v>11.516666666666666</v>
      </c>
    </row>
    <row r="151" spans="1:10" x14ac:dyDescent="0.25">
      <c r="A151" s="13">
        <v>43851</v>
      </c>
      <c r="B151" s="38"/>
      <c r="C151" s="11">
        <v>5127</v>
      </c>
      <c r="D151" s="5"/>
      <c r="E151" s="25">
        <v>0.28819444444444448</v>
      </c>
      <c r="F151" s="25">
        <v>0.67152777777777783</v>
      </c>
      <c r="G151" s="139">
        <f t="shared" si="8"/>
        <v>6.916666666666667</v>
      </c>
      <c r="H151" s="139">
        <f t="shared" si="9"/>
        <v>16.116666666666667</v>
      </c>
      <c r="I151" s="139">
        <f t="shared" si="10"/>
        <v>8.1999999999999993</v>
      </c>
      <c r="J151" s="139">
        <f t="shared" si="11"/>
        <v>9.1999999999999993</v>
      </c>
    </row>
    <row r="152" spans="1:10" x14ac:dyDescent="0.25">
      <c r="A152" s="13">
        <v>43851</v>
      </c>
      <c r="B152" s="38"/>
      <c r="C152" s="11">
        <v>5353</v>
      </c>
      <c r="D152" s="5"/>
      <c r="E152" s="25">
        <v>0</v>
      </c>
      <c r="F152" s="25">
        <v>0</v>
      </c>
      <c r="G152" s="139">
        <f t="shared" si="8"/>
        <v>0</v>
      </c>
      <c r="H152" s="139">
        <f t="shared" si="9"/>
        <v>0</v>
      </c>
      <c r="I152" s="139">
        <f t="shared" si="10"/>
        <v>-1</v>
      </c>
      <c r="J152" s="139" t="str">
        <f t="shared" si="11"/>
        <v>Ba7</v>
      </c>
    </row>
    <row r="153" spans="1:10" x14ac:dyDescent="0.25">
      <c r="A153" s="13">
        <v>43851</v>
      </c>
      <c r="B153" s="38"/>
      <c r="C153" s="11">
        <v>5447</v>
      </c>
      <c r="D153" s="5"/>
      <c r="E153" s="25">
        <v>0.40486111111111112</v>
      </c>
      <c r="F153" s="25">
        <v>0.79375000000000007</v>
      </c>
      <c r="G153" s="139">
        <f t="shared" si="8"/>
        <v>9.7166666666666668</v>
      </c>
      <c r="H153" s="139">
        <f t="shared" si="9"/>
        <v>19.05</v>
      </c>
      <c r="I153" s="139">
        <f t="shared" si="10"/>
        <v>8.3333333333333339</v>
      </c>
      <c r="J153" s="139">
        <f t="shared" si="11"/>
        <v>9.3333333333333339</v>
      </c>
    </row>
    <row r="154" spans="1:10" x14ac:dyDescent="0.25">
      <c r="A154" s="13">
        <v>43851</v>
      </c>
      <c r="B154" s="38"/>
      <c r="C154" s="11">
        <v>5488</v>
      </c>
      <c r="D154" s="5"/>
      <c r="E154" s="25">
        <v>0.2298611111111111</v>
      </c>
      <c r="F154" s="25">
        <v>0.66875000000000007</v>
      </c>
      <c r="G154" s="139">
        <f t="shared" si="8"/>
        <v>5.5166666666666666</v>
      </c>
      <c r="H154" s="139">
        <f t="shared" si="9"/>
        <v>16.05</v>
      </c>
      <c r="I154" s="139">
        <f t="shared" si="10"/>
        <v>9.533333333333335</v>
      </c>
      <c r="J154" s="139">
        <f t="shared" si="11"/>
        <v>10.533333333333335</v>
      </c>
    </row>
    <row r="155" spans="1:10" x14ac:dyDescent="0.25">
      <c r="A155" s="13">
        <v>43851</v>
      </c>
      <c r="B155" s="38"/>
      <c r="C155" s="11">
        <v>5512</v>
      </c>
      <c r="D155" s="5"/>
      <c r="E155" s="25">
        <v>0.4604166666666667</v>
      </c>
      <c r="F155" s="25">
        <v>0.92708333333333337</v>
      </c>
      <c r="G155" s="139">
        <f t="shared" si="8"/>
        <v>11.05</v>
      </c>
      <c r="H155" s="139">
        <f t="shared" si="9"/>
        <v>22.25</v>
      </c>
      <c r="I155" s="139">
        <f t="shared" si="10"/>
        <v>10.199999999999999</v>
      </c>
      <c r="J155" s="139">
        <f t="shared" si="11"/>
        <v>11.2</v>
      </c>
    </row>
    <row r="156" spans="1:10" x14ac:dyDescent="0.25">
      <c r="A156" s="13">
        <v>43851</v>
      </c>
      <c r="B156" s="38"/>
      <c r="C156" s="16">
        <v>5590</v>
      </c>
      <c r="D156" s="5"/>
      <c r="E156" s="25">
        <v>0.52777777777777779</v>
      </c>
      <c r="F156" s="25">
        <v>0.74861111111111101</v>
      </c>
      <c r="G156" s="139">
        <f t="shared" si="8"/>
        <v>12.666666666666666</v>
      </c>
      <c r="H156" s="139">
        <f t="shared" si="9"/>
        <v>17.966666666666665</v>
      </c>
      <c r="I156" s="139">
        <f t="shared" si="10"/>
        <v>4.2999999999999989</v>
      </c>
      <c r="J156" s="139">
        <f t="shared" si="11"/>
        <v>5.2999999999999989</v>
      </c>
    </row>
    <row r="157" spans="1:10" x14ac:dyDescent="0.25">
      <c r="A157" s="13">
        <v>43851</v>
      </c>
      <c r="B157" s="38"/>
      <c r="C157" s="16">
        <v>5627</v>
      </c>
      <c r="D157" s="5"/>
      <c r="E157" s="25">
        <v>0.375</v>
      </c>
      <c r="F157" s="25">
        <v>0.79652777777777783</v>
      </c>
      <c r="G157" s="139">
        <f t="shared" si="8"/>
        <v>9</v>
      </c>
      <c r="H157" s="139">
        <f t="shared" si="9"/>
        <v>19.116666666666667</v>
      </c>
      <c r="I157" s="139">
        <f t="shared" si="10"/>
        <v>9.1166666666666671</v>
      </c>
      <c r="J157" s="139">
        <f t="shared" si="11"/>
        <v>10.116666666666667</v>
      </c>
    </row>
    <row r="158" spans="1:10" x14ac:dyDescent="0.25">
      <c r="A158" s="13">
        <v>43851</v>
      </c>
      <c r="B158" s="38"/>
      <c r="C158" s="16">
        <v>5654</v>
      </c>
      <c r="D158" s="5"/>
      <c r="E158" s="25">
        <v>0.41041666666666665</v>
      </c>
      <c r="F158" s="25">
        <v>0.7944444444444444</v>
      </c>
      <c r="G158" s="139">
        <f t="shared" si="8"/>
        <v>9.85</v>
      </c>
      <c r="H158" s="139">
        <f t="shared" si="9"/>
        <v>19.066666666666666</v>
      </c>
      <c r="I158" s="139">
        <f t="shared" si="10"/>
        <v>8.2166666666666668</v>
      </c>
      <c r="J158" s="139">
        <f t="shared" si="11"/>
        <v>9.2166666666666668</v>
      </c>
    </row>
    <row r="159" spans="1:10" x14ac:dyDescent="0.25">
      <c r="A159" s="13">
        <v>43851</v>
      </c>
      <c r="B159" s="38"/>
      <c r="C159" s="16">
        <v>5655</v>
      </c>
      <c r="D159" s="5"/>
      <c r="E159" s="25">
        <v>0.39166666666666666</v>
      </c>
      <c r="F159" s="25">
        <v>0.70972222222222225</v>
      </c>
      <c r="G159" s="139">
        <f t="shared" si="8"/>
        <v>9.4</v>
      </c>
      <c r="H159" s="139">
        <f t="shared" si="9"/>
        <v>17.033333333333335</v>
      </c>
      <c r="I159" s="139">
        <f t="shared" si="10"/>
        <v>6.6333333333333346</v>
      </c>
      <c r="J159" s="139">
        <f t="shared" si="11"/>
        <v>7.6333333333333346</v>
      </c>
    </row>
    <row r="160" spans="1:10" x14ac:dyDescent="0.25">
      <c r="A160" s="13">
        <v>43851</v>
      </c>
      <c r="B160" s="38"/>
      <c r="C160" s="11">
        <v>7003</v>
      </c>
      <c r="D160" s="5"/>
      <c r="E160" s="25">
        <v>0.44930555555555557</v>
      </c>
      <c r="F160" s="25">
        <v>0.8340277777777777</v>
      </c>
      <c r="G160" s="139">
        <f t="shared" si="8"/>
        <v>10.783333333333333</v>
      </c>
      <c r="H160" s="139">
        <f t="shared" si="9"/>
        <v>20.016666666666666</v>
      </c>
      <c r="I160" s="139">
        <f t="shared" si="10"/>
        <v>8.2333333333333325</v>
      </c>
      <c r="J160" s="139">
        <f t="shared" si="11"/>
        <v>9.2333333333333325</v>
      </c>
    </row>
    <row r="161" spans="1:10" x14ac:dyDescent="0.25">
      <c r="A161" s="13">
        <v>43851</v>
      </c>
      <c r="B161" s="38"/>
      <c r="C161" s="11">
        <v>7005</v>
      </c>
      <c r="D161" s="5"/>
      <c r="E161" s="25">
        <v>0.33958333333333335</v>
      </c>
      <c r="F161" s="25">
        <v>0.70972222222222225</v>
      </c>
      <c r="G161" s="139">
        <f t="shared" si="8"/>
        <v>8.15</v>
      </c>
      <c r="H161" s="139">
        <f t="shared" si="9"/>
        <v>17.033333333333335</v>
      </c>
      <c r="I161" s="139">
        <f t="shared" si="10"/>
        <v>7.8833333333333346</v>
      </c>
      <c r="J161" s="139">
        <f t="shared" si="11"/>
        <v>8.8833333333333346</v>
      </c>
    </row>
    <row r="162" spans="1:10" x14ac:dyDescent="0.25">
      <c r="A162" s="13">
        <v>43851</v>
      </c>
      <c r="B162" s="38"/>
      <c r="C162" s="11">
        <v>7138</v>
      </c>
      <c r="D162" s="5"/>
      <c r="E162" s="25">
        <v>0.37152777777777773</v>
      </c>
      <c r="F162" s="25">
        <v>0.80069444444444438</v>
      </c>
      <c r="G162" s="139">
        <f t="shared" si="8"/>
        <v>8.9166666666666661</v>
      </c>
      <c r="H162" s="139">
        <f t="shared" si="9"/>
        <v>19.216666666666665</v>
      </c>
      <c r="I162" s="139">
        <f t="shared" si="10"/>
        <v>9.2999999999999989</v>
      </c>
      <c r="J162" s="139">
        <f t="shared" si="11"/>
        <v>10.299999999999999</v>
      </c>
    </row>
    <row r="163" spans="1:10" x14ac:dyDescent="0.25">
      <c r="A163" s="13">
        <v>43851</v>
      </c>
      <c r="B163" s="38"/>
      <c r="C163" s="11">
        <v>7297</v>
      </c>
      <c r="D163" s="5"/>
      <c r="E163" s="25">
        <v>0.3840277777777778</v>
      </c>
      <c r="F163" s="25">
        <v>0.76527777777777783</v>
      </c>
      <c r="G163" s="139">
        <f t="shared" si="8"/>
        <v>9.2166666666666668</v>
      </c>
      <c r="H163" s="139">
        <f t="shared" si="9"/>
        <v>18.366666666666667</v>
      </c>
      <c r="I163" s="139">
        <f t="shared" si="10"/>
        <v>8.15</v>
      </c>
      <c r="J163" s="139">
        <f t="shared" si="11"/>
        <v>9.15</v>
      </c>
    </row>
    <row r="164" spans="1:10" x14ac:dyDescent="0.25">
      <c r="A164" s="13">
        <v>43851</v>
      </c>
      <c r="B164" s="38"/>
      <c r="C164" s="11">
        <v>7344</v>
      </c>
      <c r="D164" s="5"/>
      <c r="E164" s="25">
        <v>0.3347222222222222</v>
      </c>
      <c r="F164" s="25">
        <v>0.70833333333333337</v>
      </c>
      <c r="G164" s="139">
        <f t="shared" si="8"/>
        <v>8.0333333333333332</v>
      </c>
      <c r="H164" s="139">
        <f t="shared" si="9"/>
        <v>17</v>
      </c>
      <c r="I164" s="139">
        <f t="shared" si="10"/>
        <v>7.9666666666666668</v>
      </c>
      <c r="J164" s="139">
        <f t="shared" si="11"/>
        <v>8.9666666666666668</v>
      </c>
    </row>
    <row r="165" spans="1:10" x14ac:dyDescent="0.25">
      <c r="A165" s="13">
        <v>43851</v>
      </c>
      <c r="B165" s="38"/>
      <c r="C165" s="20">
        <v>7426</v>
      </c>
      <c r="D165" s="5"/>
      <c r="E165" s="25">
        <v>0.36319444444444443</v>
      </c>
      <c r="F165" s="25">
        <v>0.7631944444444444</v>
      </c>
      <c r="G165" s="139">
        <f t="shared" si="8"/>
        <v>8.7166666666666668</v>
      </c>
      <c r="H165" s="139">
        <f t="shared" si="9"/>
        <v>18.316666666666666</v>
      </c>
      <c r="I165" s="139">
        <f t="shared" si="10"/>
        <v>8.6</v>
      </c>
      <c r="J165" s="139">
        <f t="shared" si="11"/>
        <v>9.6</v>
      </c>
    </row>
    <row r="166" spans="1:10" x14ac:dyDescent="0.25">
      <c r="A166" s="13">
        <v>43851</v>
      </c>
      <c r="B166" s="38"/>
      <c r="C166" s="20">
        <v>7427</v>
      </c>
      <c r="D166" s="5"/>
      <c r="E166" s="25">
        <v>0.41666666666666669</v>
      </c>
      <c r="F166" s="25">
        <v>0.79583333333333339</v>
      </c>
      <c r="G166" s="139">
        <f t="shared" si="8"/>
        <v>10</v>
      </c>
      <c r="H166" s="139">
        <f t="shared" si="9"/>
        <v>19.100000000000001</v>
      </c>
      <c r="I166" s="139">
        <f t="shared" si="10"/>
        <v>8.1000000000000014</v>
      </c>
      <c r="J166" s="139">
        <f t="shared" si="11"/>
        <v>9.1000000000000014</v>
      </c>
    </row>
    <row r="167" spans="1:10" x14ac:dyDescent="0.25">
      <c r="A167" s="13">
        <v>43851</v>
      </c>
      <c r="B167" s="95"/>
      <c r="C167" s="96">
        <v>10</v>
      </c>
      <c r="D167" s="5"/>
      <c r="E167" s="25">
        <v>0.4548611111111111</v>
      </c>
      <c r="F167" s="25">
        <v>0.8354166666666667</v>
      </c>
      <c r="G167" s="139">
        <f t="shared" si="8"/>
        <v>10.916666666666666</v>
      </c>
      <c r="H167" s="139">
        <f t="shared" si="9"/>
        <v>20.05</v>
      </c>
      <c r="I167" s="139">
        <f t="shared" si="10"/>
        <v>8.1333333333333346</v>
      </c>
      <c r="J167" s="139">
        <f t="shared" si="11"/>
        <v>9.1333333333333346</v>
      </c>
    </row>
    <row r="168" spans="1:10" x14ac:dyDescent="0.25">
      <c r="A168" s="13">
        <v>43851</v>
      </c>
      <c r="B168" s="95"/>
      <c r="C168" s="96">
        <v>20</v>
      </c>
      <c r="D168" s="5"/>
      <c r="E168" s="25">
        <v>0.32569444444444445</v>
      </c>
      <c r="F168" s="25">
        <v>0.79583333333333339</v>
      </c>
      <c r="G168" s="139">
        <f t="shared" si="8"/>
        <v>7.8166666666666664</v>
      </c>
      <c r="H168" s="139">
        <f t="shared" si="9"/>
        <v>19.100000000000001</v>
      </c>
      <c r="I168" s="139">
        <f t="shared" si="10"/>
        <v>10.283333333333335</v>
      </c>
      <c r="J168" s="139">
        <f t="shared" si="11"/>
        <v>11.283333333333335</v>
      </c>
    </row>
    <row r="169" spans="1:10" x14ac:dyDescent="0.25">
      <c r="A169" s="13">
        <v>43851</v>
      </c>
      <c r="B169" s="95"/>
      <c r="C169" s="96">
        <v>29</v>
      </c>
      <c r="D169" s="5"/>
      <c r="E169" s="25">
        <v>0.3354166666666667</v>
      </c>
      <c r="F169" s="25">
        <v>0.69930555555555562</v>
      </c>
      <c r="G169" s="139">
        <f t="shared" si="8"/>
        <v>8.0500000000000007</v>
      </c>
      <c r="H169" s="139">
        <f t="shared" si="9"/>
        <v>16.783333333333335</v>
      </c>
      <c r="I169" s="139">
        <f t="shared" si="10"/>
        <v>7.7333333333333343</v>
      </c>
      <c r="J169" s="139">
        <f t="shared" si="11"/>
        <v>8.7333333333333343</v>
      </c>
    </row>
    <row r="170" spans="1:10" x14ac:dyDescent="0.25">
      <c r="A170" s="13">
        <v>43851</v>
      </c>
      <c r="B170" s="95"/>
      <c r="C170" s="96">
        <v>31</v>
      </c>
      <c r="D170" s="5"/>
      <c r="E170" s="25">
        <v>0.32013888888888892</v>
      </c>
      <c r="F170" s="25">
        <v>0.59513888888888888</v>
      </c>
      <c r="G170" s="139">
        <f t="shared" si="8"/>
        <v>7.6833333333333336</v>
      </c>
      <c r="H170" s="139">
        <f t="shared" si="9"/>
        <v>14.283333333333333</v>
      </c>
      <c r="I170" s="139">
        <f t="shared" si="10"/>
        <v>5.6</v>
      </c>
      <c r="J170" s="139">
        <f t="shared" si="11"/>
        <v>6.6</v>
      </c>
    </row>
    <row r="171" spans="1:10" x14ac:dyDescent="0.25">
      <c r="A171" s="13">
        <v>43851</v>
      </c>
      <c r="B171" s="95"/>
      <c r="C171" s="96">
        <v>35</v>
      </c>
      <c r="D171" s="5"/>
      <c r="E171" s="25">
        <v>0.58958333333333335</v>
      </c>
      <c r="F171" s="25">
        <v>0.78888888888888886</v>
      </c>
      <c r="G171" s="139">
        <f t="shared" si="8"/>
        <v>14.15</v>
      </c>
      <c r="H171" s="139">
        <f t="shared" si="9"/>
        <v>18.933333333333334</v>
      </c>
      <c r="I171" s="139">
        <f t="shared" si="10"/>
        <v>3.7833333333333332</v>
      </c>
      <c r="J171" s="139">
        <f t="shared" si="11"/>
        <v>4.7833333333333332</v>
      </c>
    </row>
    <row r="172" spans="1:10" x14ac:dyDescent="0.25">
      <c r="A172" s="13">
        <v>43851</v>
      </c>
      <c r="B172" s="95"/>
      <c r="C172" s="96">
        <v>39</v>
      </c>
      <c r="D172" s="5"/>
      <c r="E172" s="25">
        <v>0.33333333333333331</v>
      </c>
      <c r="F172" s="25">
        <v>0.71597222222222223</v>
      </c>
      <c r="G172" s="139">
        <f t="shared" si="8"/>
        <v>8</v>
      </c>
      <c r="H172" s="139">
        <f t="shared" si="9"/>
        <v>17.183333333333334</v>
      </c>
      <c r="I172" s="139">
        <f t="shared" si="10"/>
        <v>8.1833333333333336</v>
      </c>
      <c r="J172" s="139">
        <f t="shared" si="11"/>
        <v>9.1833333333333336</v>
      </c>
    </row>
    <row r="173" spans="1:10" x14ac:dyDescent="0.25">
      <c r="A173" s="13">
        <v>43851</v>
      </c>
      <c r="B173" s="95"/>
      <c r="C173" s="96">
        <v>53</v>
      </c>
      <c r="D173" s="5"/>
      <c r="E173" s="25">
        <v>0</v>
      </c>
      <c r="F173" s="25">
        <v>0</v>
      </c>
      <c r="G173" s="139">
        <f t="shared" si="8"/>
        <v>0</v>
      </c>
      <c r="H173" s="139">
        <f t="shared" si="9"/>
        <v>0</v>
      </c>
      <c r="I173" s="139">
        <f t="shared" si="10"/>
        <v>-1</v>
      </c>
      <c r="J173" s="139" t="str">
        <f t="shared" si="11"/>
        <v>Ba7</v>
      </c>
    </row>
    <row r="174" spans="1:10" x14ac:dyDescent="0.25">
      <c r="A174" s="13">
        <v>43851</v>
      </c>
      <c r="B174" s="95"/>
      <c r="C174" s="96">
        <v>57</v>
      </c>
      <c r="D174" s="5"/>
      <c r="E174" s="25">
        <v>0.3840277777777778</v>
      </c>
      <c r="F174" s="25">
        <v>0.4284722222222222</v>
      </c>
      <c r="G174" s="139">
        <f t="shared" si="8"/>
        <v>9.2166666666666668</v>
      </c>
      <c r="H174" s="139">
        <f t="shared" si="9"/>
        <v>10.283333333333333</v>
      </c>
      <c r="I174" s="139">
        <f t="shared" si="10"/>
        <v>6.666666666666643E-2</v>
      </c>
      <c r="J174" s="139">
        <f t="shared" si="11"/>
        <v>1.0666666666666664</v>
      </c>
    </row>
    <row r="175" spans="1:10" x14ac:dyDescent="0.25">
      <c r="A175" s="13">
        <v>43851</v>
      </c>
      <c r="B175" s="95"/>
      <c r="C175" s="96">
        <v>60</v>
      </c>
      <c r="D175" s="5"/>
      <c r="E175" s="25">
        <v>0</v>
      </c>
      <c r="F175" s="25">
        <v>0</v>
      </c>
      <c r="G175" s="139">
        <f t="shared" si="8"/>
        <v>0</v>
      </c>
      <c r="H175" s="139">
        <f t="shared" si="9"/>
        <v>0</v>
      </c>
      <c r="I175" s="139">
        <f t="shared" si="10"/>
        <v>-1</v>
      </c>
      <c r="J175" s="139" t="str">
        <f t="shared" si="11"/>
        <v>Ba7</v>
      </c>
    </row>
    <row r="176" spans="1:10" x14ac:dyDescent="0.25">
      <c r="A176" s="13">
        <v>43851</v>
      </c>
      <c r="B176" s="95"/>
      <c r="C176" s="96">
        <v>147</v>
      </c>
      <c r="D176" s="5"/>
      <c r="E176" s="25">
        <v>0.50277777777777777</v>
      </c>
      <c r="F176" s="25">
        <v>0.66597222222222219</v>
      </c>
      <c r="G176" s="139">
        <f t="shared" si="8"/>
        <v>12.066666666666666</v>
      </c>
      <c r="H176" s="139">
        <f t="shared" si="9"/>
        <v>15.983333333333333</v>
      </c>
      <c r="I176" s="139">
        <f t="shared" si="10"/>
        <v>2.9166666666666661</v>
      </c>
      <c r="J176" s="139">
        <f t="shared" si="11"/>
        <v>3.9166666666666661</v>
      </c>
    </row>
    <row r="177" spans="1:10" x14ac:dyDescent="0.25">
      <c r="A177" s="13">
        <v>43851</v>
      </c>
      <c r="B177" s="95"/>
      <c r="C177" s="96">
        <v>267</v>
      </c>
      <c r="D177" s="5"/>
      <c r="E177" s="25">
        <v>0</v>
      </c>
      <c r="F177" s="25">
        <v>0</v>
      </c>
      <c r="G177" s="139">
        <f t="shared" si="8"/>
        <v>0</v>
      </c>
      <c r="H177" s="139">
        <f t="shared" si="9"/>
        <v>0</v>
      </c>
      <c r="I177" s="139">
        <f t="shared" si="10"/>
        <v>-1</v>
      </c>
      <c r="J177" s="139" t="str">
        <f t="shared" si="11"/>
        <v>Ba7</v>
      </c>
    </row>
    <row r="178" spans="1:10" x14ac:dyDescent="0.25">
      <c r="A178" s="13">
        <v>43851</v>
      </c>
      <c r="B178" s="95"/>
      <c r="C178" s="96">
        <v>337</v>
      </c>
      <c r="D178" s="5"/>
      <c r="E178" s="25">
        <v>0.4055555555555555</v>
      </c>
      <c r="F178" s="25">
        <v>0.77986111111111101</v>
      </c>
      <c r="G178" s="139">
        <f t="shared" si="8"/>
        <v>9.7333333333333325</v>
      </c>
      <c r="H178" s="139">
        <f t="shared" si="9"/>
        <v>18.716666666666665</v>
      </c>
      <c r="I178" s="139">
        <f t="shared" si="10"/>
        <v>7.9833333333333325</v>
      </c>
      <c r="J178" s="139">
        <f t="shared" si="11"/>
        <v>8.9833333333333325</v>
      </c>
    </row>
    <row r="179" spans="1:10" x14ac:dyDescent="0.25">
      <c r="A179" s="13">
        <v>43851</v>
      </c>
      <c r="B179" s="95"/>
      <c r="C179" s="96">
        <v>355</v>
      </c>
      <c r="D179" s="5"/>
      <c r="E179" s="25">
        <v>0</v>
      </c>
      <c r="F179" s="25">
        <v>0</v>
      </c>
      <c r="G179" s="139">
        <f t="shared" si="8"/>
        <v>0</v>
      </c>
      <c r="H179" s="139">
        <f t="shared" si="9"/>
        <v>0</v>
      </c>
      <c r="I179" s="139">
        <f t="shared" si="10"/>
        <v>-1</v>
      </c>
      <c r="J179" s="139" t="str">
        <f t="shared" si="11"/>
        <v>Ba7</v>
      </c>
    </row>
    <row r="180" spans="1:10" x14ac:dyDescent="0.25">
      <c r="A180" s="13">
        <v>43851</v>
      </c>
      <c r="B180" s="95"/>
      <c r="C180" s="96">
        <v>469</v>
      </c>
      <c r="D180" s="5"/>
      <c r="E180" s="25">
        <v>0.39861111111111108</v>
      </c>
      <c r="F180" s="25">
        <v>0.72777777777777775</v>
      </c>
      <c r="G180" s="139">
        <f t="shared" si="8"/>
        <v>9.5666666666666664</v>
      </c>
      <c r="H180" s="139">
        <f t="shared" si="9"/>
        <v>17.466666666666665</v>
      </c>
      <c r="I180" s="139">
        <f t="shared" si="10"/>
        <v>6.8999999999999986</v>
      </c>
      <c r="J180" s="139">
        <f t="shared" si="11"/>
        <v>7.8999999999999986</v>
      </c>
    </row>
    <row r="181" spans="1:10" x14ac:dyDescent="0.25">
      <c r="A181" s="13">
        <v>43851</v>
      </c>
      <c r="B181" s="95"/>
      <c r="C181" s="96">
        <v>473</v>
      </c>
      <c r="D181" s="5"/>
      <c r="E181" s="25">
        <v>0.32013888888888892</v>
      </c>
      <c r="F181" s="25">
        <v>0.70347222222222217</v>
      </c>
      <c r="G181" s="139">
        <f t="shared" si="8"/>
        <v>7.6833333333333336</v>
      </c>
      <c r="H181" s="139">
        <f t="shared" si="9"/>
        <v>16.883333333333333</v>
      </c>
      <c r="I181" s="139">
        <f t="shared" si="10"/>
        <v>8.1999999999999993</v>
      </c>
      <c r="J181" s="139">
        <f t="shared" si="11"/>
        <v>9.1999999999999993</v>
      </c>
    </row>
    <row r="182" spans="1:10" x14ac:dyDescent="0.25">
      <c r="A182" s="13">
        <v>43851</v>
      </c>
      <c r="B182" s="95"/>
      <c r="C182" s="96">
        <v>481</v>
      </c>
      <c r="D182" s="5"/>
      <c r="E182" s="25">
        <v>0</v>
      </c>
      <c r="F182" s="25">
        <v>0</v>
      </c>
      <c r="G182" s="139">
        <f t="shared" si="8"/>
        <v>0</v>
      </c>
      <c r="H182" s="139">
        <f t="shared" si="9"/>
        <v>0</v>
      </c>
      <c r="I182" s="139">
        <f t="shared" si="10"/>
        <v>-1</v>
      </c>
      <c r="J182" s="139" t="str">
        <f t="shared" si="11"/>
        <v>Ba7</v>
      </c>
    </row>
    <row r="183" spans="1:10" x14ac:dyDescent="0.25">
      <c r="A183" s="13">
        <v>43851</v>
      </c>
      <c r="B183" s="95"/>
      <c r="C183" s="96">
        <v>487</v>
      </c>
      <c r="D183" s="5"/>
      <c r="E183" s="25">
        <v>0.38611111111111113</v>
      </c>
      <c r="F183" s="25">
        <v>0.69861111111111107</v>
      </c>
      <c r="G183" s="139">
        <f t="shared" si="8"/>
        <v>9.2666666666666675</v>
      </c>
      <c r="H183" s="139">
        <f t="shared" si="9"/>
        <v>16.766666666666666</v>
      </c>
      <c r="I183" s="139">
        <f t="shared" si="10"/>
        <v>6.4999999999999982</v>
      </c>
      <c r="J183" s="139">
        <f t="shared" si="11"/>
        <v>7.4999999999999982</v>
      </c>
    </row>
    <row r="184" spans="1:10" x14ac:dyDescent="0.25">
      <c r="A184" s="13">
        <v>43851</v>
      </c>
      <c r="B184" s="95"/>
      <c r="C184" s="96">
        <v>499</v>
      </c>
      <c r="D184" s="5"/>
      <c r="E184" s="25">
        <v>0</v>
      </c>
      <c r="F184" s="25">
        <v>0</v>
      </c>
      <c r="G184" s="139">
        <f t="shared" si="8"/>
        <v>0</v>
      </c>
      <c r="H184" s="139">
        <f t="shared" si="9"/>
        <v>0</v>
      </c>
      <c r="I184" s="139">
        <f t="shared" si="10"/>
        <v>-1</v>
      </c>
      <c r="J184" s="139" t="str">
        <f t="shared" si="11"/>
        <v>Ba7</v>
      </c>
    </row>
    <row r="185" spans="1:10" x14ac:dyDescent="0.25">
      <c r="A185" s="13">
        <v>43851</v>
      </c>
      <c r="B185" s="95"/>
      <c r="C185" s="96">
        <v>500</v>
      </c>
      <c r="D185" s="5"/>
      <c r="E185" s="25">
        <v>0.33402777777777781</v>
      </c>
      <c r="F185" s="25">
        <v>0.70833333333333337</v>
      </c>
      <c r="G185" s="139">
        <f t="shared" si="8"/>
        <v>8.0166666666666675</v>
      </c>
      <c r="H185" s="139">
        <f t="shared" si="9"/>
        <v>17</v>
      </c>
      <c r="I185" s="139">
        <f t="shared" si="10"/>
        <v>7.9833333333333325</v>
      </c>
      <c r="J185" s="139">
        <f t="shared" si="11"/>
        <v>8.9833333333333325</v>
      </c>
    </row>
    <row r="186" spans="1:10" x14ac:dyDescent="0.25">
      <c r="A186" s="13">
        <v>43851</v>
      </c>
      <c r="B186" s="95"/>
      <c r="C186" s="96">
        <v>502</v>
      </c>
      <c r="D186" s="5"/>
      <c r="E186" s="25">
        <v>0</v>
      </c>
      <c r="F186" s="25">
        <v>0</v>
      </c>
      <c r="G186" s="139">
        <f t="shared" si="8"/>
        <v>0</v>
      </c>
      <c r="H186" s="139">
        <f t="shared" si="9"/>
        <v>0</v>
      </c>
      <c r="I186" s="139">
        <f t="shared" si="10"/>
        <v>-1</v>
      </c>
      <c r="J186" s="139" t="str">
        <f t="shared" si="11"/>
        <v>Ba7</v>
      </c>
    </row>
    <row r="187" spans="1:10" x14ac:dyDescent="0.25">
      <c r="A187" s="13">
        <v>43851</v>
      </c>
      <c r="B187" s="95"/>
      <c r="C187" s="96">
        <v>503</v>
      </c>
      <c r="D187" s="5"/>
      <c r="E187" s="25">
        <v>0</v>
      </c>
      <c r="F187" s="25">
        <v>0</v>
      </c>
      <c r="G187" s="139">
        <f t="shared" si="8"/>
        <v>0</v>
      </c>
      <c r="H187" s="139">
        <f t="shared" si="9"/>
        <v>0</v>
      </c>
      <c r="I187" s="139">
        <f t="shared" si="10"/>
        <v>-1</v>
      </c>
      <c r="J187" s="139" t="str">
        <f t="shared" si="11"/>
        <v>Ba7</v>
      </c>
    </row>
    <row r="188" spans="1:10" x14ac:dyDescent="0.25">
      <c r="A188" s="13">
        <v>43851</v>
      </c>
      <c r="B188" s="95"/>
      <c r="C188" s="96">
        <v>528</v>
      </c>
      <c r="D188" s="5"/>
      <c r="E188" s="25">
        <v>0.3263888888888889</v>
      </c>
      <c r="F188" s="25">
        <v>0.53819444444444442</v>
      </c>
      <c r="G188" s="139">
        <f t="shared" si="8"/>
        <v>7.833333333333333</v>
      </c>
      <c r="H188" s="139">
        <f t="shared" si="9"/>
        <v>12.916666666666666</v>
      </c>
      <c r="I188" s="139">
        <f t="shared" si="10"/>
        <v>4.083333333333333</v>
      </c>
      <c r="J188" s="139">
        <f t="shared" si="11"/>
        <v>5.083333333333333</v>
      </c>
    </row>
    <row r="189" spans="1:10" x14ac:dyDescent="0.25">
      <c r="A189" s="13">
        <v>43851</v>
      </c>
      <c r="B189" s="95"/>
      <c r="C189" s="96">
        <v>551</v>
      </c>
      <c r="D189" s="5"/>
      <c r="E189" s="25">
        <v>0</v>
      </c>
      <c r="F189" s="25">
        <v>0</v>
      </c>
      <c r="G189" s="139">
        <f t="shared" si="8"/>
        <v>0</v>
      </c>
      <c r="H189" s="139">
        <f t="shared" si="9"/>
        <v>0</v>
      </c>
      <c r="I189" s="139">
        <f t="shared" si="10"/>
        <v>-1</v>
      </c>
      <c r="J189" s="139" t="str">
        <f t="shared" si="11"/>
        <v>Ba7</v>
      </c>
    </row>
    <row r="190" spans="1:10" x14ac:dyDescent="0.25">
      <c r="A190" s="13">
        <v>43851</v>
      </c>
      <c r="B190" s="95"/>
      <c r="C190" s="96">
        <v>629</v>
      </c>
      <c r="D190" s="5"/>
      <c r="E190" s="25">
        <v>0.39444444444444443</v>
      </c>
      <c r="F190" s="25">
        <v>0.77013888888888893</v>
      </c>
      <c r="G190" s="139">
        <f t="shared" si="8"/>
        <v>9.4666666666666668</v>
      </c>
      <c r="H190" s="139">
        <f t="shared" si="9"/>
        <v>18.483333333333334</v>
      </c>
      <c r="I190" s="139">
        <f t="shared" si="10"/>
        <v>8.0166666666666675</v>
      </c>
      <c r="J190" s="139">
        <f t="shared" si="11"/>
        <v>9.0166666666666675</v>
      </c>
    </row>
    <row r="191" spans="1:10" x14ac:dyDescent="0.25">
      <c r="A191" s="13">
        <v>43851</v>
      </c>
      <c r="B191" s="95"/>
      <c r="C191" s="96">
        <v>652</v>
      </c>
      <c r="D191" s="5"/>
      <c r="E191" s="25">
        <v>0</v>
      </c>
      <c r="F191" s="25">
        <v>0</v>
      </c>
      <c r="G191" s="139">
        <f t="shared" si="8"/>
        <v>0</v>
      </c>
      <c r="H191" s="139">
        <f t="shared" si="9"/>
        <v>0</v>
      </c>
      <c r="I191" s="139">
        <f t="shared" si="10"/>
        <v>-1</v>
      </c>
      <c r="J191" s="139" t="str">
        <f t="shared" si="11"/>
        <v>Ba7</v>
      </c>
    </row>
    <row r="192" spans="1:10" x14ac:dyDescent="0.25">
      <c r="A192" s="13">
        <v>43851</v>
      </c>
      <c r="B192" s="95"/>
      <c r="C192" s="96">
        <v>666</v>
      </c>
      <c r="D192" s="5"/>
      <c r="E192" s="25">
        <v>0.37777777777777777</v>
      </c>
      <c r="F192" s="25">
        <v>0.76041666666666663</v>
      </c>
      <c r="G192" s="139">
        <f t="shared" si="8"/>
        <v>9.0666666666666664</v>
      </c>
      <c r="H192" s="139">
        <f t="shared" si="9"/>
        <v>18.25</v>
      </c>
      <c r="I192" s="139">
        <f t="shared" si="10"/>
        <v>8.1833333333333336</v>
      </c>
      <c r="J192" s="139">
        <f t="shared" si="11"/>
        <v>9.1833333333333336</v>
      </c>
    </row>
    <row r="193" spans="1:10" x14ac:dyDescent="0.25">
      <c r="A193" s="13">
        <v>43851</v>
      </c>
      <c r="B193" s="95"/>
      <c r="C193" s="96">
        <v>719</v>
      </c>
      <c r="D193" s="5"/>
      <c r="E193" s="25">
        <v>0.37152777777777773</v>
      </c>
      <c r="F193" s="25">
        <v>0.72083333333333333</v>
      </c>
      <c r="G193" s="139">
        <f t="shared" si="8"/>
        <v>8.9166666666666661</v>
      </c>
      <c r="H193" s="139">
        <f t="shared" si="9"/>
        <v>17.3</v>
      </c>
      <c r="I193" s="139">
        <f t="shared" si="10"/>
        <v>7.3833333333333346</v>
      </c>
      <c r="J193" s="139">
        <f t="shared" si="11"/>
        <v>8.3833333333333346</v>
      </c>
    </row>
    <row r="194" spans="1:10" x14ac:dyDescent="0.25">
      <c r="A194" s="13">
        <v>43851</v>
      </c>
      <c r="B194" s="95"/>
      <c r="C194" s="96">
        <v>720</v>
      </c>
      <c r="D194" s="5"/>
      <c r="E194" s="25">
        <v>0.33055555555555555</v>
      </c>
      <c r="F194" s="25">
        <v>0.57708333333333328</v>
      </c>
      <c r="G194" s="139">
        <f t="shared" si="8"/>
        <v>7.9333333333333336</v>
      </c>
      <c r="H194" s="139">
        <f t="shared" si="9"/>
        <v>13.85</v>
      </c>
      <c r="I194" s="139">
        <f t="shared" si="10"/>
        <v>4.9166666666666661</v>
      </c>
      <c r="J194" s="139">
        <f t="shared" si="11"/>
        <v>5.9166666666666661</v>
      </c>
    </row>
    <row r="195" spans="1:10" x14ac:dyDescent="0.25">
      <c r="A195" s="13">
        <v>43851</v>
      </c>
      <c r="B195" s="95"/>
      <c r="C195" s="96">
        <v>721</v>
      </c>
      <c r="D195" s="5"/>
      <c r="E195" s="25">
        <v>0.79166666666666663</v>
      </c>
      <c r="F195" s="25">
        <v>0.79166666666666663</v>
      </c>
      <c r="G195" s="139">
        <f t="shared" ref="G195:G258" si="12">((HOUR(E195)*60)+MINUTE(E195))/60</f>
        <v>19</v>
      </c>
      <c r="H195" s="139">
        <f t="shared" ref="H195:H258" si="13">((HOUR(F195)*60)+MINUTE(F195))/60</f>
        <v>19</v>
      </c>
      <c r="I195" s="139">
        <f t="shared" ref="I195:I258" si="14">H195-G195-1</f>
        <v>-1</v>
      </c>
      <c r="J195" s="139" t="str">
        <f t="shared" ref="J195:J258" si="15">IF(AND(H195-G195=0,H195&lt;&gt;0,G195&lt;&gt;0),"Ja",IF(AND(H195-G195=0,H195=0,G195=0),"Ba7",IF(I195&lt;0,"Tal",H195-G195)))</f>
        <v>Ja</v>
      </c>
    </row>
    <row r="196" spans="1:10" x14ac:dyDescent="0.25">
      <c r="A196" s="13">
        <v>43851</v>
      </c>
      <c r="B196" s="95"/>
      <c r="C196" s="96">
        <v>723</v>
      </c>
      <c r="D196" s="5"/>
      <c r="E196" s="25">
        <v>0.7090277777777777</v>
      </c>
      <c r="F196" s="25">
        <v>0.7090277777777777</v>
      </c>
      <c r="G196" s="139">
        <f t="shared" si="12"/>
        <v>17.016666666666666</v>
      </c>
      <c r="H196" s="139">
        <f t="shared" si="13"/>
        <v>17.016666666666666</v>
      </c>
      <c r="I196" s="139">
        <f t="shared" si="14"/>
        <v>-1</v>
      </c>
      <c r="J196" s="139" t="str">
        <f t="shared" si="15"/>
        <v>Ja</v>
      </c>
    </row>
    <row r="197" spans="1:10" x14ac:dyDescent="0.25">
      <c r="A197" s="13">
        <v>43851</v>
      </c>
      <c r="B197" s="95"/>
      <c r="C197" s="96">
        <v>750</v>
      </c>
      <c r="D197" s="5"/>
      <c r="E197" s="25">
        <v>0.37638888888888888</v>
      </c>
      <c r="F197" s="25">
        <v>0.7284722222222223</v>
      </c>
      <c r="G197" s="139">
        <f t="shared" si="12"/>
        <v>9.0333333333333332</v>
      </c>
      <c r="H197" s="139">
        <f t="shared" si="13"/>
        <v>17.483333333333334</v>
      </c>
      <c r="I197" s="139">
        <f t="shared" si="14"/>
        <v>7.4500000000000011</v>
      </c>
      <c r="J197" s="139">
        <f t="shared" si="15"/>
        <v>8.4500000000000011</v>
      </c>
    </row>
    <row r="198" spans="1:10" x14ac:dyDescent="0.25">
      <c r="A198" s="13">
        <v>43851</v>
      </c>
      <c r="B198" s="95"/>
      <c r="C198" s="96">
        <v>751</v>
      </c>
      <c r="D198" s="5"/>
      <c r="E198" s="25">
        <v>0.3611111111111111</v>
      </c>
      <c r="F198" s="25">
        <v>0.69444444444444453</v>
      </c>
      <c r="G198" s="139">
        <f t="shared" si="12"/>
        <v>8.6666666666666661</v>
      </c>
      <c r="H198" s="139">
        <f t="shared" si="13"/>
        <v>16.666666666666668</v>
      </c>
      <c r="I198" s="139">
        <f t="shared" si="14"/>
        <v>7.0000000000000018</v>
      </c>
      <c r="J198" s="139">
        <f t="shared" si="15"/>
        <v>8.0000000000000018</v>
      </c>
    </row>
    <row r="199" spans="1:10" x14ac:dyDescent="0.25">
      <c r="A199" s="13">
        <v>43851</v>
      </c>
      <c r="B199" s="95"/>
      <c r="C199" s="96">
        <v>772</v>
      </c>
      <c r="D199" s="5"/>
      <c r="E199" s="25">
        <v>0.39861111111111108</v>
      </c>
      <c r="F199" s="25">
        <v>0.79166666666666663</v>
      </c>
      <c r="G199" s="139">
        <f t="shared" si="12"/>
        <v>9.5666666666666664</v>
      </c>
      <c r="H199" s="139">
        <f t="shared" si="13"/>
        <v>19</v>
      </c>
      <c r="I199" s="139">
        <f t="shared" si="14"/>
        <v>8.4333333333333336</v>
      </c>
      <c r="J199" s="139">
        <f t="shared" si="15"/>
        <v>9.4333333333333336</v>
      </c>
    </row>
    <row r="200" spans="1:10" x14ac:dyDescent="0.25">
      <c r="A200" s="13">
        <v>43851</v>
      </c>
      <c r="B200" s="95"/>
      <c r="C200" s="96">
        <v>773</v>
      </c>
      <c r="D200" s="5"/>
      <c r="E200" s="25">
        <v>0.35833333333333334</v>
      </c>
      <c r="F200" s="25">
        <v>0.71527777777777779</v>
      </c>
      <c r="G200" s="139">
        <f t="shared" si="12"/>
        <v>8.6</v>
      </c>
      <c r="H200" s="139">
        <f t="shared" si="13"/>
        <v>17.166666666666668</v>
      </c>
      <c r="I200" s="139">
        <f t="shared" si="14"/>
        <v>7.5666666666666682</v>
      </c>
      <c r="J200" s="139">
        <f t="shared" si="15"/>
        <v>8.5666666666666682</v>
      </c>
    </row>
    <row r="201" spans="1:10" x14ac:dyDescent="0.25">
      <c r="A201" s="13">
        <v>43851</v>
      </c>
      <c r="B201" s="95"/>
      <c r="C201" s="96">
        <v>3020</v>
      </c>
      <c r="D201" s="5"/>
      <c r="E201" s="25">
        <v>0.33124999999999999</v>
      </c>
      <c r="F201" s="25">
        <v>0.59722222222222221</v>
      </c>
      <c r="G201" s="139">
        <f t="shared" si="12"/>
        <v>7.95</v>
      </c>
      <c r="H201" s="139">
        <f t="shared" si="13"/>
        <v>14.333333333333334</v>
      </c>
      <c r="I201" s="139">
        <f t="shared" si="14"/>
        <v>5.3833333333333337</v>
      </c>
      <c r="J201" s="139">
        <f t="shared" si="15"/>
        <v>6.3833333333333337</v>
      </c>
    </row>
    <row r="202" spans="1:10" x14ac:dyDescent="0.25">
      <c r="A202" s="13">
        <v>43851</v>
      </c>
      <c r="B202" s="95"/>
      <c r="C202" s="96">
        <v>3034</v>
      </c>
      <c r="D202" s="5"/>
      <c r="E202" s="25">
        <v>0.34861111111111115</v>
      </c>
      <c r="F202" s="25">
        <v>0.72916666666666663</v>
      </c>
      <c r="G202" s="139">
        <f t="shared" si="12"/>
        <v>8.3666666666666671</v>
      </c>
      <c r="H202" s="139">
        <f t="shared" si="13"/>
        <v>17.5</v>
      </c>
      <c r="I202" s="139">
        <f t="shared" si="14"/>
        <v>8.1333333333333329</v>
      </c>
      <c r="J202" s="139">
        <f t="shared" si="15"/>
        <v>9.1333333333333329</v>
      </c>
    </row>
    <row r="203" spans="1:10" x14ac:dyDescent="0.25">
      <c r="A203" s="13">
        <v>43851</v>
      </c>
      <c r="B203" s="95"/>
      <c r="C203" s="96">
        <v>3051</v>
      </c>
      <c r="D203" s="5"/>
      <c r="E203" s="25">
        <v>0.53333333333333333</v>
      </c>
      <c r="F203" s="25">
        <v>0.53333333333333333</v>
      </c>
      <c r="G203" s="139">
        <f t="shared" si="12"/>
        <v>12.8</v>
      </c>
      <c r="H203" s="139">
        <f t="shared" si="13"/>
        <v>12.8</v>
      </c>
      <c r="I203" s="139">
        <f t="shared" si="14"/>
        <v>-1</v>
      </c>
      <c r="J203" s="139" t="str">
        <f t="shared" si="15"/>
        <v>Ja</v>
      </c>
    </row>
    <row r="204" spans="1:10" x14ac:dyDescent="0.25">
      <c r="A204" s="13">
        <v>43851</v>
      </c>
      <c r="B204" s="95"/>
      <c r="C204" s="96">
        <v>3059</v>
      </c>
      <c r="D204" s="5"/>
      <c r="E204" s="25">
        <v>0.3527777777777778</v>
      </c>
      <c r="F204" s="25">
        <v>0.55902777777777779</v>
      </c>
      <c r="G204" s="139">
        <f t="shared" si="12"/>
        <v>8.4666666666666668</v>
      </c>
      <c r="H204" s="139">
        <f t="shared" si="13"/>
        <v>13.416666666666666</v>
      </c>
      <c r="I204" s="139">
        <f t="shared" si="14"/>
        <v>3.9499999999999993</v>
      </c>
      <c r="J204" s="139">
        <f t="shared" si="15"/>
        <v>4.9499999999999993</v>
      </c>
    </row>
    <row r="205" spans="1:10" x14ac:dyDescent="0.25">
      <c r="A205" s="13">
        <v>43851</v>
      </c>
      <c r="B205" s="95"/>
      <c r="C205" s="96">
        <v>3065</v>
      </c>
      <c r="D205" s="5"/>
      <c r="E205" s="25">
        <v>0</v>
      </c>
      <c r="F205" s="25">
        <v>0</v>
      </c>
      <c r="G205" s="139">
        <f t="shared" si="12"/>
        <v>0</v>
      </c>
      <c r="H205" s="139">
        <f t="shared" si="13"/>
        <v>0</v>
      </c>
      <c r="I205" s="139">
        <f t="shared" si="14"/>
        <v>-1</v>
      </c>
      <c r="J205" s="139" t="str">
        <f t="shared" si="15"/>
        <v>Ba7</v>
      </c>
    </row>
    <row r="206" spans="1:10" x14ac:dyDescent="0.25">
      <c r="A206" s="13">
        <v>43851</v>
      </c>
      <c r="B206" s="95"/>
      <c r="C206" s="96">
        <v>3090</v>
      </c>
      <c r="D206" s="5"/>
      <c r="E206" s="25">
        <v>0.32777777777777778</v>
      </c>
      <c r="F206" s="25">
        <v>0.70833333333333337</v>
      </c>
      <c r="G206" s="139">
        <f t="shared" si="12"/>
        <v>7.8666666666666663</v>
      </c>
      <c r="H206" s="139">
        <f t="shared" si="13"/>
        <v>17</v>
      </c>
      <c r="I206" s="139">
        <f t="shared" si="14"/>
        <v>8.1333333333333329</v>
      </c>
      <c r="J206" s="139">
        <f t="shared" si="15"/>
        <v>9.1333333333333329</v>
      </c>
    </row>
    <row r="207" spans="1:10" x14ac:dyDescent="0.25">
      <c r="A207" s="13">
        <v>43851</v>
      </c>
      <c r="B207" s="95"/>
      <c r="C207" s="96">
        <v>3135</v>
      </c>
      <c r="D207" s="5"/>
      <c r="E207" s="25">
        <v>0.35972222222222222</v>
      </c>
      <c r="F207" s="25">
        <v>0.68055555555555547</v>
      </c>
      <c r="G207" s="139">
        <f t="shared" si="12"/>
        <v>8.6333333333333329</v>
      </c>
      <c r="H207" s="139">
        <f t="shared" si="13"/>
        <v>16.333333333333332</v>
      </c>
      <c r="I207" s="139">
        <f t="shared" si="14"/>
        <v>6.6999999999999993</v>
      </c>
      <c r="J207" s="139">
        <f t="shared" si="15"/>
        <v>7.6999999999999993</v>
      </c>
    </row>
    <row r="208" spans="1:10" x14ac:dyDescent="0.25">
      <c r="A208" s="13">
        <v>43851</v>
      </c>
      <c r="B208" s="95"/>
      <c r="C208" s="96">
        <v>3151</v>
      </c>
      <c r="D208" s="5"/>
      <c r="E208" s="25">
        <v>0</v>
      </c>
      <c r="F208" s="25">
        <v>0</v>
      </c>
      <c r="G208" s="139">
        <f t="shared" si="12"/>
        <v>0</v>
      </c>
      <c r="H208" s="139">
        <f t="shared" si="13"/>
        <v>0</v>
      </c>
      <c r="I208" s="139">
        <f t="shared" si="14"/>
        <v>-1</v>
      </c>
      <c r="J208" s="139" t="str">
        <f t="shared" si="15"/>
        <v>Ba7</v>
      </c>
    </row>
    <row r="209" spans="1:10" x14ac:dyDescent="0.25">
      <c r="A209" s="13">
        <v>43851</v>
      </c>
      <c r="B209" s="95"/>
      <c r="C209" s="96">
        <v>3287</v>
      </c>
      <c r="D209" s="5"/>
      <c r="E209" s="25">
        <v>0</v>
      </c>
      <c r="F209" s="25">
        <v>0</v>
      </c>
      <c r="G209" s="139">
        <f t="shared" si="12"/>
        <v>0</v>
      </c>
      <c r="H209" s="139">
        <f t="shared" si="13"/>
        <v>0</v>
      </c>
      <c r="I209" s="139">
        <f t="shared" si="14"/>
        <v>-1</v>
      </c>
      <c r="J209" s="139" t="str">
        <f t="shared" si="15"/>
        <v>Ba7</v>
      </c>
    </row>
    <row r="210" spans="1:10" x14ac:dyDescent="0.25">
      <c r="A210" s="13">
        <v>43851</v>
      </c>
      <c r="B210" s="95"/>
      <c r="C210" s="96">
        <v>3300</v>
      </c>
      <c r="D210" s="5"/>
      <c r="E210" s="25">
        <v>0</v>
      </c>
      <c r="F210" s="25">
        <v>0</v>
      </c>
      <c r="G210" s="139">
        <f t="shared" si="12"/>
        <v>0</v>
      </c>
      <c r="H210" s="139">
        <f t="shared" si="13"/>
        <v>0</v>
      </c>
      <c r="I210" s="139">
        <f t="shared" si="14"/>
        <v>-1</v>
      </c>
      <c r="J210" s="139" t="str">
        <f t="shared" si="15"/>
        <v>Ba7</v>
      </c>
    </row>
    <row r="211" spans="1:10" x14ac:dyDescent="0.25">
      <c r="A211" s="13">
        <v>43851</v>
      </c>
      <c r="B211" s="95"/>
      <c r="C211" s="96">
        <v>3306</v>
      </c>
      <c r="D211" s="5"/>
      <c r="E211" s="25">
        <v>0.45555555555555555</v>
      </c>
      <c r="F211" s="25">
        <v>0.83680555555555547</v>
      </c>
      <c r="G211" s="139">
        <f t="shared" si="12"/>
        <v>10.933333333333334</v>
      </c>
      <c r="H211" s="139">
        <f t="shared" si="13"/>
        <v>20.083333333333332</v>
      </c>
      <c r="I211" s="139">
        <f t="shared" si="14"/>
        <v>8.1499999999999986</v>
      </c>
      <c r="J211" s="139">
        <f t="shared" si="15"/>
        <v>9.1499999999999986</v>
      </c>
    </row>
    <row r="212" spans="1:10" x14ac:dyDescent="0.25">
      <c r="A212" s="13">
        <v>43851</v>
      </c>
      <c r="B212" s="95"/>
      <c r="C212" s="96">
        <v>3396</v>
      </c>
      <c r="D212" s="5"/>
      <c r="E212" s="25">
        <v>0.32916666666666666</v>
      </c>
      <c r="F212" s="25">
        <v>0.57986111111111105</v>
      </c>
      <c r="G212" s="139">
        <f t="shared" si="12"/>
        <v>7.9</v>
      </c>
      <c r="H212" s="139">
        <f t="shared" si="13"/>
        <v>13.916666666666666</v>
      </c>
      <c r="I212" s="139">
        <f t="shared" si="14"/>
        <v>5.0166666666666657</v>
      </c>
      <c r="J212" s="139">
        <f t="shared" si="15"/>
        <v>6.0166666666666657</v>
      </c>
    </row>
    <row r="213" spans="1:10" x14ac:dyDescent="0.25">
      <c r="A213" s="13">
        <v>43851</v>
      </c>
      <c r="B213" s="95"/>
      <c r="C213" s="96">
        <v>3397</v>
      </c>
      <c r="D213" s="5"/>
      <c r="E213" s="25">
        <v>0</v>
      </c>
      <c r="F213" s="25">
        <v>0</v>
      </c>
      <c r="G213" s="139">
        <f t="shared" si="12"/>
        <v>0</v>
      </c>
      <c r="H213" s="139">
        <f t="shared" si="13"/>
        <v>0</v>
      </c>
      <c r="I213" s="139">
        <f t="shared" si="14"/>
        <v>-1</v>
      </c>
      <c r="J213" s="139" t="str">
        <f t="shared" si="15"/>
        <v>Ba7</v>
      </c>
    </row>
    <row r="214" spans="1:10" x14ac:dyDescent="0.25">
      <c r="A214" s="13">
        <v>43851</v>
      </c>
      <c r="B214" s="95"/>
      <c r="C214" s="96">
        <v>3415</v>
      </c>
      <c r="D214" s="5"/>
      <c r="E214" s="25">
        <v>0.45416666666666666</v>
      </c>
      <c r="F214" s="25">
        <v>0.77222222222222225</v>
      </c>
      <c r="G214" s="139">
        <f t="shared" si="12"/>
        <v>10.9</v>
      </c>
      <c r="H214" s="139">
        <f t="shared" si="13"/>
        <v>18.533333333333335</v>
      </c>
      <c r="I214" s="139">
        <f t="shared" si="14"/>
        <v>6.6333333333333346</v>
      </c>
      <c r="J214" s="139">
        <f t="shared" si="15"/>
        <v>7.6333333333333346</v>
      </c>
    </row>
    <row r="215" spans="1:10" x14ac:dyDescent="0.25">
      <c r="A215" s="13">
        <v>43851</v>
      </c>
      <c r="B215" s="95"/>
      <c r="C215" s="96">
        <v>3425</v>
      </c>
      <c r="D215" s="5"/>
      <c r="E215" s="25">
        <v>0.36874999999999997</v>
      </c>
      <c r="F215" s="25">
        <v>0.71805555555555556</v>
      </c>
      <c r="G215" s="139">
        <f t="shared" si="12"/>
        <v>8.85</v>
      </c>
      <c r="H215" s="139">
        <f t="shared" si="13"/>
        <v>17.233333333333334</v>
      </c>
      <c r="I215" s="139">
        <f t="shared" si="14"/>
        <v>7.3833333333333346</v>
      </c>
      <c r="J215" s="139">
        <f t="shared" si="15"/>
        <v>8.3833333333333346</v>
      </c>
    </row>
    <row r="216" spans="1:10" x14ac:dyDescent="0.25">
      <c r="A216" s="13">
        <v>43851</v>
      </c>
      <c r="B216" s="95"/>
      <c r="C216" s="96">
        <v>3428</v>
      </c>
      <c r="D216" s="5"/>
      <c r="E216" s="25">
        <v>0</v>
      </c>
      <c r="F216" s="25">
        <v>0</v>
      </c>
      <c r="G216" s="139">
        <f t="shared" si="12"/>
        <v>0</v>
      </c>
      <c r="H216" s="139">
        <f t="shared" si="13"/>
        <v>0</v>
      </c>
      <c r="I216" s="139">
        <f t="shared" si="14"/>
        <v>-1</v>
      </c>
      <c r="J216" s="139" t="str">
        <f t="shared" si="15"/>
        <v>Ba7</v>
      </c>
    </row>
    <row r="217" spans="1:10" x14ac:dyDescent="0.25">
      <c r="A217" s="13">
        <v>43851</v>
      </c>
      <c r="B217" s="95"/>
      <c r="C217" s="96">
        <v>3657</v>
      </c>
      <c r="D217" s="5"/>
      <c r="E217" s="25">
        <v>0.33194444444444443</v>
      </c>
      <c r="F217" s="25">
        <v>0.69374999999999998</v>
      </c>
      <c r="G217" s="139">
        <f t="shared" si="12"/>
        <v>7.9666666666666668</v>
      </c>
      <c r="H217" s="139">
        <f t="shared" si="13"/>
        <v>16.649999999999999</v>
      </c>
      <c r="I217" s="139">
        <f t="shared" si="14"/>
        <v>7.6833333333333318</v>
      </c>
      <c r="J217" s="139">
        <f t="shared" si="15"/>
        <v>8.6833333333333318</v>
      </c>
    </row>
    <row r="218" spans="1:10" x14ac:dyDescent="0.25">
      <c r="A218" s="13">
        <v>43851</v>
      </c>
      <c r="B218" s="95"/>
      <c r="C218" s="96">
        <v>5007</v>
      </c>
      <c r="D218" s="5"/>
      <c r="E218" s="25">
        <v>0.33680555555555558</v>
      </c>
      <c r="F218" s="25">
        <v>0.34513888888888888</v>
      </c>
      <c r="G218" s="139">
        <f t="shared" si="12"/>
        <v>8.0833333333333339</v>
      </c>
      <c r="H218" s="139">
        <f t="shared" si="13"/>
        <v>8.2833333333333332</v>
      </c>
      <c r="I218" s="139">
        <f t="shared" si="14"/>
        <v>-0.80000000000000071</v>
      </c>
      <c r="J218" s="139" t="str">
        <f t="shared" si="15"/>
        <v>Tal</v>
      </c>
    </row>
    <row r="219" spans="1:10" x14ac:dyDescent="0.25">
      <c r="A219" s="13">
        <v>43851</v>
      </c>
      <c r="B219" s="95"/>
      <c r="C219" s="96">
        <v>5010</v>
      </c>
      <c r="D219" s="5"/>
      <c r="E219" s="25">
        <v>0.45</v>
      </c>
      <c r="F219" s="25">
        <v>0.91875000000000007</v>
      </c>
      <c r="G219" s="139">
        <f t="shared" si="12"/>
        <v>10.8</v>
      </c>
      <c r="H219" s="139">
        <f t="shared" si="13"/>
        <v>22.05</v>
      </c>
      <c r="I219" s="139">
        <f t="shared" si="14"/>
        <v>10.25</v>
      </c>
      <c r="J219" s="139">
        <f t="shared" si="15"/>
        <v>11.25</v>
      </c>
    </row>
    <row r="220" spans="1:10" x14ac:dyDescent="0.25">
      <c r="A220" s="13">
        <v>43851</v>
      </c>
      <c r="B220" s="95"/>
      <c r="C220" s="96">
        <v>5012</v>
      </c>
      <c r="D220" s="5"/>
      <c r="E220" s="25">
        <v>0.3347222222222222</v>
      </c>
      <c r="F220" s="25">
        <v>0.68472222222222223</v>
      </c>
      <c r="G220" s="139">
        <f t="shared" si="12"/>
        <v>8.0333333333333332</v>
      </c>
      <c r="H220" s="139">
        <f t="shared" si="13"/>
        <v>16.433333333333334</v>
      </c>
      <c r="I220" s="139">
        <f t="shared" si="14"/>
        <v>7.4</v>
      </c>
      <c r="J220" s="139">
        <f t="shared" si="15"/>
        <v>8.4</v>
      </c>
    </row>
    <row r="221" spans="1:10" x14ac:dyDescent="0.25">
      <c r="A221" s="13">
        <v>43851</v>
      </c>
      <c r="B221" s="95"/>
      <c r="C221" s="96">
        <v>5023</v>
      </c>
      <c r="D221" s="5"/>
      <c r="E221" s="25">
        <v>0</v>
      </c>
      <c r="F221" s="25">
        <v>0</v>
      </c>
      <c r="G221" s="139">
        <f t="shared" si="12"/>
        <v>0</v>
      </c>
      <c r="H221" s="139">
        <f t="shared" si="13"/>
        <v>0</v>
      </c>
      <c r="I221" s="139">
        <f t="shared" si="14"/>
        <v>-1</v>
      </c>
      <c r="J221" s="139" t="str">
        <f t="shared" si="15"/>
        <v>Ba7</v>
      </c>
    </row>
    <row r="222" spans="1:10" x14ac:dyDescent="0.25">
      <c r="A222" s="13">
        <v>43851</v>
      </c>
      <c r="B222" s="95"/>
      <c r="C222" s="96">
        <v>5045</v>
      </c>
      <c r="D222" s="5"/>
      <c r="E222" s="25">
        <v>0.43124999999999997</v>
      </c>
      <c r="F222" s="25">
        <v>0.43124999999999997</v>
      </c>
      <c r="G222" s="139">
        <f t="shared" si="12"/>
        <v>10.35</v>
      </c>
      <c r="H222" s="139">
        <f t="shared" si="13"/>
        <v>10.35</v>
      </c>
      <c r="I222" s="139">
        <f t="shared" si="14"/>
        <v>-1</v>
      </c>
      <c r="J222" s="139" t="str">
        <f t="shared" si="15"/>
        <v>Ja</v>
      </c>
    </row>
    <row r="223" spans="1:10" x14ac:dyDescent="0.25">
      <c r="A223" s="13">
        <v>43851</v>
      </c>
      <c r="B223" s="95"/>
      <c r="C223" s="96">
        <v>5064</v>
      </c>
      <c r="D223" s="5"/>
      <c r="E223" s="25">
        <v>0.37291666666666662</v>
      </c>
      <c r="F223" s="25">
        <v>0.79513888888888884</v>
      </c>
      <c r="G223" s="139">
        <f t="shared" si="12"/>
        <v>8.9499999999999993</v>
      </c>
      <c r="H223" s="139">
        <f t="shared" si="13"/>
        <v>19.083333333333332</v>
      </c>
      <c r="I223" s="139">
        <f t="shared" si="14"/>
        <v>9.1333333333333329</v>
      </c>
      <c r="J223" s="139">
        <f t="shared" si="15"/>
        <v>10.133333333333333</v>
      </c>
    </row>
    <row r="224" spans="1:10" x14ac:dyDescent="0.25">
      <c r="A224" s="13">
        <v>43851</v>
      </c>
      <c r="B224" s="95"/>
      <c r="C224" s="96">
        <v>5132</v>
      </c>
      <c r="D224" s="5"/>
      <c r="E224" s="25">
        <v>0</v>
      </c>
      <c r="F224" s="25">
        <v>0</v>
      </c>
      <c r="G224" s="139">
        <f t="shared" si="12"/>
        <v>0</v>
      </c>
      <c r="H224" s="139">
        <f t="shared" si="13"/>
        <v>0</v>
      </c>
      <c r="I224" s="139">
        <f t="shared" si="14"/>
        <v>-1</v>
      </c>
      <c r="J224" s="139" t="str">
        <f t="shared" si="15"/>
        <v>Ba7</v>
      </c>
    </row>
    <row r="225" spans="1:10" x14ac:dyDescent="0.25">
      <c r="A225" s="13">
        <v>43851</v>
      </c>
      <c r="B225" s="95"/>
      <c r="C225" s="96">
        <v>5174</v>
      </c>
      <c r="D225" s="5"/>
      <c r="E225" s="25">
        <v>0</v>
      </c>
      <c r="F225" s="25">
        <v>0</v>
      </c>
      <c r="G225" s="139">
        <f t="shared" si="12"/>
        <v>0</v>
      </c>
      <c r="H225" s="139">
        <f t="shared" si="13"/>
        <v>0</v>
      </c>
      <c r="I225" s="139">
        <f t="shared" si="14"/>
        <v>-1</v>
      </c>
      <c r="J225" s="139" t="str">
        <f t="shared" si="15"/>
        <v>Ba7</v>
      </c>
    </row>
    <row r="226" spans="1:10" x14ac:dyDescent="0.25">
      <c r="A226" s="13">
        <v>43851</v>
      </c>
      <c r="B226" s="95"/>
      <c r="C226" s="96">
        <v>5330</v>
      </c>
      <c r="D226" s="5"/>
      <c r="E226" s="25">
        <v>0</v>
      </c>
      <c r="F226" s="25">
        <v>0</v>
      </c>
      <c r="G226" s="139">
        <f t="shared" si="12"/>
        <v>0</v>
      </c>
      <c r="H226" s="139">
        <f t="shared" si="13"/>
        <v>0</v>
      </c>
      <c r="I226" s="139">
        <f t="shared" si="14"/>
        <v>-1</v>
      </c>
      <c r="J226" s="139" t="str">
        <f t="shared" si="15"/>
        <v>Ba7</v>
      </c>
    </row>
    <row r="227" spans="1:10" x14ac:dyDescent="0.25">
      <c r="A227" s="13">
        <v>43851</v>
      </c>
      <c r="B227" s="95"/>
      <c r="C227" s="96">
        <v>5393</v>
      </c>
      <c r="D227" s="5"/>
      <c r="E227" s="25">
        <v>0.40972222222222227</v>
      </c>
      <c r="F227" s="25">
        <v>0.7944444444444444</v>
      </c>
      <c r="G227" s="139">
        <f t="shared" si="12"/>
        <v>9.8333333333333339</v>
      </c>
      <c r="H227" s="139">
        <f t="shared" si="13"/>
        <v>19.066666666666666</v>
      </c>
      <c r="I227" s="139">
        <f t="shared" si="14"/>
        <v>8.2333333333333325</v>
      </c>
      <c r="J227" s="139">
        <f t="shared" si="15"/>
        <v>9.2333333333333325</v>
      </c>
    </row>
    <row r="228" spans="1:10" x14ac:dyDescent="0.25">
      <c r="A228" s="13">
        <v>43851</v>
      </c>
      <c r="B228" s="95"/>
      <c r="C228" s="96">
        <v>5420</v>
      </c>
      <c r="D228" s="5"/>
      <c r="E228" s="25">
        <v>0.37847222222222227</v>
      </c>
      <c r="F228" s="25">
        <v>0.76041666666666663</v>
      </c>
      <c r="G228" s="139">
        <f t="shared" si="12"/>
        <v>9.0833333333333339</v>
      </c>
      <c r="H228" s="139">
        <f t="shared" si="13"/>
        <v>18.25</v>
      </c>
      <c r="I228" s="139">
        <f t="shared" si="14"/>
        <v>8.1666666666666661</v>
      </c>
      <c r="J228" s="139">
        <f t="shared" si="15"/>
        <v>9.1666666666666661</v>
      </c>
    </row>
    <row r="229" spans="1:10" x14ac:dyDescent="0.25">
      <c r="A229" s="13">
        <v>43851</v>
      </c>
      <c r="B229" s="95"/>
      <c r="C229" s="96">
        <v>5443</v>
      </c>
      <c r="D229" s="5"/>
      <c r="E229" s="25">
        <v>0</v>
      </c>
      <c r="F229" s="25">
        <v>0</v>
      </c>
      <c r="G229" s="139">
        <f t="shared" si="12"/>
        <v>0</v>
      </c>
      <c r="H229" s="139">
        <f t="shared" si="13"/>
        <v>0</v>
      </c>
      <c r="I229" s="139">
        <f t="shared" si="14"/>
        <v>-1</v>
      </c>
      <c r="J229" s="139" t="str">
        <f t="shared" si="15"/>
        <v>Ba7</v>
      </c>
    </row>
    <row r="230" spans="1:10" x14ac:dyDescent="0.25">
      <c r="A230" s="13">
        <v>43851</v>
      </c>
      <c r="B230" s="95"/>
      <c r="C230" s="96">
        <v>5444</v>
      </c>
      <c r="D230" s="5"/>
      <c r="E230" s="25">
        <v>0.56111111111111112</v>
      </c>
      <c r="F230" s="25">
        <v>0.56111111111111112</v>
      </c>
      <c r="G230" s="139">
        <f t="shared" si="12"/>
        <v>13.466666666666667</v>
      </c>
      <c r="H230" s="139">
        <f t="shared" si="13"/>
        <v>13.466666666666667</v>
      </c>
      <c r="I230" s="139">
        <f t="shared" si="14"/>
        <v>-1</v>
      </c>
      <c r="J230" s="139" t="str">
        <f t="shared" si="15"/>
        <v>Ja</v>
      </c>
    </row>
    <row r="231" spans="1:10" x14ac:dyDescent="0.25">
      <c r="A231" s="13">
        <v>43851</v>
      </c>
      <c r="B231" s="95"/>
      <c r="C231" s="96">
        <v>5445</v>
      </c>
      <c r="D231" s="5"/>
      <c r="E231" s="25">
        <v>0.52430555555555558</v>
      </c>
      <c r="F231" s="25">
        <v>0.7402777777777777</v>
      </c>
      <c r="G231" s="139">
        <f t="shared" si="12"/>
        <v>12.583333333333334</v>
      </c>
      <c r="H231" s="139">
        <f t="shared" si="13"/>
        <v>17.766666666666666</v>
      </c>
      <c r="I231" s="139">
        <f t="shared" si="14"/>
        <v>4.1833333333333318</v>
      </c>
      <c r="J231" s="139">
        <f t="shared" si="15"/>
        <v>5.1833333333333318</v>
      </c>
    </row>
    <row r="232" spans="1:10" x14ac:dyDescent="0.25">
      <c r="A232" s="13">
        <v>43851</v>
      </c>
      <c r="B232" s="95"/>
      <c r="C232" s="96">
        <v>5501</v>
      </c>
      <c r="D232" s="5"/>
      <c r="E232" s="25">
        <v>0.31458333333333333</v>
      </c>
      <c r="F232" s="25">
        <v>0.67013888888888884</v>
      </c>
      <c r="G232" s="139">
        <f t="shared" si="12"/>
        <v>7.55</v>
      </c>
      <c r="H232" s="139">
        <f t="shared" si="13"/>
        <v>16.083333333333332</v>
      </c>
      <c r="I232" s="139">
        <f t="shared" si="14"/>
        <v>7.5333333333333314</v>
      </c>
      <c r="J232" s="139">
        <f t="shared" si="15"/>
        <v>8.5333333333333314</v>
      </c>
    </row>
    <row r="233" spans="1:10" x14ac:dyDescent="0.25">
      <c r="A233" s="13">
        <v>43851</v>
      </c>
      <c r="B233" s="95"/>
      <c r="C233" s="96">
        <v>5502</v>
      </c>
      <c r="D233" s="5"/>
      <c r="E233" s="25">
        <v>0</v>
      </c>
      <c r="F233" s="25">
        <v>0</v>
      </c>
      <c r="G233" s="139">
        <f t="shared" si="12"/>
        <v>0</v>
      </c>
      <c r="H233" s="139">
        <f t="shared" si="13"/>
        <v>0</v>
      </c>
      <c r="I233" s="139">
        <f t="shared" si="14"/>
        <v>-1</v>
      </c>
      <c r="J233" s="139" t="str">
        <f t="shared" si="15"/>
        <v>Ba7</v>
      </c>
    </row>
    <row r="234" spans="1:10" x14ac:dyDescent="0.25">
      <c r="A234" s="13">
        <v>43851</v>
      </c>
      <c r="B234" s="95"/>
      <c r="C234" s="96">
        <v>5503</v>
      </c>
      <c r="D234" s="5"/>
      <c r="E234" s="25">
        <v>0</v>
      </c>
      <c r="F234" s="25">
        <v>0</v>
      </c>
      <c r="G234" s="139">
        <f t="shared" si="12"/>
        <v>0</v>
      </c>
      <c r="H234" s="139">
        <f t="shared" si="13"/>
        <v>0</v>
      </c>
      <c r="I234" s="139">
        <f t="shared" si="14"/>
        <v>-1</v>
      </c>
      <c r="J234" s="139" t="str">
        <f t="shared" si="15"/>
        <v>Ba7</v>
      </c>
    </row>
    <row r="235" spans="1:10" x14ac:dyDescent="0.25">
      <c r="A235" s="13">
        <v>43851</v>
      </c>
      <c r="B235" s="95"/>
      <c r="C235" s="96">
        <v>5504</v>
      </c>
      <c r="D235" s="5"/>
      <c r="E235" s="25">
        <v>0</v>
      </c>
      <c r="F235" s="25">
        <v>0</v>
      </c>
      <c r="G235" s="139">
        <f t="shared" si="12"/>
        <v>0</v>
      </c>
      <c r="H235" s="139">
        <f t="shared" si="13"/>
        <v>0</v>
      </c>
      <c r="I235" s="139">
        <f t="shared" si="14"/>
        <v>-1</v>
      </c>
      <c r="J235" s="139" t="str">
        <f t="shared" si="15"/>
        <v>Ba7</v>
      </c>
    </row>
    <row r="236" spans="1:10" x14ac:dyDescent="0.25">
      <c r="A236" s="13">
        <v>43851</v>
      </c>
      <c r="B236" s="95"/>
      <c r="C236" s="96">
        <v>5505</v>
      </c>
      <c r="D236" s="5"/>
      <c r="E236" s="25">
        <v>0.44861111111111113</v>
      </c>
      <c r="F236" s="25">
        <v>0.8340277777777777</v>
      </c>
      <c r="G236" s="139">
        <f t="shared" si="12"/>
        <v>10.766666666666667</v>
      </c>
      <c r="H236" s="139">
        <f t="shared" si="13"/>
        <v>20.016666666666666</v>
      </c>
      <c r="I236" s="139">
        <f t="shared" si="14"/>
        <v>8.2499999999999982</v>
      </c>
      <c r="J236" s="139">
        <f t="shared" si="15"/>
        <v>9.2499999999999982</v>
      </c>
    </row>
    <row r="237" spans="1:10" x14ac:dyDescent="0.25">
      <c r="A237" s="13">
        <v>43851</v>
      </c>
      <c r="B237" s="95"/>
      <c r="C237" s="96">
        <v>5603</v>
      </c>
      <c r="D237" s="5"/>
      <c r="E237" s="25">
        <v>0.46388888888888885</v>
      </c>
      <c r="F237" s="25">
        <v>0.8354166666666667</v>
      </c>
      <c r="G237" s="139">
        <f t="shared" si="12"/>
        <v>11.133333333333333</v>
      </c>
      <c r="H237" s="139">
        <f t="shared" si="13"/>
        <v>20.05</v>
      </c>
      <c r="I237" s="139">
        <f t="shared" si="14"/>
        <v>7.9166666666666679</v>
      </c>
      <c r="J237" s="139">
        <f t="shared" si="15"/>
        <v>8.9166666666666679</v>
      </c>
    </row>
    <row r="238" spans="1:10" x14ac:dyDescent="0.25">
      <c r="A238" s="13">
        <v>43851</v>
      </c>
      <c r="B238" s="95"/>
      <c r="C238" s="96">
        <v>5612</v>
      </c>
      <c r="D238" s="5"/>
      <c r="E238" s="25">
        <v>0.41250000000000003</v>
      </c>
      <c r="F238" s="25">
        <v>0.79375000000000007</v>
      </c>
      <c r="G238" s="139">
        <f t="shared" si="12"/>
        <v>9.9</v>
      </c>
      <c r="H238" s="139">
        <f t="shared" si="13"/>
        <v>19.05</v>
      </c>
      <c r="I238" s="139">
        <f t="shared" si="14"/>
        <v>8.15</v>
      </c>
      <c r="J238" s="139">
        <f t="shared" si="15"/>
        <v>9.15</v>
      </c>
    </row>
    <row r="239" spans="1:10" x14ac:dyDescent="0.25">
      <c r="A239" s="13">
        <v>43851</v>
      </c>
      <c r="B239" s="95"/>
      <c r="C239" s="96">
        <v>5683</v>
      </c>
      <c r="D239" s="5"/>
      <c r="E239" s="25">
        <v>0.4069444444444445</v>
      </c>
      <c r="F239" s="25">
        <v>0.80138888888888893</v>
      </c>
      <c r="G239" s="139">
        <f t="shared" si="12"/>
        <v>9.7666666666666675</v>
      </c>
      <c r="H239" s="139">
        <f t="shared" si="13"/>
        <v>19.233333333333334</v>
      </c>
      <c r="I239" s="139">
        <f t="shared" si="14"/>
        <v>8.4666666666666668</v>
      </c>
      <c r="J239" s="139">
        <f t="shared" si="15"/>
        <v>9.4666666666666668</v>
      </c>
    </row>
    <row r="240" spans="1:10" x14ac:dyDescent="0.25">
      <c r="A240" s="13">
        <v>43851</v>
      </c>
      <c r="B240" s="95"/>
      <c r="C240" s="96">
        <v>7008</v>
      </c>
      <c r="D240" s="5"/>
      <c r="E240" s="25">
        <v>0.31527777777777777</v>
      </c>
      <c r="F240" s="25">
        <v>0.70833333333333337</v>
      </c>
      <c r="G240" s="139">
        <f t="shared" si="12"/>
        <v>7.5666666666666664</v>
      </c>
      <c r="H240" s="139">
        <f t="shared" si="13"/>
        <v>17</v>
      </c>
      <c r="I240" s="139">
        <f t="shared" si="14"/>
        <v>8.4333333333333336</v>
      </c>
      <c r="J240" s="139">
        <f t="shared" si="15"/>
        <v>9.4333333333333336</v>
      </c>
    </row>
    <row r="241" spans="1:10" x14ac:dyDescent="0.25">
      <c r="A241" s="13">
        <v>43851</v>
      </c>
      <c r="B241" s="95"/>
      <c r="C241" s="96">
        <v>7009</v>
      </c>
      <c r="D241" s="5"/>
      <c r="E241" s="25">
        <v>0.33402777777777781</v>
      </c>
      <c r="F241" s="25">
        <v>0.33402777777777781</v>
      </c>
      <c r="G241" s="139">
        <f t="shared" si="12"/>
        <v>8.0166666666666675</v>
      </c>
      <c r="H241" s="139">
        <f t="shared" si="13"/>
        <v>8.0166666666666675</v>
      </c>
      <c r="I241" s="139">
        <f t="shared" si="14"/>
        <v>-1</v>
      </c>
      <c r="J241" s="139" t="str">
        <f t="shared" si="15"/>
        <v>Ja</v>
      </c>
    </row>
    <row r="242" spans="1:10" x14ac:dyDescent="0.25">
      <c r="A242" s="13">
        <v>43851</v>
      </c>
      <c r="B242" s="95"/>
      <c r="C242" s="96">
        <v>7038</v>
      </c>
      <c r="D242" s="5"/>
      <c r="E242" s="25">
        <v>0.33888888888888885</v>
      </c>
      <c r="F242" s="25">
        <v>0.66666666666666663</v>
      </c>
      <c r="G242" s="139">
        <f t="shared" si="12"/>
        <v>8.1333333333333329</v>
      </c>
      <c r="H242" s="139">
        <f t="shared" si="13"/>
        <v>16</v>
      </c>
      <c r="I242" s="139">
        <f t="shared" si="14"/>
        <v>6.8666666666666671</v>
      </c>
      <c r="J242" s="139">
        <f t="shared" si="15"/>
        <v>7.8666666666666671</v>
      </c>
    </row>
    <row r="243" spans="1:10" x14ac:dyDescent="0.25">
      <c r="A243" s="13">
        <v>43851</v>
      </c>
      <c r="B243" s="95"/>
      <c r="C243" s="96">
        <v>7071</v>
      </c>
      <c r="D243" s="5"/>
      <c r="E243" s="25">
        <v>0</v>
      </c>
      <c r="F243" s="25">
        <v>0</v>
      </c>
      <c r="G243" s="139">
        <f t="shared" si="12"/>
        <v>0</v>
      </c>
      <c r="H243" s="139">
        <f t="shared" si="13"/>
        <v>0</v>
      </c>
      <c r="I243" s="139">
        <f t="shared" si="14"/>
        <v>-1</v>
      </c>
      <c r="J243" s="139" t="str">
        <f t="shared" si="15"/>
        <v>Ba7</v>
      </c>
    </row>
    <row r="244" spans="1:10" x14ac:dyDescent="0.25">
      <c r="A244" s="13">
        <v>43851</v>
      </c>
      <c r="B244" s="95"/>
      <c r="C244" s="96">
        <v>7090</v>
      </c>
      <c r="D244" s="5"/>
      <c r="E244" s="25">
        <v>0.32361111111111113</v>
      </c>
      <c r="F244" s="25">
        <v>0.32361111111111113</v>
      </c>
      <c r="G244" s="139">
        <f t="shared" si="12"/>
        <v>7.7666666666666666</v>
      </c>
      <c r="H244" s="139">
        <f t="shared" si="13"/>
        <v>7.7666666666666666</v>
      </c>
      <c r="I244" s="139">
        <f t="shared" si="14"/>
        <v>-1</v>
      </c>
      <c r="J244" s="139" t="str">
        <f t="shared" si="15"/>
        <v>Ja</v>
      </c>
    </row>
    <row r="245" spans="1:10" x14ac:dyDescent="0.25">
      <c r="A245" s="13">
        <v>43851</v>
      </c>
      <c r="B245" s="95"/>
      <c r="C245" s="96">
        <v>7141</v>
      </c>
      <c r="D245" s="5"/>
      <c r="E245" s="25">
        <v>0.41666666666666669</v>
      </c>
      <c r="F245" s="25">
        <v>0.62361111111111112</v>
      </c>
      <c r="G245" s="139">
        <f t="shared" si="12"/>
        <v>10</v>
      </c>
      <c r="H245" s="139">
        <f t="shared" si="13"/>
        <v>14.966666666666667</v>
      </c>
      <c r="I245" s="139">
        <f t="shared" si="14"/>
        <v>3.9666666666666668</v>
      </c>
      <c r="J245" s="139">
        <f t="shared" si="15"/>
        <v>4.9666666666666668</v>
      </c>
    </row>
    <row r="246" spans="1:10" x14ac:dyDescent="0.25">
      <c r="A246" s="13">
        <v>43851</v>
      </c>
      <c r="B246" s="95"/>
      <c r="C246" s="96">
        <v>7169</v>
      </c>
      <c r="D246" s="5"/>
      <c r="E246" s="25">
        <v>0</v>
      </c>
      <c r="F246" s="25">
        <v>0</v>
      </c>
      <c r="G246" s="139">
        <f t="shared" si="12"/>
        <v>0</v>
      </c>
      <c r="H246" s="139">
        <f t="shared" si="13"/>
        <v>0</v>
      </c>
      <c r="I246" s="139">
        <f t="shared" si="14"/>
        <v>-1</v>
      </c>
      <c r="J246" s="139" t="str">
        <f t="shared" si="15"/>
        <v>Ba7</v>
      </c>
    </row>
    <row r="247" spans="1:10" x14ac:dyDescent="0.25">
      <c r="A247" s="13">
        <v>43851</v>
      </c>
      <c r="B247" s="95"/>
      <c r="C247" s="96">
        <v>7176</v>
      </c>
      <c r="D247" s="5"/>
      <c r="E247" s="25">
        <v>0</v>
      </c>
      <c r="F247" s="25">
        <v>0</v>
      </c>
      <c r="G247" s="139">
        <f t="shared" si="12"/>
        <v>0</v>
      </c>
      <c r="H247" s="139">
        <f t="shared" si="13"/>
        <v>0</v>
      </c>
      <c r="I247" s="139">
        <f t="shared" si="14"/>
        <v>-1</v>
      </c>
      <c r="J247" s="139" t="str">
        <f t="shared" si="15"/>
        <v>Ba7</v>
      </c>
    </row>
    <row r="248" spans="1:10" x14ac:dyDescent="0.25">
      <c r="A248" s="13">
        <v>43851</v>
      </c>
      <c r="B248" s="95"/>
      <c r="C248" s="96">
        <v>7266</v>
      </c>
      <c r="D248" s="5"/>
      <c r="E248" s="25">
        <v>0.52152777777777781</v>
      </c>
      <c r="F248" s="25">
        <v>0.71180555555555547</v>
      </c>
      <c r="G248" s="139">
        <f t="shared" si="12"/>
        <v>12.516666666666667</v>
      </c>
      <c r="H248" s="139">
        <f t="shared" si="13"/>
        <v>17.083333333333332</v>
      </c>
      <c r="I248" s="139">
        <f t="shared" si="14"/>
        <v>3.5666666666666647</v>
      </c>
      <c r="J248" s="139">
        <f t="shared" si="15"/>
        <v>4.5666666666666647</v>
      </c>
    </row>
    <row r="249" spans="1:10" x14ac:dyDescent="0.25">
      <c r="A249" s="13">
        <v>43851</v>
      </c>
      <c r="B249" s="95"/>
      <c r="C249" s="96">
        <v>7279</v>
      </c>
      <c r="D249" s="5"/>
      <c r="E249" s="25">
        <v>0</v>
      </c>
      <c r="F249" s="25">
        <v>0</v>
      </c>
      <c r="G249" s="139">
        <f t="shared" si="12"/>
        <v>0</v>
      </c>
      <c r="H249" s="139">
        <f t="shared" si="13"/>
        <v>0</v>
      </c>
      <c r="I249" s="139">
        <f t="shared" si="14"/>
        <v>-1</v>
      </c>
      <c r="J249" s="139" t="str">
        <f t="shared" si="15"/>
        <v>Ba7</v>
      </c>
    </row>
    <row r="250" spans="1:10" x14ac:dyDescent="0.25">
      <c r="A250" s="13">
        <v>43851</v>
      </c>
      <c r="B250" s="95"/>
      <c r="C250" s="96">
        <v>7319</v>
      </c>
      <c r="D250" s="5"/>
      <c r="E250" s="25">
        <v>0.45694444444444443</v>
      </c>
      <c r="F250" s="25">
        <v>0.8340277777777777</v>
      </c>
      <c r="G250" s="139">
        <f t="shared" si="12"/>
        <v>10.966666666666667</v>
      </c>
      <c r="H250" s="139">
        <f t="shared" si="13"/>
        <v>20.016666666666666</v>
      </c>
      <c r="I250" s="139">
        <f t="shared" si="14"/>
        <v>8.0499999999999989</v>
      </c>
      <c r="J250" s="139">
        <f t="shared" si="15"/>
        <v>9.0499999999999989</v>
      </c>
    </row>
    <row r="251" spans="1:10" x14ac:dyDescent="0.25">
      <c r="A251" s="13">
        <v>43851</v>
      </c>
      <c r="B251" s="95"/>
      <c r="C251" s="96">
        <v>7321</v>
      </c>
      <c r="D251" s="5"/>
      <c r="E251" s="25">
        <v>0.34652777777777777</v>
      </c>
      <c r="F251" s="25">
        <v>0.66319444444444442</v>
      </c>
      <c r="G251" s="139">
        <f t="shared" si="12"/>
        <v>8.3166666666666664</v>
      </c>
      <c r="H251" s="139">
        <f t="shared" si="13"/>
        <v>15.916666666666666</v>
      </c>
      <c r="I251" s="139">
        <f t="shared" si="14"/>
        <v>6.6</v>
      </c>
      <c r="J251" s="139">
        <f t="shared" si="15"/>
        <v>7.6</v>
      </c>
    </row>
    <row r="252" spans="1:10" x14ac:dyDescent="0.25">
      <c r="A252" s="13">
        <v>43851</v>
      </c>
      <c r="B252" s="95"/>
      <c r="C252" s="96">
        <v>7334</v>
      </c>
      <c r="D252" s="5"/>
      <c r="E252" s="25">
        <v>0</v>
      </c>
      <c r="F252" s="25">
        <v>0</v>
      </c>
      <c r="G252" s="139">
        <f t="shared" si="12"/>
        <v>0</v>
      </c>
      <c r="H252" s="139">
        <f t="shared" si="13"/>
        <v>0</v>
      </c>
      <c r="I252" s="139">
        <f t="shared" si="14"/>
        <v>-1</v>
      </c>
      <c r="J252" s="139" t="str">
        <f t="shared" si="15"/>
        <v>Ba7</v>
      </c>
    </row>
    <row r="253" spans="1:10" x14ac:dyDescent="0.25">
      <c r="A253" s="13">
        <v>43851</v>
      </c>
      <c r="B253" s="95"/>
      <c r="C253" s="96">
        <v>7336</v>
      </c>
      <c r="D253" s="5"/>
      <c r="E253" s="25">
        <v>0.37291666666666662</v>
      </c>
      <c r="F253" s="25">
        <v>0.83472222222222225</v>
      </c>
      <c r="G253" s="139">
        <f t="shared" si="12"/>
        <v>8.9499999999999993</v>
      </c>
      <c r="H253" s="139">
        <f t="shared" si="13"/>
        <v>20.033333333333335</v>
      </c>
      <c r="I253" s="139">
        <f t="shared" si="14"/>
        <v>10.083333333333336</v>
      </c>
      <c r="J253" s="139">
        <f t="shared" si="15"/>
        <v>11.083333333333336</v>
      </c>
    </row>
    <row r="254" spans="1:10" x14ac:dyDescent="0.25">
      <c r="A254" s="13">
        <v>43851</v>
      </c>
      <c r="B254" s="95"/>
      <c r="C254" s="96">
        <v>7394</v>
      </c>
      <c r="D254" s="5"/>
      <c r="E254" s="25">
        <v>0.44722222222222219</v>
      </c>
      <c r="F254" s="25">
        <v>0.8340277777777777</v>
      </c>
      <c r="G254" s="139">
        <f t="shared" si="12"/>
        <v>10.733333333333333</v>
      </c>
      <c r="H254" s="139">
        <f t="shared" si="13"/>
        <v>20.016666666666666</v>
      </c>
      <c r="I254" s="139">
        <f t="shared" si="14"/>
        <v>8.2833333333333332</v>
      </c>
      <c r="J254" s="139">
        <f t="shared" si="15"/>
        <v>9.2833333333333332</v>
      </c>
    </row>
    <row r="255" spans="1:10" x14ac:dyDescent="0.25">
      <c r="A255" s="13">
        <v>43851</v>
      </c>
      <c r="B255" s="103"/>
      <c r="C255" s="16">
        <v>794</v>
      </c>
      <c r="D255" s="5"/>
      <c r="E255" s="25">
        <v>0</v>
      </c>
      <c r="F255" s="25">
        <v>0</v>
      </c>
      <c r="G255" s="139">
        <f t="shared" si="12"/>
        <v>0</v>
      </c>
      <c r="H255" s="139">
        <f t="shared" si="13"/>
        <v>0</v>
      </c>
      <c r="I255" s="139">
        <f t="shared" si="14"/>
        <v>-1</v>
      </c>
      <c r="J255" s="139" t="str">
        <f t="shared" si="15"/>
        <v>Ba7</v>
      </c>
    </row>
    <row r="256" spans="1:10" ht="15.75" x14ac:dyDescent="0.25">
      <c r="A256" s="13">
        <v>43852</v>
      </c>
      <c r="B256" s="38"/>
      <c r="C256" s="2">
        <v>34</v>
      </c>
      <c r="D256" s="5"/>
      <c r="E256" s="25">
        <v>0.46458333333333335</v>
      </c>
      <c r="F256" s="25">
        <v>0.79513888888888884</v>
      </c>
      <c r="G256" s="139">
        <f t="shared" si="12"/>
        <v>11.15</v>
      </c>
      <c r="H256" s="139">
        <f t="shared" si="13"/>
        <v>19.083333333333332</v>
      </c>
      <c r="I256" s="139">
        <f t="shared" si="14"/>
        <v>6.9333333333333318</v>
      </c>
      <c r="J256" s="139">
        <f t="shared" si="15"/>
        <v>7.9333333333333318</v>
      </c>
    </row>
    <row r="257" spans="1:10" ht="15.75" x14ac:dyDescent="0.25">
      <c r="A257" s="13">
        <v>43852</v>
      </c>
      <c r="B257" s="38"/>
      <c r="C257" s="2">
        <v>47</v>
      </c>
      <c r="D257" s="5"/>
      <c r="E257" s="25">
        <v>0.28958333333333336</v>
      </c>
      <c r="F257" s="25">
        <v>0.7270833333333333</v>
      </c>
      <c r="G257" s="139">
        <f t="shared" si="12"/>
        <v>6.95</v>
      </c>
      <c r="H257" s="139">
        <f t="shared" si="13"/>
        <v>17.45</v>
      </c>
      <c r="I257" s="139">
        <f t="shared" si="14"/>
        <v>9.5</v>
      </c>
      <c r="J257" s="139">
        <f t="shared" si="15"/>
        <v>10.5</v>
      </c>
    </row>
    <row r="258" spans="1:10" ht="15.75" x14ac:dyDescent="0.25">
      <c r="A258" s="13">
        <v>43852</v>
      </c>
      <c r="B258" s="38"/>
      <c r="C258" s="2">
        <v>146</v>
      </c>
      <c r="D258" s="5"/>
      <c r="E258" s="25">
        <v>0.58750000000000002</v>
      </c>
      <c r="F258" s="25">
        <v>0.60138888888888886</v>
      </c>
      <c r="G258" s="139">
        <f t="shared" si="12"/>
        <v>14.1</v>
      </c>
      <c r="H258" s="139">
        <f t="shared" si="13"/>
        <v>14.433333333333334</v>
      </c>
      <c r="I258" s="139">
        <f t="shared" si="14"/>
        <v>-0.66666666666666607</v>
      </c>
      <c r="J258" s="139" t="str">
        <f t="shared" si="15"/>
        <v>Tal</v>
      </c>
    </row>
    <row r="259" spans="1:10" ht="15.75" x14ac:dyDescent="0.25">
      <c r="A259" s="13">
        <v>43852</v>
      </c>
      <c r="B259" s="38"/>
      <c r="C259" s="2">
        <v>149</v>
      </c>
      <c r="D259" s="5"/>
      <c r="E259" s="25">
        <v>0</v>
      </c>
      <c r="F259" s="25">
        <v>0</v>
      </c>
      <c r="G259" s="139">
        <f t="shared" ref="G259:G322" si="16">((HOUR(E259)*60)+MINUTE(E259))/60</f>
        <v>0</v>
      </c>
      <c r="H259" s="139">
        <f t="shared" ref="H259:H322" si="17">((HOUR(F259)*60)+MINUTE(F259))/60</f>
        <v>0</v>
      </c>
      <c r="I259" s="139">
        <f t="shared" ref="I259:I322" si="18">H259-G259-1</f>
        <v>-1</v>
      </c>
      <c r="J259" s="139" t="str">
        <f t="shared" ref="J259:J322" si="19">IF(AND(H259-G259=0,H259&lt;&gt;0,G259&lt;&gt;0),"Ja",IF(AND(H259-G259=0,H259=0,G259=0),"Ba7",IF(I259&lt;0,"Tal",H259-G259)))</f>
        <v>Ba7</v>
      </c>
    </row>
    <row r="260" spans="1:10" ht="15.75" x14ac:dyDescent="0.25">
      <c r="A260" s="13">
        <v>43852</v>
      </c>
      <c r="B260" s="38"/>
      <c r="C260" s="3">
        <v>152</v>
      </c>
      <c r="D260" s="5"/>
      <c r="E260" s="25">
        <v>0.56111111111111112</v>
      </c>
      <c r="F260" s="25">
        <v>0.88402777777777775</v>
      </c>
      <c r="G260" s="139">
        <f t="shared" si="16"/>
        <v>13.466666666666667</v>
      </c>
      <c r="H260" s="139">
        <f t="shared" si="17"/>
        <v>21.216666666666665</v>
      </c>
      <c r="I260" s="139">
        <f t="shared" si="18"/>
        <v>6.7499999999999982</v>
      </c>
      <c r="J260" s="139">
        <f t="shared" si="19"/>
        <v>7.7499999999999982</v>
      </c>
    </row>
    <row r="261" spans="1:10" ht="15.75" x14ac:dyDescent="0.25">
      <c r="A261" s="13">
        <v>43852</v>
      </c>
      <c r="B261" s="38"/>
      <c r="C261" s="2">
        <v>222</v>
      </c>
      <c r="D261" s="5"/>
      <c r="E261" s="25">
        <v>0.37986111111111115</v>
      </c>
      <c r="F261" s="25">
        <v>0.74861111111111101</v>
      </c>
      <c r="G261" s="139">
        <f t="shared" si="16"/>
        <v>9.1166666666666671</v>
      </c>
      <c r="H261" s="139">
        <f t="shared" si="17"/>
        <v>17.966666666666665</v>
      </c>
      <c r="I261" s="139">
        <f t="shared" si="18"/>
        <v>7.8499999999999979</v>
      </c>
      <c r="J261" s="139">
        <f t="shared" si="19"/>
        <v>8.8499999999999979</v>
      </c>
    </row>
    <row r="262" spans="1:10" ht="15.75" x14ac:dyDescent="0.25">
      <c r="A262" s="13">
        <v>43852</v>
      </c>
      <c r="B262" s="38"/>
      <c r="C262" s="2">
        <v>258</v>
      </c>
      <c r="D262" s="5"/>
      <c r="E262" s="25">
        <v>0.53333333333333333</v>
      </c>
      <c r="F262" s="25">
        <v>0.77916666666666667</v>
      </c>
      <c r="G262" s="139">
        <f t="shared" si="16"/>
        <v>12.8</v>
      </c>
      <c r="H262" s="139">
        <f t="shared" si="17"/>
        <v>18.7</v>
      </c>
      <c r="I262" s="139">
        <f t="shared" si="18"/>
        <v>4.8999999999999986</v>
      </c>
      <c r="J262" s="139">
        <f t="shared" si="19"/>
        <v>5.8999999999999986</v>
      </c>
    </row>
    <row r="263" spans="1:10" ht="15.75" x14ac:dyDescent="0.25">
      <c r="A263" s="13">
        <v>43852</v>
      </c>
      <c r="B263" s="38"/>
      <c r="C263" s="2">
        <v>310</v>
      </c>
      <c r="D263" s="5"/>
      <c r="E263" s="25">
        <v>0</v>
      </c>
      <c r="F263" s="25">
        <v>0</v>
      </c>
      <c r="G263" s="139">
        <f t="shared" si="16"/>
        <v>0</v>
      </c>
      <c r="H263" s="139">
        <f t="shared" si="17"/>
        <v>0</v>
      </c>
      <c r="I263" s="139">
        <f t="shared" si="18"/>
        <v>-1</v>
      </c>
      <c r="J263" s="139" t="str">
        <f t="shared" si="19"/>
        <v>Ba7</v>
      </c>
    </row>
    <row r="264" spans="1:10" ht="15.75" x14ac:dyDescent="0.25">
      <c r="A264" s="13">
        <v>43852</v>
      </c>
      <c r="B264" s="38"/>
      <c r="C264" s="2">
        <v>311</v>
      </c>
      <c r="D264" s="5"/>
      <c r="E264" s="25">
        <v>0.39097222222222222</v>
      </c>
      <c r="F264" s="25">
        <v>0.61249999999999993</v>
      </c>
      <c r="G264" s="139">
        <f t="shared" si="16"/>
        <v>9.3833333333333329</v>
      </c>
      <c r="H264" s="139">
        <f t="shared" si="17"/>
        <v>14.7</v>
      </c>
      <c r="I264" s="139">
        <f t="shared" si="18"/>
        <v>4.3166666666666664</v>
      </c>
      <c r="J264" s="139">
        <f t="shared" si="19"/>
        <v>5.3166666666666664</v>
      </c>
    </row>
    <row r="265" spans="1:10" ht="15.75" x14ac:dyDescent="0.25">
      <c r="A265" s="13">
        <v>43852</v>
      </c>
      <c r="B265" s="38"/>
      <c r="C265" s="2">
        <v>313</v>
      </c>
      <c r="D265" s="5"/>
      <c r="E265" s="25">
        <v>0.65625</v>
      </c>
      <c r="F265" s="25">
        <v>0.69444444444444453</v>
      </c>
      <c r="G265" s="139">
        <f t="shared" si="16"/>
        <v>15.75</v>
      </c>
      <c r="H265" s="139">
        <f t="shared" si="17"/>
        <v>16.666666666666668</v>
      </c>
      <c r="I265" s="139">
        <f t="shared" si="18"/>
        <v>-8.3333333333332149E-2</v>
      </c>
      <c r="J265" s="139" t="str">
        <f t="shared" si="19"/>
        <v>Tal</v>
      </c>
    </row>
    <row r="266" spans="1:10" x14ac:dyDescent="0.25">
      <c r="A266" s="13">
        <v>43852</v>
      </c>
      <c r="B266" s="38"/>
      <c r="C266" s="1">
        <v>341</v>
      </c>
      <c r="D266" s="5"/>
      <c r="E266" s="25">
        <v>0.4069444444444445</v>
      </c>
      <c r="F266" s="25">
        <v>0.8833333333333333</v>
      </c>
      <c r="G266" s="139">
        <f t="shared" si="16"/>
        <v>9.7666666666666675</v>
      </c>
      <c r="H266" s="139">
        <f t="shared" si="17"/>
        <v>21.2</v>
      </c>
      <c r="I266" s="139">
        <f t="shared" si="18"/>
        <v>10.433333333333332</v>
      </c>
      <c r="J266" s="139">
        <f t="shared" si="19"/>
        <v>11.433333333333332</v>
      </c>
    </row>
    <row r="267" spans="1:10" x14ac:dyDescent="0.25">
      <c r="A267" s="13">
        <v>43852</v>
      </c>
      <c r="B267" s="38"/>
      <c r="C267" s="16">
        <v>636</v>
      </c>
      <c r="D267" s="5"/>
      <c r="E267" s="25">
        <v>0.36527777777777781</v>
      </c>
      <c r="F267" s="25">
        <v>0.75763888888888886</v>
      </c>
      <c r="G267" s="139">
        <f t="shared" si="16"/>
        <v>8.7666666666666675</v>
      </c>
      <c r="H267" s="139">
        <f t="shared" si="17"/>
        <v>18.183333333333334</v>
      </c>
      <c r="I267" s="139">
        <f t="shared" si="18"/>
        <v>8.4166666666666661</v>
      </c>
      <c r="J267" s="139">
        <f t="shared" si="19"/>
        <v>9.4166666666666661</v>
      </c>
    </row>
    <row r="268" spans="1:10" x14ac:dyDescent="0.25">
      <c r="A268" s="13">
        <v>43852</v>
      </c>
      <c r="B268" s="38"/>
      <c r="C268" s="16">
        <v>664</v>
      </c>
      <c r="D268" s="5"/>
      <c r="E268" s="25">
        <v>0.41736111111111113</v>
      </c>
      <c r="F268" s="25">
        <v>0.79652777777777783</v>
      </c>
      <c r="G268" s="139">
        <f t="shared" si="16"/>
        <v>10.016666666666667</v>
      </c>
      <c r="H268" s="139">
        <f t="shared" si="17"/>
        <v>19.116666666666667</v>
      </c>
      <c r="I268" s="139">
        <f t="shared" si="18"/>
        <v>8.1</v>
      </c>
      <c r="J268" s="139">
        <f t="shared" si="19"/>
        <v>9.1</v>
      </c>
    </row>
    <row r="269" spans="1:10" x14ac:dyDescent="0.25">
      <c r="A269" s="13">
        <v>43852</v>
      </c>
      <c r="B269" s="38"/>
      <c r="C269" s="16">
        <v>676</v>
      </c>
      <c r="D269" s="5"/>
      <c r="E269" s="25">
        <v>0.39166666666666666</v>
      </c>
      <c r="F269" s="25">
        <v>0.7993055555555556</v>
      </c>
      <c r="G269" s="139">
        <f t="shared" si="16"/>
        <v>9.4</v>
      </c>
      <c r="H269" s="139">
        <f t="shared" si="17"/>
        <v>19.183333333333334</v>
      </c>
      <c r="I269" s="139">
        <f t="shared" si="18"/>
        <v>8.7833333333333332</v>
      </c>
      <c r="J269" s="139">
        <f t="shared" si="19"/>
        <v>9.7833333333333332</v>
      </c>
    </row>
    <row r="270" spans="1:10" x14ac:dyDescent="0.25">
      <c r="A270" s="13">
        <v>43852</v>
      </c>
      <c r="B270" s="38"/>
      <c r="C270" s="16">
        <v>736</v>
      </c>
      <c r="D270" s="5"/>
      <c r="E270" s="25">
        <v>0</v>
      </c>
      <c r="F270" s="25">
        <v>0</v>
      </c>
      <c r="G270" s="139">
        <f t="shared" si="16"/>
        <v>0</v>
      </c>
      <c r="H270" s="139">
        <f t="shared" si="17"/>
        <v>0</v>
      </c>
      <c r="I270" s="139">
        <f t="shared" si="18"/>
        <v>-1</v>
      </c>
      <c r="J270" s="139" t="str">
        <f t="shared" si="19"/>
        <v>Ba7</v>
      </c>
    </row>
    <row r="271" spans="1:10" x14ac:dyDescent="0.25">
      <c r="A271" s="13">
        <v>43852</v>
      </c>
      <c r="B271" s="38"/>
      <c r="C271" s="16">
        <v>763</v>
      </c>
      <c r="D271" s="5"/>
      <c r="E271" s="25">
        <v>0.41666666666666669</v>
      </c>
      <c r="F271" s="25">
        <v>0.79305555555555562</v>
      </c>
      <c r="G271" s="139">
        <f t="shared" si="16"/>
        <v>10</v>
      </c>
      <c r="H271" s="139">
        <f t="shared" si="17"/>
        <v>19.033333333333335</v>
      </c>
      <c r="I271" s="139">
        <f t="shared" si="18"/>
        <v>8.033333333333335</v>
      </c>
      <c r="J271" s="139">
        <f t="shared" si="19"/>
        <v>9.033333333333335</v>
      </c>
    </row>
    <row r="272" spans="1:10" x14ac:dyDescent="0.25">
      <c r="A272" s="13">
        <v>43852</v>
      </c>
      <c r="B272" s="38"/>
      <c r="C272" s="16">
        <v>764</v>
      </c>
      <c r="D272" s="5"/>
      <c r="E272" s="25">
        <v>0.35694444444444445</v>
      </c>
      <c r="F272" s="25">
        <v>0.77361111111111114</v>
      </c>
      <c r="G272" s="139">
        <f t="shared" si="16"/>
        <v>8.5666666666666664</v>
      </c>
      <c r="H272" s="139">
        <f t="shared" si="17"/>
        <v>18.566666666666666</v>
      </c>
      <c r="I272" s="139">
        <f t="shared" si="18"/>
        <v>9</v>
      </c>
      <c r="J272" s="139">
        <f t="shared" si="19"/>
        <v>10</v>
      </c>
    </row>
    <row r="273" spans="1:10" x14ac:dyDescent="0.25">
      <c r="A273" s="13">
        <v>43852</v>
      </c>
      <c r="B273" s="38"/>
      <c r="C273" s="11">
        <v>3423</v>
      </c>
      <c r="D273" s="5"/>
      <c r="E273" s="25">
        <v>0.4069444444444445</v>
      </c>
      <c r="F273" s="25">
        <v>0.7583333333333333</v>
      </c>
      <c r="G273" s="139">
        <f t="shared" si="16"/>
        <v>9.7666666666666675</v>
      </c>
      <c r="H273" s="139">
        <f t="shared" si="17"/>
        <v>18.2</v>
      </c>
      <c r="I273" s="139">
        <f t="shared" si="18"/>
        <v>7.4333333333333318</v>
      </c>
      <c r="J273" s="139">
        <f t="shared" si="19"/>
        <v>8.4333333333333318</v>
      </c>
    </row>
    <row r="274" spans="1:10" x14ac:dyDescent="0.25">
      <c r="A274" s="13">
        <v>43852</v>
      </c>
      <c r="B274" s="38"/>
      <c r="C274" s="11">
        <v>3424</v>
      </c>
      <c r="D274" s="5"/>
      <c r="E274" s="25">
        <v>0.40902777777777777</v>
      </c>
      <c r="F274" s="25">
        <v>0.79652777777777783</v>
      </c>
      <c r="G274" s="139">
        <f t="shared" si="16"/>
        <v>9.8166666666666664</v>
      </c>
      <c r="H274" s="139">
        <f t="shared" si="17"/>
        <v>19.116666666666667</v>
      </c>
      <c r="I274" s="139">
        <f t="shared" si="18"/>
        <v>8.3000000000000007</v>
      </c>
      <c r="J274" s="139">
        <f t="shared" si="19"/>
        <v>9.3000000000000007</v>
      </c>
    </row>
    <row r="275" spans="1:10" x14ac:dyDescent="0.25">
      <c r="A275" s="13">
        <v>43852</v>
      </c>
      <c r="B275" s="38"/>
      <c r="C275" s="11">
        <v>3516</v>
      </c>
      <c r="D275" s="5"/>
      <c r="E275" s="25">
        <v>0.41180555555555554</v>
      </c>
      <c r="F275" s="25">
        <v>0.79513888888888884</v>
      </c>
      <c r="G275" s="139">
        <f t="shared" si="16"/>
        <v>9.8833333333333329</v>
      </c>
      <c r="H275" s="139">
        <f t="shared" si="17"/>
        <v>19.083333333333332</v>
      </c>
      <c r="I275" s="139">
        <f t="shared" si="18"/>
        <v>8.1999999999999993</v>
      </c>
      <c r="J275" s="139">
        <f t="shared" si="19"/>
        <v>9.1999999999999993</v>
      </c>
    </row>
    <row r="276" spans="1:10" x14ac:dyDescent="0.25">
      <c r="A276" s="13">
        <v>43852</v>
      </c>
      <c r="B276" s="38"/>
      <c r="C276" s="11">
        <v>3623</v>
      </c>
      <c r="D276" s="5"/>
      <c r="E276" s="25">
        <v>0.36180555555555555</v>
      </c>
      <c r="F276" s="25">
        <v>0.62847222222222221</v>
      </c>
      <c r="G276" s="139">
        <f t="shared" si="16"/>
        <v>8.6833333333333336</v>
      </c>
      <c r="H276" s="139">
        <f t="shared" si="17"/>
        <v>15.083333333333334</v>
      </c>
      <c r="I276" s="139">
        <f t="shared" si="18"/>
        <v>5.4</v>
      </c>
      <c r="J276" s="139">
        <f t="shared" si="19"/>
        <v>6.4</v>
      </c>
    </row>
    <row r="277" spans="1:10" x14ac:dyDescent="0.25">
      <c r="A277" s="13">
        <v>43852</v>
      </c>
      <c r="B277" s="38"/>
      <c r="C277" s="11">
        <v>5121</v>
      </c>
      <c r="D277" s="5"/>
      <c r="E277" s="25">
        <v>0.3125</v>
      </c>
      <c r="F277" s="25">
        <v>0.79861111111111116</v>
      </c>
      <c r="G277" s="139">
        <f t="shared" si="16"/>
        <v>7.5</v>
      </c>
      <c r="H277" s="139">
        <f t="shared" si="17"/>
        <v>19.166666666666668</v>
      </c>
      <c r="I277" s="139">
        <f t="shared" si="18"/>
        <v>10.666666666666668</v>
      </c>
      <c r="J277" s="139">
        <f t="shared" si="19"/>
        <v>11.666666666666668</v>
      </c>
    </row>
    <row r="278" spans="1:10" x14ac:dyDescent="0.25">
      <c r="A278" s="13">
        <v>43852</v>
      </c>
      <c r="B278" s="38"/>
      <c r="C278" s="11">
        <v>5127</v>
      </c>
      <c r="D278" s="5"/>
      <c r="E278" s="25">
        <v>0.39861111111111108</v>
      </c>
      <c r="F278" s="25">
        <v>0.77500000000000002</v>
      </c>
      <c r="G278" s="139">
        <f t="shared" si="16"/>
        <v>9.5666666666666664</v>
      </c>
      <c r="H278" s="139">
        <f t="shared" si="17"/>
        <v>18.600000000000001</v>
      </c>
      <c r="I278" s="139">
        <f t="shared" si="18"/>
        <v>8.033333333333335</v>
      </c>
      <c r="J278" s="139">
        <f t="shared" si="19"/>
        <v>9.033333333333335</v>
      </c>
    </row>
    <row r="279" spans="1:10" x14ac:dyDescent="0.25">
      <c r="A279" s="13">
        <v>43852</v>
      </c>
      <c r="B279" s="38"/>
      <c r="C279" s="11">
        <v>5353</v>
      </c>
      <c r="D279" s="5"/>
      <c r="E279" s="25">
        <v>0.30972222222222223</v>
      </c>
      <c r="F279" s="25">
        <v>0.71111111111111114</v>
      </c>
      <c r="G279" s="139">
        <f t="shared" si="16"/>
        <v>7.4333333333333336</v>
      </c>
      <c r="H279" s="139">
        <f t="shared" si="17"/>
        <v>17.066666666666666</v>
      </c>
      <c r="I279" s="139">
        <f t="shared" si="18"/>
        <v>8.6333333333333329</v>
      </c>
      <c r="J279" s="139">
        <f t="shared" si="19"/>
        <v>9.6333333333333329</v>
      </c>
    </row>
    <row r="280" spans="1:10" x14ac:dyDescent="0.25">
      <c r="A280" s="13">
        <v>43852</v>
      </c>
      <c r="B280" s="38"/>
      <c r="C280" s="11">
        <v>5447</v>
      </c>
      <c r="D280" s="5"/>
      <c r="E280" s="25">
        <v>0.41180555555555554</v>
      </c>
      <c r="F280" s="25">
        <v>0.79791666666666661</v>
      </c>
      <c r="G280" s="139">
        <f t="shared" si="16"/>
        <v>9.8833333333333329</v>
      </c>
      <c r="H280" s="139">
        <f t="shared" si="17"/>
        <v>19.149999999999999</v>
      </c>
      <c r="I280" s="139">
        <f t="shared" si="18"/>
        <v>8.2666666666666657</v>
      </c>
      <c r="J280" s="139">
        <f t="shared" si="19"/>
        <v>9.2666666666666657</v>
      </c>
    </row>
    <row r="281" spans="1:10" x14ac:dyDescent="0.25">
      <c r="A281" s="13">
        <v>43852</v>
      </c>
      <c r="B281" s="38"/>
      <c r="C281" s="11">
        <v>5488</v>
      </c>
      <c r="D281" s="5"/>
      <c r="E281" s="25">
        <v>0.22569444444444445</v>
      </c>
      <c r="F281" s="25">
        <v>0.54791666666666672</v>
      </c>
      <c r="G281" s="139">
        <f t="shared" si="16"/>
        <v>5.416666666666667</v>
      </c>
      <c r="H281" s="139">
        <f t="shared" si="17"/>
        <v>13.15</v>
      </c>
      <c r="I281" s="139">
        <f t="shared" si="18"/>
        <v>6.7333333333333334</v>
      </c>
      <c r="J281" s="139">
        <f t="shared" si="19"/>
        <v>7.7333333333333334</v>
      </c>
    </row>
    <row r="282" spans="1:10" x14ac:dyDescent="0.25">
      <c r="A282" s="13">
        <v>43852</v>
      </c>
      <c r="B282" s="38"/>
      <c r="C282" s="11">
        <v>5512</v>
      </c>
      <c r="D282" s="5"/>
      <c r="E282" s="25">
        <v>0.46388888888888885</v>
      </c>
      <c r="F282" s="25">
        <v>0.91805555555555562</v>
      </c>
      <c r="G282" s="139">
        <f t="shared" si="16"/>
        <v>11.133333333333333</v>
      </c>
      <c r="H282" s="139">
        <f t="shared" si="17"/>
        <v>22.033333333333335</v>
      </c>
      <c r="I282" s="139">
        <f t="shared" si="18"/>
        <v>9.9000000000000021</v>
      </c>
      <c r="J282" s="139">
        <f t="shared" si="19"/>
        <v>10.900000000000002</v>
      </c>
    </row>
    <row r="283" spans="1:10" x14ac:dyDescent="0.25">
      <c r="A283" s="13">
        <v>43852</v>
      </c>
      <c r="B283" s="38"/>
      <c r="C283" s="16">
        <v>5590</v>
      </c>
      <c r="D283" s="5"/>
      <c r="E283" s="25">
        <v>0.41597222222222219</v>
      </c>
      <c r="F283" s="25">
        <v>0.71458333333333324</v>
      </c>
      <c r="G283" s="139">
        <f t="shared" si="16"/>
        <v>9.9833333333333325</v>
      </c>
      <c r="H283" s="139">
        <f t="shared" si="17"/>
        <v>17.149999999999999</v>
      </c>
      <c r="I283" s="139">
        <f t="shared" si="18"/>
        <v>6.1666666666666661</v>
      </c>
      <c r="J283" s="139">
        <f t="shared" si="19"/>
        <v>7.1666666666666661</v>
      </c>
    </row>
    <row r="284" spans="1:10" x14ac:dyDescent="0.25">
      <c r="A284" s="13">
        <v>43852</v>
      </c>
      <c r="B284" s="38"/>
      <c r="C284" s="16">
        <v>5627</v>
      </c>
      <c r="D284" s="5"/>
      <c r="E284" s="25">
        <v>0.33194444444444443</v>
      </c>
      <c r="F284" s="25">
        <v>0.75208333333333333</v>
      </c>
      <c r="G284" s="139">
        <f t="shared" si="16"/>
        <v>7.9666666666666668</v>
      </c>
      <c r="H284" s="139">
        <f t="shared" si="17"/>
        <v>18.05</v>
      </c>
      <c r="I284" s="139">
        <f t="shared" si="18"/>
        <v>9.0833333333333339</v>
      </c>
      <c r="J284" s="139">
        <f t="shared" si="19"/>
        <v>10.083333333333334</v>
      </c>
    </row>
    <row r="285" spans="1:10" x14ac:dyDescent="0.25">
      <c r="A285" s="13">
        <v>43852</v>
      </c>
      <c r="B285" s="38"/>
      <c r="C285" s="16">
        <v>5654</v>
      </c>
      <c r="D285" s="5"/>
      <c r="E285" s="25">
        <v>0.40625</v>
      </c>
      <c r="F285" s="25">
        <v>0.83611111111111114</v>
      </c>
      <c r="G285" s="139">
        <f t="shared" si="16"/>
        <v>9.75</v>
      </c>
      <c r="H285" s="139">
        <f t="shared" si="17"/>
        <v>20.066666666666666</v>
      </c>
      <c r="I285" s="139">
        <f t="shared" si="18"/>
        <v>9.3166666666666664</v>
      </c>
      <c r="J285" s="139">
        <f t="shared" si="19"/>
        <v>10.316666666666666</v>
      </c>
    </row>
    <row r="286" spans="1:10" x14ac:dyDescent="0.25">
      <c r="A286" s="13">
        <v>43852</v>
      </c>
      <c r="B286" s="38"/>
      <c r="C286" s="16">
        <v>5655</v>
      </c>
      <c r="D286" s="5"/>
      <c r="E286" s="25">
        <v>0.39097222222222222</v>
      </c>
      <c r="F286" s="25">
        <v>0.78125</v>
      </c>
      <c r="G286" s="139">
        <f t="shared" si="16"/>
        <v>9.3833333333333329</v>
      </c>
      <c r="H286" s="139">
        <f t="shared" si="17"/>
        <v>18.75</v>
      </c>
      <c r="I286" s="139">
        <f t="shared" si="18"/>
        <v>8.3666666666666671</v>
      </c>
      <c r="J286" s="139">
        <f t="shared" si="19"/>
        <v>9.3666666666666671</v>
      </c>
    </row>
    <row r="287" spans="1:10" x14ac:dyDescent="0.25">
      <c r="A287" s="13">
        <v>43852</v>
      </c>
      <c r="B287" s="38"/>
      <c r="C287" s="11">
        <v>7003</v>
      </c>
      <c r="D287" s="5"/>
      <c r="E287" s="25">
        <v>0.44097222222222227</v>
      </c>
      <c r="F287" s="25">
        <v>0.83333333333333337</v>
      </c>
      <c r="G287" s="139">
        <f t="shared" si="16"/>
        <v>10.583333333333334</v>
      </c>
      <c r="H287" s="139">
        <f t="shared" si="17"/>
        <v>20</v>
      </c>
      <c r="I287" s="139">
        <f t="shared" si="18"/>
        <v>8.4166666666666661</v>
      </c>
      <c r="J287" s="139">
        <f t="shared" si="19"/>
        <v>9.4166666666666661</v>
      </c>
    </row>
    <row r="288" spans="1:10" x14ac:dyDescent="0.25">
      <c r="A288" s="13">
        <v>43852</v>
      </c>
      <c r="B288" s="38"/>
      <c r="C288" s="11">
        <v>7005</v>
      </c>
      <c r="D288" s="5"/>
      <c r="E288" s="25">
        <v>0.34166666666666662</v>
      </c>
      <c r="F288" s="25">
        <v>0.72152777777777777</v>
      </c>
      <c r="G288" s="139">
        <f t="shared" si="16"/>
        <v>8.1999999999999993</v>
      </c>
      <c r="H288" s="139">
        <f t="shared" si="17"/>
        <v>17.316666666666666</v>
      </c>
      <c r="I288" s="139">
        <f t="shared" si="18"/>
        <v>8.1166666666666671</v>
      </c>
      <c r="J288" s="139">
        <f t="shared" si="19"/>
        <v>9.1166666666666671</v>
      </c>
    </row>
    <row r="289" spans="1:10" x14ac:dyDescent="0.25">
      <c r="A289" s="13">
        <v>43852</v>
      </c>
      <c r="B289" s="38"/>
      <c r="C289" s="11">
        <v>7138</v>
      </c>
      <c r="D289" s="5"/>
      <c r="E289" s="25">
        <v>0.37152777777777773</v>
      </c>
      <c r="F289" s="25">
        <v>0.80069444444444438</v>
      </c>
      <c r="G289" s="139">
        <f t="shared" si="16"/>
        <v>8.9166666666666661</v>
      </c>
      <c r="H289" s="139">
        <f t="shared" si="17"/>
        <v>19.216666666666665</v>
      </c>
      <c r="I289" s="139">
        <f t="shared" si="18"/>
        <v>9.2999999999999989</v>
      </c>
      <c r="J289" s="139">
        <f t="shared" si="19"/>
        <v>10.299999999999999</v>
      </c>
    </row>
    <row r="290" spans="1:10" x14ac:dyDescent="0.25">
      <c r="A290" s="13">
        <v>43852</v>
      </c>
      <c r="B290" s="38"/>
      <c r="C290" s="11">
        <v>7297</v>
      </c>
      <c r="D290" s="5"/>
      <c r="E290" s="25">
        <v>0.3923611111111111</v>
      </c>
      <c r="F290" s="25">
        <v>0.79999999999999993</v>
      </c>
      <c r="G290" s="139">
        <f t="shared" si="16"/>
        <v>9.4166666666666661</v>
      </c>
      <c r="H290" s="139">
        <f t="shared" si="17"/>
        <v>19.2</v>
      </c>
      <c r="I290" s="139">
        <f t="shared" si="18"/>
        <v>8.7833333333333332</v>
      </c>
      <c r="J290" s="139">
        <f t="shared" si="19"/>
        <v>9.7833333333333332</v>
      </c>
    </row>
    <row r="291" spans="1:10" x14ac:dyDescent="0.25">
      <c r="A291" s="13">
        <v>43852</v>
      </c>
      <c r="B291" s="38"/>
      <c r="C291" s="11">
        <v>7344</v>
      </c>
      <c r="D291" s="5"/>
      <c r="E291" s="25">
        <v>0.34236111111111112</v>
      </c>
      <c r="F291" s="25">
        <v>0.70972222222222225</v>
      </c>
      <c r="G291" s="139">
        <f t="shared" si="16"/>
        <v>8.2166666666666668</v>
      </c>
      <c r="H291" s="139">
        <f t="shared" si="17"/>
        <v>17.033333333333335</v>
      </c>
      <c r="I291" s="139">
        <f t="shared" si="18"/>
        <v>7.8166666666666682</v>
      </c>
      <c r="J291" s="139">
        <f t="shared" si="19"/>
        <v>8.8166666666666682</v>
      </c>
    </row>
    <row r="292" spans="1:10" x14ac:dyDescent="0.25">
      <c r="A292" s="13">
        <v>43852</v>
      </c>
      <c r="B292" s="38"/>
      <c r="C292" s="20">
        <v>7426</v>
      </c>
      <c r="D292" s="5"/>
      <c r="E292" s="25">
        <v>0.3611111111111111</v>
      </c>
      <c r="F292" s="25">
        <v>0.75208333333333333</v>
      </c>
      <c r="G292" s="139">
        <f t="shared" si="16"/>
        <v>8.6666666666666661</v>
      </c>
      <c r="H292" s="139">
        <f t="shared" si="17"/>
        <v>18.05</v>
      </c>
      <c r="I292" s="139">
        <f t="shared" si="18"/>
        <v>8.3833333333333346</v>
      </c>
      <c r="J292" s="139">
        <f t="shared" si="19"/>
        <v>9.3833333333333346</v>
      </c>
    </row>
    <row r="293" spans="1:10" x14ac:dyDescent="0.25">
      <c r="A293" s="13">
        <v>43852</v>
      </c>
      <c r="B293" s="38"/>
      <c r="C293" s="20">
        <v>7427</v>
      </c>
      <c r="D293" s="5"/>
      <c r="E293" s="25">
        <v>0.41597222222222219</v>
      </c>
      <c r="F293" s="25">
        <v>0.79305555555555562</v>
      </c>
      <c r="G293" s="139">
        <f t="shared" si="16"/>
        <v>9.9833333333333325</v>
      </c>
      <c r="H293" s="139">
        <f t="shared" si="17"/>
        <v>19.033333333333335</v>
      </c>
      <c r="I293" s="139">
        <f t="shared" si="18"/>
        <v>8.0500000000000025</v>
      </c>
      <c r="J293" s="139">
        <f t="shared" si="19"/>
        <v>9.0500000000000025</v>
      </c>
    </row>
    <row r="294" spans="1:10" x14ac:dyDescent="0.25">
      <c r="A294" s="13">
        <v>43852</v>
      </c>
      <c r="B294" s="95"/>
      <c r="C294" s="96">
        <v>10</v>
      </c>
      <c r="D294" s="5"/>
      <c r="E294" s="25">
        <v>0.45347222222222222</v>
      </c>
      <c r="F294" s="25">
        <v>0.83750000000000002</v>
      </c>
      <c r="G294" s="139">
        <f t="shared" si="16"/>
        <v>10.883333333333333</v>
      </c>
      <c r="H294" s="139">
        <f t="shared" si="17"/>
        <v>20.100000000000001</v>
      </c>
      <c r="I294" s="139">
        <f t="shared" si="18"/>
        <v>8.2166666666666686</v>
      </c>
      <c r="J294" s="139">
        <f t="shared" si="19"/>
        <v>9.2166666666666686</v>
      </c>
    </row>
    <row r="295" spans="1:10" x14ac:dyDescent="0.25">
      <c r="A295" s="13">
        <v>43852</v>
      </c>
      <c r="B295" s="95"/>
      <c r="C295" s="96">
        <v>20</v>
      </c>
      <c r="D295" s="5"/>
      <c r="E295" s="25">
        <v>0.33194444444444443</v>
      </c>
      <c r="F295" s="25">
        <v>0.79861111111111116</v>
      </c>
      <c r="G295" s="139">
        <f t="shared" si="16"/>
        <v>7.9666666666666668</v>
      </c>
      <c r="H295" s="139">
        <f t="shared" si="17"/>
        <v>19.166666666666668</v>
      </c>
      <c r="I295" s="139">
        <f t="shared" si="18"/>
        <v>10.200000000000001</v>
      </c>
      <c r="J295" s="139">
        <f t="shared" si="19"/>
        <v>11.200000000000001</v>
      </c>
    </row>
    <row r="296" spans="1:10" x14ac:dyDescent="0.25">
      <c r="A296" s="13">
        <v>43852</v>
      </c>
      <c r="B296" s="95"/>
      <c r="C296" s="96">
        <v>29</v>
      </c>
      <c r="D296" s="5"/>
      <c r="E296" s="25">
        <v>0.32500000000000001</v>
      </c>
      <c r="F296" s="25">
        <v>0.63263888888888886</v>
      </c>
      <c r="G296" s="139">
        <f t="shared" si="16"/>
        <v>7.8</v>
      </c>
      <c r="H296" s="139">
        <f t="shared" si="17"/>
        <v>15.183333333333334</v>
      </c>
      <c r="I296" s="139">
        <f t="shared" si="18"/>
        <v>6.3833333333333337</v>
      </c>
      <c r="J296" s="139">
        <f t="shared" si="19"/>
        <v>7.3833333333333337</v>
      </c>
    </row>
    <row r="297" spans="1:10" x14ac:dyDescent="0.25">
      <c r="A297" s="13">
        <v>43852</v>
      </c>
      <c r="B297" s="95"/>
      <c r="C297" s="96">
        <v>31</v>
      </c>
      <c r="D297" s="5"/>
      <c r="E297" s="25">
        <v>0.61458333333333337</v>
      </c>
      <c r="F297" s="25">
        <v>0.67569444444444438</v>
      </c>
      <c r="G297" s="139">
        <f t="shared" si="16"/>
        <v>14.75</v>
      </c>
      <c r="H297" s="139">
        <f t="shared" si="17"/>
        <v>16.216666666666665</v>
      </c>
      <c r="I297" s="139">
        <f t="shared" si="18"/>
        <v>0.46666666666666501</v>
      </c>
      <c r="J297" s="139">
        <f t="shared" si="19"/>
        <v>1.466666666666665</v>
      </c>
    </row>
    <row r="298" spans="1:10" x14ac:dyDescent="0.25">
      <c r="A298" s="13">
        <v>43852</v>
      </c>
      <c r="B298" s="95"/>
      <c r="C298" s="96">
        <v>35</v>
      </c>
      <c r="D298" s="5"/>
      <c r="E298" s="25">
        <v>0.42638888888888887</v>
      </c>
      <c r="F298" s="25">
        <v>0.6020833333333333</v>
      </c>
      <c r="G298" s="139">
        <f t="shared" si="16"/>
        <v>10.233333333333333</v>
      </c>
      <c r="H298" s="139">
        <f t="shared" si="17"/>
        <v>14.45</v>
      </c>
      <c r="I298" s="139">
        <f t="shared" si="18"/>
        <v>3.2166666666666668</v>
      </c>
      <c r="J298" s="139">
        <f t="shared" si="19"/>
        <v>4.2166666666666668</v>
      </c>
    </row>
    <row r="299" spans="1:10" x14ac:dyDescent="0.25">
      <c r="A299" s="13">
        <v>43852</v>
      </c>
      <c r="B299" s="95"/>
      <c r="C299" s="96">
        <v>39</v>
      </c>
      <c r="D299" s="5"/>
      <c r="E299" s="25">
        <v>0.3611111111111111</v>
      </c>
      <c r="F299" s="25">
        <v>0.60069444444444442</v>
      </c>
      <c r="G299" s="139">
        <f t="shared" si="16"/>
        <v>8.6666666666666661</v>
      </c>
      <c r="H299" s="139">
        <f t="shared" si="17"/>
        <v>14.416666666666666</v>
      </c>
      <c r="I299" s="139">
        <f t="shared" si="18"/>
        <v>4.75</v>
      </c>
      <c r="J299" s="139">
        <f t="shared" si="19"/>
        <v>5.75</v>
      </c>
    </row>
    <row r="300" spans="1:10" x14ac:dyDescent="0.25">
      <c r="A300" s="13">
        <v>43852</v>
      </c>
      <c r="B300" s="95"/>
      <c r="C300" s="96">
        <v>53</v>
      </c>
      <c r="D300" s="5"/>
      <c r="E300" s="25">
        <v>0</v>
      </c>
      <c r="F300" s="25">
        <v>0</v>
      </c>
      <c r="G300" s="139">
        <f t="shared" si="16"/>
        <v>0</v>
      </c>
      <c r="H300" s="139">
        <f t="shared" si="17"/>
        <v>0</v>
      </c>
      <c r="I300" s="139">
        <f t="shared" si="18"/>
        <v>-1</v>
      </c>
      <c r="J300" s="139" t="str">
        <f t="shared" si="19"/>
        <v>Ba7</v>
      </c>
    </row>
    <row r="301" spans="1:10" x14ac:dyDescent="0.25">
      <c r="A301" s="13">
        <v>43852</v>
      </c>
      <c r="B301" s="95"/>
      <c r="C301" s="96">
        <v>57</v>
      </c>
      <c r="D301" s="5"/>
      <c r="E301" s="25">
        <v>0</v>
      </c>
      <c r="F301" s="25">
        <v>0</v>
      </c>
      <c r="G301" s="139">
        <f t="shared" si="16"/>
        <v>0</v>
      </c>
      <c r="H301" s="139">
        <f t="shared" si="17"/>
        <v>0</v>
      </c>
      <c r="I301" s="139">
        <f t="shared" si="18"/>
        <v>-1</v>
      </c>
      <c r="J301" s="139" t="str">
        <f t="shared" si="19"/>
        <v>Ba7</v>
      </c>
    </row>
    <row r="302" spans="1:10" x14ac:dyDescent="0.25">
      <c r="A302" s="13">
        <v>43852</v>
      </c>
      <c r="B302" s="95"/>
      <c r="C302" s="96">
        <v>60</v>
      </c>
      <c r="D302" s="5"/>
      <c r="E302" s="25">
        <v>0</v>
      </c>
      <c r="F302" s="25">
        <v>0</v>
      </c>
      <c r="G302" s="139">
        <f t="shared" si="16"/>
        <v>0</v>
      </c>
      <c r="H302" s="139">
        <f t="shared" si="17"/>
        <v>0</v>
      </c>
      <c r="I302" s="139">
        <f t="shared" si="18"/>
        <v>-1</v>
      </c>
      <c r="J302" s="139" t="str">
        <f t="shared" si="19"/>
        <v>Ba7</v>
      </c>
    </row>
    <row r="303" spans="1:10" x14ac:dyDescent="0.25">
      <c r="A303" s="13">
        <v>43852</v>
      </c>
      <c r="B303" s="95"/>
      <c r="C303" s="96">
        <v>147</v>
      </c>
      <c r="D303" s="5"/>
      <c r="E303" s="25">
        <v>0.4201388888888889</v>
      </c>
      <c r="F303" s="25">
        <v>0.70972222222222225</v>
      </c>
      <c r="G303" s="139">
        <f t="shared" si="16"/>
        <v>10.083333333333334</v>
      </c>
      <c r="H303" s="139">
        <f t="shared" si="17"/>
        <v>17.033333333333335</v>
      </c>
      <c r="I303" s="139">
        <f t="shared" si="18"/>
        <v>5.9500000000000011</v>
      </c>
      <c r="J303" s="139">
        <f t="shared" si="19"/>
        <v>6.9500000000000011</v>
      </c>
    </row>
    <row r="304" spans="1:10" x14ac:dyDescent="0.25">
      <c r="A304" s="13">
        <v>43852</v>
      </c>
      <c r="B304" s="95"/>
      <c r="C304" s="96">
        <v>267</v>
      </c>
      <c r="D304" s="5"/>
      <c r="E304" s="25">
        <v>0.34027777777777773</v>
      </c>
      <c r="F304" s="25">
        <v>0.72569444444444453</v>
      </c>
      <c r="G304" s="139">
        <f t="shared" si="16"/>
        <v>8.1666666666666661</v>
      </c>
      <c r="H304" s="139">
        <f t="shared" si="17"/>
        <v>17.416666666666668</v>
      </c>
      <c r="I304" s="139">
        <f t="shared" si="18"/>
        <v>8.2500000000000018</v>
      </c>
      <c r="J304" s="139">
        <f t="shared" si="19"/>
        <v>9.2500000000000018</v>
      </c>
    </row>
    <row r="305" spans="1:10" x14ac:dyDescent="0.25">
      <c r="A305" s="13">
        <v>43852</v>
      </c>
      <c r="B305" s="95"/>
      <c r="C305" s="96">
        <v>337</v>
      </c>
      <c r="D305" s="5"/>
      <c r="E305" s="25">
        <v>0.40625</v>
      </c>
      <c r="F305" s="25">
        <v>0.77638888888888891</v>
      </c>
      <c r="G305" s="139">
        <f t="shared" si="16"/>
        <v>9.75</v>
      </c>
      <c r="H305" s="139">
        <f t="shared" si="17"/>
        <v>18.633333333333333</v>
      </c>
      <c r="I305" s="139">
        <f t="shared" si="18"/>
        <v>7.8833333333333329</v>
      </c>
      <c r="J305" s="139">
        <f t="shared" si="19"/>
        <v>8.8833333333333329</v>
      </c>
    </row>
    <row r="306" spans="1:10" x14ac:dyDescent="0.25">
      <c r="A306" s="13">
        <v>43852</v>
      </c>
      <c r="B306" s="95"/>
      <c r="C306" s="96">
        <v>355</v>
      </c>
      <c r="D306" s="5"/>
      <c r="E306" s="25">
        <v>0.3666666666666667</v>
      </c>
      <c r="F306" s="25">
        <v>0.66111111111111109</v>
      </c>
      <c r="G306" s="139">
        <f t="shared" si="16"/>
        <v>8.8000000000000007</v>
      </c>
      <c r="H306" s="139">
        <f t="shared" si="17"/>
        <v>15.866666666666667</v>
      </c>
      <c r="I306" s="139">
        <f t="shared" si="18"/>
        <v>6.0666666666666664</v>
      </c>
      <c r="J306" s="139">
        <f t="shared" si="19"/>
        <v>7.0666666666666664</v>
      </c>
    </row>
    <row r="307" spans="1:10" x14ac:dyDescent="0.25">
      <c r="A307" s="13">
        <v>43852</v>
      </c>
      <c r="B307" s="95"/>
      <c r="C307" s="96">
        <v>469</v>
      </c>
      <c r="D307" s="5"/>
      <c r="E307" s="25">
        <v>0.39374999999999999</v>
      </c>
      <c r="F307" s="25">
        <v>0.63680555555555551</v>
      </c>
      <c r="G307" s="139">
        <f t="shared" si="16"/>
        <v>9.4499999999999993</v>
      </c>
      <c r="H307" s="139">
        <f t="shared" si="17"/>
        <v>15.283333333333333</v>
      </c>
      <c r="I307" s="139">
        <f t="shared" si="18"/>
        <v>4.8333333333333339</v>
      </c>
      <c r="J307" s="139">
        <f t="shared" si="19"/>
        <v>5.8333333333333339</v>
      </c>
    </row>
    <row r="308" spans="1:10" x14ac:dyDescent="0.25">
      <c r="A308" s="13">
        <v>43852</v>
      </c>
      <c r="B308" s="95"/>
      <c r="C308" s="96">
        <v>473</v>
      </c>
      <c r="D308" s="5"/>
      <c r="E308" s="25">
        <v>0.33194444444444443</v>
      </c>
      <c r="F308" s="25">
        <v>0.67847222222222225</v>
      </c>
      <c r="G308" s="139">
        <f t="shared" si="16"/>
        <v>7.9666666666666668</v>
      </c>
      <c r="H308" s="139">
        <f t="shared" si="17"/>
        <v>16.283333333333335</v>
      </c>
      <c r="I308" s="139">
        <f t="shared" si="18"/>
        <v>7.3166666666666682</v>
      </c>
      <c r="J308" s="139">
        <f t="shared" si="19"/>
        <v>8.3166666666666682</v>
      </c>
    </row>
    <row r="309" spans="1:10" x14ac:dyDescent="0.25">
      <c r="A309" s="13">
        <v>43852</v>
      </c>
      <c r="B309" s="95"/>
      <c r="C309" s="96">
        <v>481</v>
      </c>
      <c r="D309" s="5"/>
      <c r="E309" s="25">
        <v>0.45902777777777781</v>
      </c>
      <c r="F309" s="25">
        <v>0.83750000000000002</v>
      </c>
      <c r="G309" s="139">
        <f t="shared" si="16"/>
        <v>11.016666666666667</v>
      </c>
      <c r="H309" s="139">
        <f t="shared" si="17"/>
        <v>20.100000000000001</v>
      </c>
      <c r="I309" s="139">
        <f t="shared" si="18"/>
        <v>8.0833333333333339</v>
      </c>
      <c r="J309" s="139">
        <f t="shared" si="19"/>
        <v>9.0833333333333339</v>
      </c>
    </row>
    <row r="310" spans="1:10" x14ac:dyDescent="0.25">
      <c r="A310" s="13">
        <v>43852</v>
      </c>
      <c r="B310" s="95"/>
      <c r="C310" s="96">
        <v>487</v>
      </c>
      <c r="D310" s="5"/>
      <c r="E310" s="25">
        <v>0</v>
      </c>
      <c r="F310" s="25">
        <v>0</v>
      </c>
      <c r="G310" s="139">
        <f t="shared" si="16"/>
        <v>0</v>
      </c>
      <c r="H310" s="139">
        <f t="shared" si="17"/>
        <v>0</v>
      </c>
      <c r="I310" s="139">
        <f t="shared" si="18"/>
        <v>-1</v>
      </c>
      <c r="J310" s="139" t="str">
        <f t="shared" si="19"/>
        <v>Ba7</v>
      </c>
    </row>
    <row r="311" spans="1:10" x14ac:dyDescent="0.25">
      <c r="A311" s="13">
        <v>43852</v>
      </c>
      <c r="B311" s="95"/>
      <c r="C311" s="96">
        <v>499</v>
      </c>
      <c r="D311" s="5"/>
      <c r="E311" s="25">
        <v>0</v>
      </c>
      <c r="F311" s="25">
        <v>0</v>
      </c>
      <c r="G311" s="139">
        <f t="shared" si="16"/>
        <v>0</v>
      </c>
      <c r="H311" s="139">
        <f t="shared" si="17"/>
        <v>0</v>
      </c>
      <c r="I311" s="139">
        <f t="shared" si="18"/>
        <v>-1</v>
      </c>
      <c r="J311" s="139" t="str">
        <f t="shared" si="19"/>
        <v>Ba7</v>
      </c>
    </row>
    <row r="312" spans="1:10" x14ac:dyDescent="0.25">
      <c r="A312" s="13">
        <v>43852</v>
      </c>
      <c r="B312" s="95"/>
      <c r="C312" s="96">
        <v>500</v>
      </c>
      <c r="D312" s="5"/>
      <c r="E312" s="25">
        <v>0.33402777777777781</v>
      </c>
      <c r="F312" s="25">
        <v>0.6743055555555556</v>
      </c>
      <c r="G312" s="139">
        <f t="shared" si="16"/>
        <v>8.0166666666666675</v>
      </c>
      <c r="H312" s="139">
        <f t="shared" si="17"/>
        <v>16.183333333333334</v>
      </c>
      <c r="I312" s="139">
        <f t="shared" si="18"/>
        <v>7.1666666666666661</v>
      </c>
      <c r="J312" s="139">
        <f t="shared" si="19"/>
        <v>8.1666666666666661</v>
      </c>
    </row>
    <row r="313" spans="1:10" x14ac:dyDescent="0.25">
      <c r="A313" s="13">
        <v>43852</v>
      </c>
      <c r="B313" s="95"/>
      <c r="C313" s="96">
        <v>502</v>
      </c>
      <c r="D313" s="5"/>
      <c r="E313" s="25">
        <v>0</v>
      </c>
      <c r="F313" s="25">
        <v>0</v>
      </c>
      <c r="G313" s="139">
        <f t="shared" si="16"/>
        <v>0</v>
      </c>
      <c r="H313" s="139">
        <f t="shared" si="17"/>
        <v>0</v>
      </c>
      <c r="I313" s="139">
        <f t="shared" si="18"/>
        <v>-1</v>
      </c>
      <c r="J313" s="139" t="str">
        <f t="shared" si="19"/>
        <v>Ba7</v>
      </c>
    </row>
    <row r="314" spans="1:10" x14ac:dyDescent="0.25">
      <c r="A314" s="13">
        <v>43852</v>
      </c>
      <c r="B314" s="95"/>
      <c r="C314" s="96">
        <v>503</v>
      </c>
      <c r="D314" s="5"/>
      <c r="E314" s="25">
        <v>0</v>
      </c>
      <c r="F314" s="25">
        <v>0</v>
      </c>
      <c r="G314" s="139">
        <f t="shared" si="16"/>
        <v>0</v>
      </c>
      <c r="H314" s="139">
        <f t="shared" si="17"/>
        <v>0</v>
      </c>
      <c r="I314" s="139">
        <f t="shared" si="18"/>
        <v>-1</v>
      </c>
      <c r="J314" s="139" t="str">
        <f t="shared" si="19"/>
        <v>Ba7</v>
      </c>
    </row>
    <row r="315" spans="1:10" x14ac:dyDescent="0.25">
      <c r="A315" s="13">
        <v>43852</v>
      </c>
      <c r="B315" s="95"/>
      <c r="C315" s="96">
        <v>528</v>
      </c>
      <c r="D315" s="5"/>
      <c r="E315" s="25">
        <v>0.33749999999999997</v>
      </c>
      <c r="F315" s="25">
        <v>0.7104166666666667</v>
      </c>
      <c r="G315" s="139">
        <f t="shared" si="16"/>
        <v>8.1</v>
      </c>
      <c r="H315" s="139">
        <f t="shared" si="17"/>
        <v>17.05</v>
      </c>
      <c r="I315" s="139">
        <f t="shared" si="18"/>
        <v>7.9500000000000011</v>
      </c>
      <c r="J315" s="139">
        <f t="shared" si="19"/>
        <v>8.9500000000000011</v>
      </c>
    </row>
    <row r="316" spans="1:10" x14ac:dyDescent="0.25">
      <c r="A316" s="13">
        <v>43852</v>
      </c>
      <c r="B316" s="95"/>
      <c r="C316" s="96">
        <v>551</v>
      </c>
      <c r="D316" s="5"/>
      <c r="E316" s="25">
        <v>0</v>
      </c>
      <c r="F316" s="25">
        <v>0</v>
      </c>
      <c r="G316" s="139">
        <f t="shared" si="16"/>
        <v>0</v>
      </c>
      <c r="H316" s="139">
        <f t="shared" si="17"/>
        <v>0</v>
      </c>
      <c r="I316" s="139">
        <f t="shared" si="18"/>
        <v>-1</v>
      </c>
      <c r="J316" s="139" t="str">
        <f t="shared" si="19"/>
        <v>Ba7</v>
      </c>
    </row>
    <row r="317" spans="1:10" x14ac:dyDescent="0.25">
      <c r="A317" s="13">
        <v>43852</v>
      </c>
      <c r="B317" s="95"/>
      <c r="C317" s="96">
        <v>629</v>
      </c>
      <c r="D317" s="5"/>
      <c r="E317" s="25">
        <v>0.42569444444444443</v>
      </c>
      <c r="F317" s="25">
        <v>0.76736111111111116</v>
      </c>
      <c r="G317" s="139">
        <f t="shared" si="16"/>
        <v>10.216666666666667</v>
      </c>
      <c r="H317" s="139">
        <f t="shared" si="17"/>
        <v>18.416666666666668</v>
      </c>
      <c r="I317" s="139">
        <f t="shared" si="18"/>
        <v>7.2000000000000011</v>
      </c>
      <c r="J317" s="139">
        <f t="shared" si="19"/>
        <v>8.2000000000000011</v>
      </c>
    </row>
    <row r="318" spans="1:10" x14ac:dyDescent="0.25">
      <c r="A318" s="13">
        <v>43852</v>
      </c>
      <c r="B318" s="95"/>
      <c r="C318" s="96">
        <v>652</v>
      </c>
      <c r="D318" s="5"/>
      <c r="E318" s="25">
        <v>0.625</v>
      </c>
      <c r="F318" s="25">
        <v>0.625</v>
      </c>
      <c r="G318" s="139">
        <f t="shared" si="16"/>
        <v>15</v>
      </c>
      <c r="H318" s="139">
        <f t="shared" si="17"/>
        <v>15</v>
      </c>
      <c r="I318" s="139">
        <f t="shared" si="18"/>
        <v>-1</v>
      </c>
      <c r="J318" s="139" t="str">
        <f t="shared" si="19"/>
        <v>Ja</v>
      </c>
    </row>
    <row r="319" spans="1:10" x14ac:dyDescent="0.25">
      <c r="A319" s="13">
        <v>43852</v>
      </c>
      <c r="B319" s="95"/>
      <c r="C319" s="96">
        <v>666</v>
      </c>
      <c r="D319" s="5"/>
      <c r="E319" s="25">
        <v>0.37291666666666662</v>
      </c>
      <c r="F319" s="25">
        <v>0.75138888888888899</v>
      </c>
      <c r="G319" s="139">
        <f t="shared" si="16"/>
        <v>8.9499999999999993</v>
      </c>
      <c r="H319" s="139">
        <f t="shared" si="17"/>
        <v>18.033333333333335</v>
      </c>
      <c r="I319" s="139">
        <f t="shared" si="18"/>
        <v>8.0833333333333357</v>
      </c>
      <c r="J319" s="139">
        <f t="shared" si="19"/>
        <v>9.0833333333333357</v>
      </c>
    </row>
    <row r="320" spans="1:10" x14ac:dyDescent="0.25">
      <c r="A320" s="13">
        <v>43852</v>
      </c>
      <c r="B320" s="95"/>
      <c r="C320" s="96">
        <v>719</v>
      </c>
      <c r="D320" s="5"/>
      <c r="E320" s="25">
        <v>0.37361111111111112</v>
      </c>
      <c r="F320" s="25">
        <v>0.59236111111111112</v>
      </c>
      <c r="G320" s="139">
        <f t="shared" si="16"/>
        <v>8.9666666666666668</v>
      </c>
      <c r="H320" s="139">
        <f t="shared" si="17"/>
        <v>14.216666666666667</v>
      </c>
      <c r="I320" s="139">
        <f t="shared" si="18"/>
        <v>4.25</v>
      </c>
      <c r="J320" s="139">
        <f t="shared" si="19"/>
        <v>5.25</v>
      </c>
    </row>
    <row r="321" spans="1:10" x14ac:dyDescent="0.25">
      <c r="A321" s="13">
        <v>43852</v>
      </c>
      <c r="B321" s="95"/>
      <c r="C321" s="96">
        <v>720</v>
      </c>
      <c r="D321" s="5"/>
      <c r="E321" s="25">
        <v>0.52847222222222223</v>
      </c>
      <c r="F321" s="25">
        <v>0.52847222222222223</v>
      </c>
      <c r="G321" s="139">
        <f t="shared" si="16"/>
        <v>12.683333333333334</v>
      </c>
      <c r="H321" s="139">
        <f t="shared" si="17"/>
        <v>12.683333333333334</v>
      </c>
      <c r="I321" s="139">
        <f t="shared" si="18"/>
        <v>-1</v>
      </c>
      <c r="J321" s="139" t="str">
        <f t="shared" si="19"/>
        <v>Ja</v>
      </c>
    </row>
    <row r="322" spans="1:10" x14ac:dyDescent="0.25">
      <c r="A322" s="13">
        <v>43852</v>
      </c>
      <c r="B322" s="95"/>
      <c r="C322" s="96">
        <v>721</v>
      </c>
      <c r="D322" s="5"/>
      <c r="E322" s="25">
        <v>0</v>
      </c>
      <c r="F322" s="25">
        <v>0</v>
      </c>
      <c r="G322" s="139">
        <f t="shared" si="16"/>
        <v>0</v>
      </c>
      <c r="H322" s="139">
        <f t="shared" si="17"/>
        <v>0</v>
      </c>
      <c r="I322" s="139">
        <f t="shared" si="18"/>
        <v>-1</v>
      </c>
      <c r="J322" s="139" t="str">
        <f t="shared" si="19"/>
        <v>Ba7</v>
      </c>
    </row>
    <row r="323" spans="1:10" x14ac:dyDescent="0.25">
      <c r="A323" s="13">
        <v>43852</v>
      </c>
      <c r="B323" s="95"/>
      <c r="C323" s="96">
        <v>723</v>
      </c>
      <c r="D323" s="5"/>
      <c r="E323" s="25">
        <v>0.37361111111111112</v>
      </c>
      <c r="F323" s="25">
        <v>0.64513888888888882</v>
      </c>
      <c r="G323" s="139">
        <f t="shared" ref="G323:G386" si="20">((HOUR(E323)*60)+MINUTE(E323))/60</f>
        <v>8.9666666666666668</v>
      </c>
      <c r="H323" s="139">
        <f t="shared" ref="H323:H386" si="21">((HOUR(F323)*60)+MINUTE(F323))/60</f>
        <v>15.483333333333333</v>
      </c>
      <c r="I323" s="139">
        <f t="shared" ref="I323:I386" si="22">H323-G323-1</f>
        <v>5.5166666666666657</v>
      </c>
      <c r="J323" s="139">
        <f t="shared" ref="J323:J386" si="23">IF(AND(H323-G323=0,H323&lt;&gt;0,G323&lt;&gt;0),"Ja",IF(AND(H323-G323=0,H323=0,G323=0),"Ba7",IF(I323&lt;0,"Tal",H323-G323)))</f>
        <v>6.5166666666666657</v>
      </c>
    </row>
    <row r="324" spans="1:10" x14ac:dyDescent="0.25">
      <c r="A324" s="13">
        <v>43852</v>
      </c>
      <c r="B324" s="95"/>
      <c r="C324" s="96">
        <v>750</v>
      </c>
      <c r="D324" s="5"/>
      <c r="E324" s="25">
        <v>0.38750000000000001</v>
      </c>
      <c r="F324" s="25">
        <v>0.70486111111111116</v>
      </c>
      <c r="G324" s="139">
        <f t="shared" si="20"/>
        <v>9.3000000000000007</v>
      </c>
      <c r="H324" s="139">
        <f t="shared" si="21"/>
        <v>16.916666666666668</v>
      </c>
      <c r="I324" s="139">
        <f t="shared" si="22"/>
        <v>6.6166666666666671</v>
      </c>
      <c r="J324" s="139">
        <f t="shared" si="23"/>
        <v>7.6166666666666671</v>
      </c>
    </row>
    <row r="325" spans="1:10" x14ac:dyDescent="0.25">
      <c r="A325" s="13">
        <v>43852</v>
      </c>
      <c r="B325" s="95"/>
      <c r="C325" s="96">
        <v>751</v>
      </c>
      <c r="D325" s="5"/>
      <c r="E325" s="25">
        <v>0.375</v>
      </c>
      <c r="F325" s="25">
        <v>0.70347222222222217</v>
      </c>
      <c r="G325" s="139">
        <f t="shared" si="20"/>
        <v>9</v>
      </c>
      <c r="H325" s="139">
        <f t="shared" si="21"/>
        <v>16.883333333333333</v>
      </c>
      <c r="I325" s="139">
        <f t="shared" si="22"/>
        <v>6.8833333333333329</v>
      </c>
      <c r="J325" s="139">
        <f t="shared" si="23"/>
        <v>7.8833333333333329</v>
      </c>
    </row>
    <row r="326" spans="1:10" x14ac:dyDescent="0.25">
      <c r="A326" s="13">
        <v>43852</v>
      </c>
      <c r="B326" s="95"/>
      <c r="C326" s="96">
        <v>772</v>
      </c>
      <c r="D326" s="5"/>
      <c r="E326" s="25">
        <v>0.4069444444444445</v>
      </c>
      <c r="F326" s="25">
        <v>0.62291666666666667</v>
      </c>
      <c r="G326" s="139">
        <f t="shared" si="20"/>
        <v>9.7666666666666675</v>
      </c>
      <c r="H326" s="139">
        <f t="shared" si="21"/>
        <v>14.95</v>
      </c>
      <c r="I326" s="139">
        <f t="shared" si="22"/>
        <v>4.1833333333333318</v>
      </c>
      <c r="J326" s="139">
        <f t="shared" si="23"/>
        <v>5.1833333333333318</v>
      </c>
    </row>
    <row r="327" spans="1:10" x14ac:dyDescent="0.25">
      <c r="A327" s="13">
        <v>43852</v>
      </c>
      <c r="B327" s="95"/>
      <c r="C327" s="96">
        <v>773</v>
      </c>
      <c r="D327" s="5"/>
      <c r="E327" s="25">
        <v>0.34791666666666665</v>
      </c>
      <c r="F327" s="25">
        <v>0.6972222222222223</v>
      </c>
      <c r="G327" s="139">
        <f t="shared" si="20"/>
        <v>8.35</v>
      </c>
      <c r="H327" s="139">
        <f t="shared" si="21"/>
        <v>16.733333333333334</v>
      </c>
      <c r="I327" s="139">
        <f t="shared" si="22"/>
        <v>7.3833333333333346</v>
      </c>
      <c r="J327" s="139">
        <f t="shared" si="23"/>
        <v>8.3833333333333346</v>
      </c>
    </row>
    <row r="328" spans="1:10" x14ac:dyDescent="0.25">
      <c r="A328" s="13">
        <v>43852</v>
      </c>
      <c r="B328" s="95"/>
      <c r="C328" s="96">
        <v>3020</v>
      </c>
      <c r="D328" s="5"/>
      <c r="E328" s="25">
        <v>0.32500000000000001</v>
      </c>
      <c r="F328" s="25">
        <v>0.49305555555555558</v>
      </c>
      <c r="G328" s="139">
        <f t="shared" si="20"/>
        <v>7.8</v>
      </c>
      <c r="H328" s="139">
        <f t="shared" si="21"/>
        <v>11.833333333333334</v>
      </c>
      <c r="I328" s="139">
        <f t="shared" si="22"/>
        <v>3.0333333333333341</v>
      </c>
      <c r="J328" s="139">
        <f t="shared" si="23"/>
        <v>4.0333333333333341</v>
      </c>
    </row>
    <row r="329" spans="1:10" x14ac:dyDescent="0.25">
      <c r="A329" s="13">
        <v>43852</v>
      </c>
      <c r="B329" s="95"/>
      <c r="C329" s="96">
        <v>3034</v>
      </c>
      <c r="D329" s="5"/>
      <c r="E329" s="25">
        <v>0.34652777777777777</v>
      </c>
      <c r="F329" s="25">
        <v>0.72916666666666663</v>
      </c>
      <c r="G329" s="139">
        <f t="shared" si="20"/>
        <v>8.3166666666666664</v>
      </c>
      <c r="H329" s="139">
        <f t="shared" si="21"/>
        <v>17.5</v>
      </c>
      <c r="I329" s="139">
        <f t="shared" si="22"/>
        <v>8.1833333333333336</v>
      </c>
      <c r="J329" s="139">
        <f t="shared" si="23"/>
        <v>9.1833333333333336</v>
      </c>
    </row>
    <row r="330" spans="1:10" x14ac:dyDescent="0.25">
      <c r="A330" s="13">
        <v>43852</v>
      </c>
      <c r="B330" s="95"/>
      <c r="C330" s="96">
        <v>3051</v>
      </c>
      <c r="D330" s="5"/>
      <c r="E330" s="25">
        <v>0.50138888888888888</v>
      </c>
      <c r="F330" s="25">
        <v>0.50138888888888888</v>
      </c>
      <c r="G330" s="139">
        <f t="shared" si="20"/>
        <v>12.033333333333333</v>
      </c>
      <c r="H330" s="139">
        <f t="shared" si="21"/>
        <v>12.033333333333333</v>
      </c>
      <c r="I330" s="139">
        <f t="shared" si="22"/>
        <v>-1</v>
      </c>
      <c r="J330" s="139" t="str">
        <f t="shared" si="23"/>
        <v>Ja</v>
      </c>
    </row>
    <row r="331" spans="1:10" x14ac:dyDescent="0.25">
      <c r="A331" s="13">
        <v>43852</v>
      </c>
      <c r="B331" s="95"/>
      <c r="C331" s="96">
        <v>3059</v>
      </c>
      <c r="D331" s="5"/>
      <c r="E331" s="25">
        <v>0.36041666666666666</v>
      </c>
      <c r="F331" s="25">
        <v>0.72916666666666663</v>
      </c>
      <c r="G331" s="139">
        <f t="shared" si="20"/>
        <v>8.65</v>
      </c>
      <c r="H331" s="139">
        <f t="shared" si="21"/>
        <v>17.5</v>
      </c>
      <c r="I331" s="139">
        <f t="shared" si="22"/>
        <v>7.85</v>
      </c>
      <c r="J331" s="139">
        <f t="shared" si="23"/>
        <v>8.85</v>
      </c>
    </row>
    <row r="332" spans="1:10" x14ac:dyDescent="0.25">
      <c r="A332" s="13">
        <v>43852</v>
      </c>
      <c r="B332" s="95"/>
      <c r="C332" s="96">
        <v>3065</v>
      </c>
      <c r="D332" s="5"/>
      <c r="E332" s="25">
        <v>0</v>
      </c>
      <c r="F332" s="25">
        <v>0</v>
      </c>
      <c r="G332" s="139">
        <f t="shared" si="20"/>
        <v>0</v>
      </c>
      <c r="H332" s="139">
        <f t="shared" si="21"/>
        <v>0</v>
      </c>
      <c r="I332" s="139">
        <f t="shared" si="22"/>
        <v>-1</v>
      </c>
      <c r="J332" s="139" t="str">
        <f t="shared" si="23"/>
        <v>Ba7</v>
      </c>
    </row>
    <row r="333" spans="1:10" x14ac:dyDescent="0.25">
      <c r="A333" s="13">
        <v>43852</v>
      </c>
      <c r="B333" s="95"/>
      <c r="C333" s="96">
        <v>3090</v>
      </c>
      <c r="D333" s="5"/>
      <c r="E333" s="25">
        <v>0.3298611111111111</v>
      </c>
      <c r="F333" s="25">
        <v>0.70833333333333337</v>
      </c>
      <c r="G333" s="139">
        <f t="shared" si="20"/>
        <v>7.916666666666667</v>
      </c>
      <c r="H333" s="139">
        <f t="shared" si="21"/>
        <v>17</v>
      </c>
      <c r="I333" s="139">
        <f t="shared" si="22"/>
        <v>8.0833333333333321</v>
      </c>
      <c r="J333" s="139">
        <f t="shared" si="23"/>
        <v>9.0833333333333321</v>
      </c>
    </row>
    <row r="334" spans="1:10" x14ac:dyDescent="0.25">
      <c r="A334" s="13">
        <v>43852</v>
      </c>
      <c r="B334" s="95"/>
      <c r="C334" s="96">
        <v>3135</v>
      </c>
      <c r="D334" s="5"/>
      <c r="E334" s="25">
        <v>0.33333333333333331</v>
      </c>
      <c r="F334" s="25">
        <v>0.79375000000000007</v>
      </c>
      <c r="G334" s="139">
        <f t="shared" si="20"/>
        <v>8</v>
      </c>
      <c r="H334" s="139">
        <f t="shared" si="21"/>
        <v>19.05</v>
      </c>
      <c r="I334" s="139">
        <f t="shared" si="22"/>
        <v>10.050000000000001</v>
      </c>
      <c r="J334" s="139">
        <f t="shared" si="23"/>
        <v>11.05</v>
      </c>
    </row>
    <row r="335" spans="1:10" x14ac:dyDescent="0.25">
      <c r="A335" s="13">
        <v>43852</v>
      </c>
      <c r="B335" s="95"/>
      <c r="C335" s="96">
        <v>3151</v>
      </c>
      <c r="D335" s="5"/>
      <c r="E335" s="25">
        <v>0</v>
      </c>
      <c r="F335" s="25">
        <v>0</v>
      </c>
      <c r="G335" s="139">
        <f t="shared" si="20"/>
        <v>0</v>
      </c>
      <c r="H335" s="139">
        <f t="shared" si="21"/>
        <v>0</v>
      </c>
      <c r="I335" s="139">
        <f t="shared" si="22"/>
        <v>-1</v>
      </c>
      <c r="J335" s="139" t="str">
        <f t="shared" si="23"/>
        <v>Ba7</v>
      </c>
    </row>
    <row r="336" spans="1:10" x14ac:dyDescent="0.25">
      <c r="A336" s="13">
        <v>43852</v>
      </c>
      <c r="B336" s="95"/>
      <c r="C336" s="96">
        <v>3287</v>
      </c>
      <c r="D336" s="5"/>
      <c r="E336" s="25">
        <v>0</v>
      </c>
      <c r="F336" s="25">
        <v>0</v>
      </c>
      <c r="G336" s="139">
        <f t="shared" si="20"/>
        <v>0</v>
      </c>
      <c r="H336" s="139">
        <f t="shared" si="21"/>
        <v>0</v>
      </c>
      <c r="I336" s="139">
        <f t="shared" si="22"/>
        <v>-1</v>
      </c>
      <c r="J336" s="139" t="str">
        <f t="shared" si="23"/>
        <v>Ba7</v>
      </c>
    </row>
    <row r="337" spans="1:10" x14ac:dyDescent="0.25">
      <c r="A337" s="13">
        <v>43852</v>
      </c>
      <c r="B337" s="95"/>
      <c r="C337" s="96">
        <v>3300</v>
      </c>
      <c r="D337" s="5"/>
      <c r="E337" s="25">
        <v>0.3354166666666667</v>
      </c>
      <c r="F337" s="25">
        <v>0.64444444444444449</v>
      </c>
      <c r="G337" s="139">
        <f t="shared" si="20"/>
        <v>8.0500000000000007</v>
      </c>
      <c r="H337" s="139">
        <f t="shared" si="21"/>
        <v>15.466666666666667</v>
      </c>
      <c r="I337" s="139">
        <f t="shared" si="22"/>
        <v>6.4166666666666661</v>
      </c>
      <c r="J337" s="139">
        <f t="shared" si="23"/>
        <v>7.4166666666666661</v>
      </c>
    </row>
    <row r="338" spans="1:10" x14ac:dyDescent="0.25">
      <c r="A338" s="13">
        <v>43852</v>
      </c>
      <c r="B338" s="95"/>
      <c r="C338" s="96">
        <v>3306</v>
      </c>
      <c r="D338" s="5"/>
      <c r="E338" s="25">
        <v>0.33055555555555555</v>
      </c>
      <c r="F338" s="25">
        <v>0.53888888888888886</v>
      </c>
      <c r="G338" s="139">
        <f t="shared" si="20"/>
        <v>7.9333333333333336</v>
      </c>
      <c r="H338" s="139">
        <f t="shared" si="21"/>
        <v>12.933333333333334</v>
      </c>
      <c r="I338" s="139">
        <f t="shared" si="22"/>
        <v>4</v>
      </c>
      <c r="J338" s="139">
        <f t="shared" si="23"/>
        <v>5</v>
      </c>
    </row>
    <row r="339" spans="1:10" x14ac:dyDescent="0.25">
      <c r="A339" s="13">
        <v>43852</v>
      </c>
      <c r="B339" s="95"/>
      <c r="C339" s="96">
        <v>3396</v>
      </c>
      <c r="D339" s="5"/>
      <c r="E339" s="25">
        <v>0</v>
      </c>
      <c r="F339" s="25">
        <v>0</v>
      </c>
      <c r="G339" s="139">
        <f t="shared" si="20"/>
        <v>0</v>
      </c>
      <c r="H339" s="139">
        <f t="shared" si="21"/>
        <v>0</v>
      </c>
      <c r="I339" s="139">
        <f t="shared" si="22"/>
        <v>-1</v>
      </c>
      <c r="J339" s="139" t="str">
        <f t="shared" si="23"/>
        <v>Ba7</v>
      </c>
    </row>
    <row r="340" spans="1:10" x14ac:dyDescent="0.25">
      <c r="A340" s="13">
        <v>43852</v>
      </c>
      <c r="B340" s="95"/>
      <c r="C340" s="96">
        <v>3397</v>
      </c>
      <c r="D340" s="5"/>
      <c r="E340" s="25">
        <v>0</v>
      </c>
      <c r="F340" s="25">
        <v>0</v>
      </c>
      <c r="G340" s="139">
        <f t="shared" si="20"/>
        <v>0</v>
      </c>
      <c r="H340" s="139">
        <f t="shared" si="21"/>
        <v>0</v>
      </c>
      <c r="I340" s="139">
        <f t="shared" si="22"/>
        <v>-1</v>
      </c>
      <c r="J340" s="139" t="str">
        <f t="shared" si="23"/>
        <v>Ba7</v>
      </c>
    </row>
    <row r="341" spans="1:10" x14ac:dyDescent="0.25">
      <c r="A341" s="13">
        <v>43852</v>
      </c>
      <c r="B341" s="95"/>
      <c r="C341" s="96">
        <v>3415</v>
      </c>
      <c r="D341" s="5"/>
      <c r="E341" s="25">
        <v>0.31805555555555554</v>
      </c>
      <c r="F341" s="25">
        <v>0.68541666666666667</v>
      </c>
      <c r="G341" s="139">
        <f t="shared" si="20"/>
        <v>7.6333333333333337</v>
      </c>
      <c r="H341" s="139">
        <f t="shared" si="21"/>
        <v>16.45</v>
      </c>
      <c r="I341" s="139">
        <f t="shared" si="22"/>
        <v>7.8166666666666664</v>
      </c>
      <c r="J341" s="139">
        <f t="shared" si="23"/>
        <v>8.8166666666666664</v>
      </c>
    </row>
    <row r="342" spans="1:10" x14ac:dyDescent="0.25">
      <c r="A342" s="13">
        <v>43852</v>
      </c>
      <c r="B342" s="95"/>
      <c r="C342" s="96">
        <v>3425</v>
      </c>
      <c r="D342" s="5"/>
      <c r="E342" s="25">
        <v>0.37361111111111112</v>
      </c>
      <c r="F342" s="25">
        <v>0.75208333333333333</v>
      </c>
      <c r="G342" s="139">
        <f t="shared" si="20"/>
        <v>8.9666666666666668</v>
      </c>
      <c r="H342" s="139">
        <f t="shared" si="21"/>
        <v>18.05</v>
      </c>
      <c r="I342" s="139">
        <f t="shared" si="22"/>
        <v>8.0833333333333339</v>
      </c>
      <c r="J342" s="139">
        <f t="shared" si="23"/>
        <v>9.0833333333333339</v>
      </c>
    </row>
    <row r="343" spans="1:10" x14ac:dyDescent="0.25">
      <c r="A343" s="13">
        <v>43852</v>
      </c>
      <c r="B343" s="95"/>
      <c r="C343" s="96">
        <v>3428</v>
      </c>
      <c r="D343" s="5"/>
      <c r="E343" s="25">
        <v>0</v>
      </c>
      <c r="F343" s="25">
        <v>0</v>
      </c>
      <c r="G343" s="139">
        <f t="shared" si="20"/>
        <v>0</v>
      </c>
      <c r="H343" s="139">
        <f t="shared" si="21"/>
        <v>0</v>
      </c>
      <c r="I343" s="139">
        <f t="shared" si="22"/>
        <v>-1</v>
      </c>
      <c r="J343" s="139" t="str">
        <f t="shared" si="23"/>
        <v>Ba7</v>
      </c>
    </row>
    <row r="344" spans="1:10" x14ac:dyDescent="0.25">
      <c r="A344" s="13">
        <v>43852</v>
      </c>
      <c r="B344" s="95"/>
      <c r="C344" s="96">
        <v>3657</v>
      </c>
      <c r="D344" s="5"/>
      <c r="E344" s="25">
        <v>0.33333333333333331</v>
      </c>
      <c r="F344" s="25">
        <v>0.66597222222222219</v>
      </c>
      <c r="G344" s="139">
        <f t="shared" si="20"/>
        <v>8</v>
      </c>
      <c r="H344" s="139">
        <f t="shared" si="21"/>
        <v>15.983333333333333</v>
      </c>
      <c r="I344" s="139">
        <f t="shared" si="22"/>
        <v>6.9833333333333325</v>
      </c>
      <c r="J344" s="139">
        <f t="shared" si="23"/>
        <v>7.9833333333333325</v>
      </c>
    </row>
    <row r="345" spans="1:10" x14ac:dyDescent="0.25">
      <c r="A345" s="13">
        <v>43852</v>
      </c>
      <c r="B345" s="95"/>
      <c r="C345" s="96">
        <v>5007</v>
      </c>
      <c r="D345" s="5"/>
      <c r="E345" s="25">
        <v>0.33749999999999997</v>
      </c>
      <c r="F345" s="25">
        <v>0.50069444444444444</v>
      </c>
      <c r="G345" s="139">
        <f t="shared" si="20"/>
        <v>8.1</v>
      </c>
      <c r="H345" s="139">
        <f t="shared" si="21"/>
        <v>12.016666666666667</v>
      </c>
      <c r="I345" s="139">
        <f t="shared" si="22"/>
        <v>2.9166666666666679</v>
      </c>
      <c r="J345" s="139">
        <f t="shared" si="23"/>
        <v>3.9166666666666679</v>
      </c>
    </row>
    <row r="346" spans="1:10" x14ac:dyDescent="0.25">
      <c r="A346" s="13">
        <v>43852</v>
      </c>
      <c r="B346" s="95"/>
      <c r="C346" s="96">
        <v>5010</v>
      </c>
      <c r="D346" s="5"/>
      <c r="E346" s="25">
        <v>0.44861111111111113</v>
      </c>
      <c r="F346" s="25">
        <v>0.8354166666666667</v>
      </c>
      <c r="G346" s="139">
        <f t="shared" si="20"/>
        <v>10.766666666666667</v>
      </c>
      <c r="H346" s="139">
        <f t="shared" si="21"/>
        <v>20.05</v>
      </c>
      <c r="I346" s="139">
        <f t="shared" si="22"/>
        <v>8.2833333333333332</v>
      </c>
      <c r="J346" s="139">
        <f t="shared" si="23"/>
        <v>9.2833333333333332</v>
      </c>
    </row>
    <row r="347" spans="1:10" x14ac:dyDescent="0.25">
      <c r="A347" s="13">
        <v>43852</v>
      </c>
      <c r="B347" s="95"/>
      <c r="C347" s="96">
        <v>5012</v>
      </c>
      <c r="D347" s="5"/>
      <c r="E347" s="25">
        <v>0.34097222222222223</v>
      </c>
      <c r="F347" s="25">
        <v>0.55902777777777779</v>
      </c>
      <c r="G347" s="139">
        <f t="shared" si="20"/>
        <v>8.1833333333333336</v>
      </c>
      <c r="H347" s="139">
        <f t="shared" si="21"/>
        <v>13.416666666666666</v>
      </c>
      <c r="I347" s="139">
        <f t="shared" si="22"/>
        <v>4.2333333333333325</v>
      </c>
      <c r="J347" s="139">
        <f t="shared" si="23"/>
        <v>5.2333333333333325</v>
      </c>
    </row>
    <row r="348" spans="1:10" x14ac:dyDescent="0.25">
      <c r="A348" s="13">
        <v>43852</v>
      </c>
      <c r="B348" s="95"/>
      <c r="C348" s="96">
        <v>5023</v>
      </c>
      <c r="D348" s="5"/>
      <c r="E348" s="25">
        <v>0</v>
      </c>
      <c r="F348" s="25">
        <v>0</v>
      </c>
      <c r="G348" s="139">
        <f t="shared" si="20"/>
        <v>0</v>
      </c>
      <c r="H348" s="139">
        <f t="shared" si="21"/>
        <v>0</v>
      </c>
      <c r="I348" s="139">
        <f t="shared" si="22"/>
        <v>-1</v>
      </c>
      <c r="J348" s="139" t="str">
        <f t="shared" si="23"/>
        <v>Ba7</v>
      </c>
    </row>
    <row r="349" spans="1:10" x14ac:dyDescent="0.25">
      <c r="A349" s="13">
        <v>43852</v>
      </c>
      <c r="B349" s="95"/>
      <c r="C349" s="96">
        <v>5045</v>
      </c>
      <c r="D349" s="5"/>
      <c r="E349" s="25">
        <v>0</v>
      </c>
      <c r="F349" s="25">
        <v>0</v>
      </c>
      <c r="G349" s="139">
        <f t="shared" si="20"/>
        <v>0</v>
      </c>
      <c r="H349" s="139">
        <f t="shared" si="21"/>
        <v>0</v>
      </c>
      <c r="I349" s="139">
        <f t="shared" si="22"/>
        <v>-1</v>
      </c>
      <c r="J349" s="139" t="str">
        <f t="shared" si="23"/>
        <v>Ba7</v>
      </c>
    </row>
    <row r="350" spans="1:10" x14ac:dyDescent="0.25">
      <c r="A350" s="13">
        <v>43852</v>
      </c>
      <c r="B350" s="95"/>
      <c r="C350" s="96">
        <v>5064</v>
      </c>
      <c r="D350" s="5"/>
      <c r="E350" s="25">
        <v>0.3743055555555555</v>
      </c>
      <c r="F350" s="25">
        <v>0.79166666666666663</v>
      </c>
      <c r="G350" s="139">
        <f t="shared" si="20"/>
        <v>8.9833333333333325</v>
      </c>
      <c r="H350" s="139">
        <f t="shared" si="21"/>
        <v>19</v>
      </c>
      <c r="I350" s="139">
        <f t="shared" si="22"/>
        <v>9.0166666666666675</v>
      </c>
      <c r="J350" s="139">
        <f t="shared" si="23"/>
        <v>10.016666666666667</v>
      </c>
    </row>
    <row r="351" spans="1:10" x14ac:dyDescent="0.25">
      <c r="A351" s="13">
        <v>43852</v>
      </c>
      <c r="B351" s="95"/>
      <c r="C351" s="96">
        <v>5132</v>
      </c>
      <c r="D351" s="5"/>
      <c r="E351" s="25">
        <v>0</v>
      </c>
      <c r="F351" s="25">
        <v>0</v>
      </c>
      <c r="G351" s="139">
        <f t="shared" si="20"/>
        <v>0</v>
      </c>
      <c r="H351" s="139">
        <f t="shared" si="21"/>
        <v>0</v>
      </c>
      <c r="I351" s="139">
        <f t="shared" si="22"/>
        <v>-1</v>
      </c>
      <c r="J351" s="139" t="str">
        <f t="shared" si="23"/>
        <v>Ba7</v>
      </c>
    </row>
    <row r="352" spans="1:10" x14ac:dyDescent="0.25">
      <c r="A352" s="13">
        <v>43852</v>
      </c>
      <c r="B352" s="95"/>
      <c r="C352" s="96">
        <v>5174</v>
      </c>
      <c r="D352" s="5"/>
      <c r="E352" s="25">
        <v>0.45902777777777781</v>
      </c>
      <c r="F352" s="25">
        <v>0.83680555555555547</v>
      </c>
      <c r="G352" s="139">
        <f t="shared" si="20"/>
        <v>11.016666666666667</v>
      </c>
      <c r="H352" s="139">
        <f t="shared" si="21"/>
        <v>20.083333333333332</v>
      </c>
      <c r="I352" s="139">
        <f t="shared" si="22"/>
        <v>8.0666666666666647</v>
      </c>
      <c r="J352" s="139">
        <f t="shared" si="23"/>
        <v>9.0666666666666647</v>
      </c>
    </row>
    <row r="353" spans="1:10" x14ac:dyDescent="0.25">
      <c r="A353" s="13">
        <v>43852</v>
      </c>
      <c r="B353" s="95"/>
      <c r="C353" s="96">
        <v>5330</v>
      </c>
      <c r="D353" s="5"/>
      <c r="E353" s="25">
        <v>0.49236111111111108</v>
      </c>
      <c r="F353" s="25">
        <v>0.5083333333333333</v>
      </c>
      <c r="G353" s="139">
        <f t="shared" si="20"/>
        <v>11.816666666666666</v>
      </c>
      <c r="H353" s="139">
        <f t="shared" si="21"/>
        <v>12.2</v>
      </c>
      <c r="I353" s="139">
        <f t="shared" si="22"/>
        <v>-0.61666666666666714</v>
      </c>
      <c r="J353" s="139" t="str">
        <f t="shared" si="23"/>
        <v>Tal</v>
      </c>
    </row>
    <row r="354" spans="1:10" x14ac:dyDescent="0.25">
      <c r="A354" s="13">
        <v>43852</v>
      </c>
      <c r="B354" s="95"/>
      <c r="C354" s="96">
        <v>5393</v>
      </c>
      <c r="D354" s="5"/>
      <c r="E354" s="25">
        <v>0.39444444444444443</v>
      </c>
      <c r="F354" s="25">
        <v>0.39444444444444443</v>
      </c>
      <c r="G354" s="139">
        <f t="shared" si="20"/>
        <v>9.4666666666666668</v>
      </c>
      <c r="H354" s="139">
        <f t="shared" si="21"/>
        <v>9.4666666666666668</v>
      </c>
      <c r="I354" s="139">
        <f t="shared" si="22"/>
        <v>-1</v>
      </c>
      <c r="J354" s="139" t="str">
        <f t="shared" si="23"/>
        <v>Ja</v>
      </c>
    </row>
    <row r="355" spans="1:10" x14ac:dyDescent="0.25">
      <c r="A355" s="13">
        <v>43852</v>
      </c>
      <c r="B355" s="95"/>
      <c r="C355" s="96">
        <v>5420</v>
      </c>
      <c r="D355" s="5"/>
      <c r="E355" s="25">
        <v>0.36319444444444443</v>
      </c>
      <c r="F355" s="25">
        <v>0.36319444444444443</v>
      </c>
      <c r="G355" s="139">
        <f t="shared" si="20"/>
        <v>8.7166666666666668</v>
      </c>
      <c r="H355" s="139">
        <f t="shared" si="21"/>
        <v>8.7166666666666668</v>
      </c>
      <c r="I355" s="139">
        <f t="shared" si="22"/>
        <v>-1</v>
      </c>
      <c r="J355" s="139" t="str">
        <f t="shared" si="23"/>
        <v>Ja</v>
      </c>
    </row>
    <row r="356" spans="1:10" x14ac:dyDescent="0.25">
      <c r="A356" s="13">
        <v>43852</v>
      </c>
      <c r="B356" s="95"/>
      <c r="C356" s="96">
        <v>5443</v>
      </c>
      <c r="D356" s="5"/>
      <c r="E356" s="25">
        <v>0.53333333333333333</v>
      </c>
      <c r="F356" s="25">
        <v>0.53333333333333333</v>
      </c>
      <c r="G356" s="139">
        <f t="shared" si="20"/>
        <v>12.8</v>
      </c>
      <c r="H356" s="139">
        <f t="shared" si="21"/>
        <v>12.8</v>
      </c>
      <c r="I356" s="139">
        <f t="shared" si="22"/>
        <v>-1</v>
      </c>
      <c r="J356" s="139" t="str">
        <f t="shared" si="23"/>
        <v>Ja</v>
      </c>
    </row>
    <row r="357" spans="1:10" x14ac:dyDescent="0.25">
      <c r="A357" s="13">
        <v>43852</v>
      </c>
      <c r="B357" s="95"/>
      <c r="C357" s="96">
        <v>5444</v>
      </c>
      <c r="D357" s="5"/>
      <c r="E357" s="25">
        <v>0</v>
      </c>
      <c r="F357" s="25">
        <v>0</v>
      </c>
      <c r="G357" s="139">
        <f t="shared" si="20"/>
        <v>0</v>
      </c>
      <c r="H357" s="139">
        <f t="shared" si="21"/>
        <v>0</v>
      </c>
      <c r="I357" s="139">
        <f t="shared" si="22"/>
        <v>-1</v>
      </c>
      <c r="J357" s="139" t="str">
        <f t="shared" si="23"/>
        <v>Ba7</v>
      </c>
    </row>
    <row r="358" spans="1:10" x14ac:dyDescent="0.25">
      <c r="A358" s="13">
        <v>43852</v>
      </c>
      <c r="B358" s="95"/>
      <c r="C358" s="96">
        <v>5445</v>
      </c>
      <c r="D358" s="5"/>
      <c r="E358" s="25">
        <v>0</v>
      </c>
      <c r="F358" s="25">
        <v>0</v>
      </c>
      <c r="G358" s="139">
        <f t="shared" si="20"/>
        <v>0</v>
      </c>
      <c r="H358" s="139">
        <f t="shared" si="21"/>
        <v>0</v>
      </c>
      <c r="I358" s="139">
        <f t="shared" si="22"/>
        <v>-1</v>
      </c>
      <c r="J358" s="139" t="str">
        <f t="shared" si="23"/>
        <v>Ba7</v>
      </c>
    </row>
    <row r="359" spans="1:10" x14ac:dyDescent="0.25">
      <c r="A359" s="13">
        <v>43852</v>
      </c>
      <c r="B359" s="95"/>
      <c r="C359" s="96">
        <v>5501</v>
      </c>
      <c r="D359" s="5"/>
      <c r="E359" s="25">
        <v>0.31597222222222221</v>
      </c>
      <c r="F359" s="25">
        <v>0.67083333333333339</v>
      </c>
      <c r="G359" s="139">
        <f t="shared" si="20"/>
        <v>7.583333333333333</v>
      </c>
      <c r="H359" s="139">
        <f t="shared" si="21"/>
        <v>16.100000000000001</v>
      </c>
      <c r="I359" s="139">
        <f t="shared" si="22"/>
        <v>7.5166666666666693</v>
      </c>
      <c r="J359" s="139">
        <f t="shared" si="23"/>
        <v>8.5166666666666693</v>
      </c>
    </row>
    <row r="360" spans="1:10" x14ac:dyDescent="0.25">
      <c r="A360" s="13">
        <v>43852</v>
      </c>
      <c r="B360" s="95"/>
      <c r="C360" s="96">
        <v>5502</v>
      </c>
      <c r="D360" s="5"/>
      <c r="E360" s="25">
        <v>0</v>
      </c>
      <c r="F360" s="25">
        <v>0</v>
      </c>
      <c r="G360" s="139">
        <f t="shared" si="20"/>
        <v>0</v>
      </c>
      <c r="H360" s="139">
        <f t="shared" si="21"/>
        <v>0</v>
      </c>
      <c r="I360" s="139">
        <f t="shared" si="22"/>
        <v>-1</v>
      </c>
      <c r="J360" s="139" t="str">
        <f t="shared" si="23"/>
        <v>Ba7</v>
      </c>
    </row>
    <row r="361" spans="1:10" x14ac:dyDescent="0.25">
      <c r="A361" s="13">
        <v>43852</v>
      </c>
      <c r="B361" s="95"/>
      <c r="C361" s="96">
        <v>5503</v>
      </c>
      <c r="D361" s="5"/>
      <c r="E361" s="25">
        <v>0</v>
      </c>
      <c r="F361" s="25">
        <v>0</v>
      </c>
      <c r="G361" s="139">
        <f t="shared" si="20"/>
        <v>0</v>
      </c>
      <c r="H361" s="139">
        <f t="shared" si="21"/>
        <v>0</v>
      </c>
      <c r="I361" s="139">
        <f t="shared" si="22"/>
        <v>-1</v>
      </c>
      <c r="J361" s="139" t="str">
        <f t="shared" si="23"/>
        <v>Ba7</v>
      </c>
    </row>
    <row r="362" spans="1:10" x14ac:dyDescent="0.25">
      <c r="A362" s="13">
        <v>43852</v>
      </c>
      <c r="B362" s="95"/>
      <c r="C362" s="96">
        <v>5504</v>
      </c>
      <c r="D362" s="5"/>
      <c r="E362" s="25">
        <v>0</v>
      </c>
      <c r="F362" s="25">
        <v>0</v>
      </c>
      <c r="G362" s="139">
        <f t="shared" si="20"/>
        <v>0</v>
      </c>
      <c r="H362" s="139">
        <f t="shared" si="21"/>
        <v>0</v>
      </c>
      <c r="I362" s="139">
        <f t="shared" si="22"/>
        <v>-1</v>
      </c>
      <c r="J362" s="139" t="str">
        <f t="shared" si="23"/>
        <v>Ba7</v>
      </c>
    </row>
    <row r="363" spans="1:10" x14ac:dyDescent="0.25">
      <c r="A363" s="13">
        <v>43852</v>
      </c>
      <c r="B363" s="95"/>
      <c r="C363" s="96">
        <v>5505</v>
      </c>
      <c r="D363" s="5"/>
      <c r="E363" s="25">
        <v>0.44722222222222219</v>
      </c>
      <c r="F363" s="25">
        <v>0.83472222222222225</v>
      </c>
      <c r="G363" s="139">
        <f t="shared" si="20"/>
        <v>10.733333333333333</v>
      </c>
      <c r="H363" s="139">
        <f t="shared" si="21"/>
        <v>20.033333333333335</v>
      </c>
      <c r="I363" s="139">
        <f t="shared" si="22"/>
        <v>8.3000000000000025</v>
      </c>
      <c r="J363" s="139">
        <f t="shared" si="23"/>
        <v>9.3000000000000025</v>
      </c>
    </row>
    <row r="364" spans="1:10" x14ac:dyDescent="0.25">
      <c r="A364" s="13">
        <v>43852</v>
      </c>
      <c r="B364" s="95"/>
      <c r="C364" s="96">
        <v>5603</v>
      </c>
      <c r="D364" s="5"/>
      <c r="E364" s="25">
        <v>0.46458333333333335</v>
      </c>
      <c r="F364" s="25">
        <v>0.8354166666666667</v>
      </c>
      <c r="G364" s="139">
        <f t="shared" si="20"/>
        <v>11.15</v>
      </c>
      <c r="H364" s="139">
        <f t="shared" si="21"/>
        <v>20.05</v>
      </c>
      <c r="I364" s="139">
        <f t="shared" si="22"/>
        <v>7.9</v>
      </c>
      <c r="J364" s="139">
        <f t="shared" si="23"/>
        <v>8.9</v>
      </c>
    </row>
    <row r="365" spans="1:10" x14ac:dyDescent="0.25">
      <c r="A365" s="13">
        <v>43852</v>
      </c>
      <c r="B365" s="95"/>
      <c r="C365" s="96">
        <v>5612</v>
      </c>
      <c r="D365" s="5"/>
      <c r="E365" s="25">
        <v>0.40972222222222227</v>
      </c>
      <c r="F365" s="25">
        <v>0.79513888888888884</v>
      </c>
      <c r="G365" s="139">
        <f t="shared" si="20"/>
        <v>9.8333333333333339</v>
      </c>
      <c r="H365" s="139">
        <f t="shared" si="21"/>
        <v>19.083333333333332</v>
      </c>
      <c r="I365" s="139">
        <f t="shared" si="22"/>
        <v>8.2499999999999982</v>
      </c>
      <c r="J365" s="139">
        <f t="shared" si="23"/>
        <v>9.2499999999999982</v>
      </c>
    </row>
    <row r="366" spans="1:10" x14ac:dyDescent="0.25">
      <c r="A366" s="13">
        <v>43852</v>
      </c>
      <c r="B366" s="95"/>
      <c r="C366" s="96">
        <v>5683</v>
      </c>
      <c r="D366" s="5"/>
      <c r="E366" s="25">
        <v>0.44791666666666669</v>
      </c>
      <c r="F366" s="25">
        <v>0.66527777777777775</v>
      </c>
      <c r="G366" s="139">
        <f t="shared" si="20"/>
        <v>10.75</v>
      </c>
      <c r="H366" s="139">
        <f t="shared" si="21"/>
        <v>15.966666666666667</v>
      </c>
      <c r="I366" s="139">
        <f t="shared" si="22"/>
        <v>4.2166666666666668</v>
      </c>
      <c r="J366" s="139">
        <f t="shared" si="23"/>
        <v>5.2166666666666668</v>
      </c>
    </row>
    <row r="367" spans="1:10" x14ac:dyDescent="0.25">
      <c r="A367" s="13">
        <v>43852</v>
      </c>
      <c r="B367" s="95"/>
      <c r="C367" s="96">
        <v>7008</v>
      </c>
      <c r="D367" s="5"/>
      <c r="E367" s="25">
        <v>0.31458333333333333</v>
      </c>
      <c r="F367" s="25">
        <v>0.70833333333333337</v>
      </c>
      <c r="G367" s="139">
        <f t="shared" si="20"/>
        <v>7.55</v>
      </c>
      <c r="H367" s="139">
        <f t="shared" si="21"/>
        <v>17</v>
      </c>
      <c r="I367" s="139">
        <f t="shared" si="22"/>
        <v>8.4499999999999993</v>
      </c>
      <c r="J367" s="139">
        <f t="shared" si="23"/>
        <v>9.4499999999999993</v>
      </c>
    </row>
    <row r="368" spans="1:10" x14ac:dyDescent="0.25">
      <c r="A368" s="13">
        <v>43852</v>
      </c>
      <c r="B368" s="95"/>
      <c r="C368" s="96">
        <v>7009</v>
      </c>
      <c r="D368" s="5"/>
      <c r="E368" s="25">
        <v>0.32916666666666666</v>
      </c>
      <c r="F368" s="25">
        <v>0.71944444444444444</v>
      </c>
      <c r="G368" s="139">
        <f t="shared" si="20"/>
        <v>7.9</v>
      </c>
      <c r="H368" s="139">
        <f t="shared" si="21"/>
        <v>17.266666666666666</v>
      </c>
      <c r="I368" s="139">
        <f t="shared" si="22"/>
        <v>8.3666666666666654</v>
      </c>
      <c r="J368" s="139">
        <f t="shared" si="23"/>
        <v>9.3666666666666654</v>
      </c>
    </row>
    <row r="369" spans="1:10" x14ac:dyDescent="0.25">
      <c r="A369" s="13">
        <v>43852</v>
      </c>
      <c r="B369" s="95"/>
      <c r="C369" s="96">
        <v>7038</v>
      </c>
      <c r="D369" s="5"/>
      <c r="E369" s="25">
        <v>0.33819444444444446</v>
      </c>
      <c r="F369" s="25">
        <v>0.66319444444444442</v>
      </c>
      <c r="G369" s="139">
        <f t="shared" si="20"/>
        <v>8.1166666666666671</v>
      </c>
      <c r="H369" s="139">
        <f t="shared" si="21"/>
        <v>15.916666666666666</v>
      </c>
      <c r="I369" s="139">
        <f t="shared" si="22"/>
        <v>6.7999999999999989</v>
      </c>
      <c r="J369" s="139">
        <f t="shared" si="23"/>
        <v>7.7999999999999989</v>
      </c>
    </row>
    <row r="370" spans="1:10" x14ac:dyDescent="0.25">
      <c r="A370" s="13">
        <v>43852</v>
      </c>
      <c r="B370" s="95"/>
      <c r="C370" s="96">
        <v>7071</v>
      </c>
      <c r="D370" s="5"/>
      <c r="E370" s="25">
        <v>0</v>
      </c>
      <c r="F370" s="25">
        <v>0</v>
      </c>
      <c r="G370" s="139">
        <f t="shared" si="20"/>
        <v>0</v>
      </c>
      <c r="H370" s="139">
        <f t="shared" si="21"/>
        <v>0</v>
      </c>
      <c r="I370" s="139">
        <f t="shared" si="22"/>
        <v>-1</v>
      </c>
      <c r="J370" s="139" t="str">
        <f t="shared" si="23"/>
        <v>Ba7</v>
      </c>
    </row>
    <row r="371" spans="1:10" x14ac:dyDescent="0.25">
      <c r="A371" s="13">
        <v>43852</v>
      </c>
      <c r="B371" s="95"/>
      <c r="C371" s="96">
        <v>7090</v>
      </c>
      <c r="D371" s="5"/>
      <c r="E371" s="25">
        <v>0.3263888888888889</v>
      </c>
      <c r="F371" s="25">
        <v>0.3263888888888889</v>
      </c>
      <c r="G371" s="139">
        <f t="shared" si="20"/>
        <v>7.833333333333333</v>
      </c>
      <c r="H371" s="139">
        <f t="shared" si="21"/>
        <v>7.833333333333333</v>
      </c>
      <c r="I371" s="139">
        <f t="shared" si="22"/>
        <v>-1</v>
      </c>
      <c r="J371" s="139" t="str">
        <f t="shared" si="23"/>
        <v>Ja</v>
      </c>
    </row>
    <row r="372" spans="1:10" x14ac:dyDescent="0.25">
      <c r="A372" s="13">
        <v>43852</v>
      </c>
      <c r="B372" s="95"/>
      <c r="C372" s="96">
        <v>7141</v>
      </c>
      <c r="D372" s="5"/>
      <c r="E372" s="25">
        <v>0.40347222222222223</v>
      </c>
      <c r="F372" s="25">
        <v>0.71527777777777779</v>
      </c>
      <c r="G372" s="139">
        <f t="shared" si="20"/>
        <v>9.6833333333333336</v>
      </c>
      <c r="H372" s="139">
        <f t="shared" si="21"/>
        <v>17.166666666666668</v>
      </c>
      <c r="I372" s="139">
        <f t="shared" si="22"/>
        <v>6.4833333333333343</v>
      </c>
      <c r="J372" s="139">
        <f t="shared" si="23"/>
        <v>7.4833333333333343</v>
      </c>
    </row>
    <row r="373" spans="1:10" x14ac:dyDescent="0.25">
      <c r="A373" s="13">
        <v>43852</v>
      </c>
      <c r="B373" s="95"/>
      <c r="C373" s="96">
        <v>7169</v>
      </c>
      <c r="D373" s="5"/>
      <c r="E373" s="25">
        <v>0</v>
      </c>
      <c r="F373" s="25">
        <v>0</v>
      </c>
      <c r="G373" s="139">
        <f t="shared" si="20"/>
        <v>0</v>
      </c>
      <c r="H373" s="139">
        <f t="shared" si="21"/>
        <v>0</v>
      </c>
      <c r="I373" s="139">
        <f t="shared" si="22"/>
        <v>-1</v>
      </c>
      <c r="J373" s="139" t="str">
        <f t="shared" si="23"/>
        <v>Ba7</v>
      </c>
    </row>
    <row r="374" spans="1:10" x14ac:dyDescent="0.25">
      <c r="A374" s="13">
        <v>43852</v>
      </c>
      <c r="B374" s="95"/>
      <c r="C374" s="96">
        <v>7176</v>
      </c>
      <c r="D374" s="5"/>
      <c r="E374" s="25">
        <v>0.57638888888888895</v>
      </c>
      <c r="F374" s="25">
        <v>0.57638888888888895</v>
      </c>
      <c r="G374" s="139">
        <f t="shared" si="20"/>
        <v>13.833333333333334</v>
      </c>
      <c r="H374" s="139">
        <f t="shared" si="21"/>
        <v>13.833333333333334</v>
      </c>
      <c r="I374" s="139">
        <f t="shared" si="22"/>
        <v>-1</v>
      </c>
      <c r="J374" s="139" t="str">
        <f t="shared" si="23"/>
        <v>Ja</v>
      </c>
    </row>
    <row r="375" spans="1:10" x14ac:dyDescent="0.25">
      <c r="A375" s="13">
        <v>43852</v>
      </c>
      <c r="B375" s="95"/>
      <c r="C375" s="96">
        <v>7266</v>
      </c>
      <c r="D375" s="5"/>
      <c r="E375" s="25">
        <v>0.32569444444444445</v>
      </c>
      <c r="F375" s="25">
        <v>0.7104166666666667</v>
      </c>
      <c r="G375" s="139">
        <f t="shared" si="20"/>
        <v>7.8166666666666664</v>
      </c>
      <c r="H375" s="139">
        <f t="shared" si="21"/>
        <v>17.05</v>
      </c>
      <c r="I375" s="139">
        <f t="shared" si="22"/>
        <v>8.2333333333333343</v>
      </c>
      <c r="J375" s="139">
        <f t="shared" si="23"/>
        <v>9.2333333333333343</v>
      </c>
    </row>
    <row r="376" spans="1:10" x14ac:dyDescent="0.25">
      <c r="A376" s="13">
        <v>43852</v>
      </c>
      <c r="B376" s="95"/>
      <c r="C376" s="96">
        <v>7279</v>
      </c>
      <c r="D376" s="5"/>
      <c r="E376" s="25">
        <v>0.59027777777777779</v>
      </c>
      <c r="F376" s="25">
        <v>0.64722222222222225</v>
      </c>
      <c r="G376" s="139">
        <f t="shared" si="20"/>
        <v>14.166666666666666</v>
      </c>
      <c r="H376" s="139">
        <f t="shared" si="21"/>
        <v>15.533333333333333</v>
      </c>
      <c r="I376" s="139">
        <f t="shared" si="22"/>
        <v>0.36666666666666714</v>
      </c>
      <c r="J376" s="139">
        <f t="shared" si="23"/>
        <v>1.3666666666666671</v>
      </c>
    </row>
    <row r="377" spans="1:10" x14ac:dyDescent="0.25">
      <c r="A377" s="13">
        <v>43852</v>
      </c>
      <c r="B377" s="95"/>
      <c r="C377" s="96">
        <v>7319</v>
      </c>
      <c r="D377" s="5"/>
      <c r="E377" s="25">
        <v>0.45694444444444443</v>
      </c>
      <c r="F377" s="25">
        <v>0.83333333333333337</v>
      </c>
      <c r="G377" s="139">
        <f t="shared" si="20"/>
        <v>10.966666666666667</v>
      </c>
      <c r="H377" s="139">
        <f t="shared" si="21"/>
        <v>20</v>
      </c>
      <c r="I377" s="139">
        <f t="shared" si="22"/>
        <v>8.0333333333333332</v>
      </c>
      <c r="J377" s="139">
        <f t="shared" si="23"/>
        <v>9.0333333333333332</v>
      </c>
    </row>
    <row r="378" spans="1:10" x14ac:dyDescent="0.25">
      <c r="A378" s="13">
        <v>43852</v>
      </c>
      <c r="B378" s="95"/>
      <c r="C378" s="96">
        <v>7321</v>
      </c>
      <c r="D378" s="5"/>
      <c r="E378" s="25">
        <v>0.34652777777777777</v>
      </c>
      <c r="F378" s="25">
        <v>0.72222222222222221</v>
      </c>
      <c r="G378" s="139">
        <f t="shared" si="20"/>
        <v>8.3166666666666664</v>
      </c>
      <c r="H378" s="139">
        <f t="shared" si="21"/>
        <v>17.333333333333332</v>
      </c>
      <c r="I378" s="139">
        <f t="shared" si="22"/>
        <v>8.0166666666666657</v>
      </c>
      <c r="J378" s="139">
        <f t="shared" si="23"/>
        <v>9.0166666666666657</v>
      </c>
    </row>
    <row r="379" spans="1:10" x14ac:dyDescent="0.25">
      <c r="A379" s="13">
        <v>43852</v>
      </c>
      <c r="B379" s="95"/>
      <c r="C379" s="96">
        <v>7334</v>
      </c>
      <c r="D379" s="5"/>
      <c r="E379" s="25">
        <v>0</v>
      </c>
      <c r="F379" s="25">
        <v>0</v>
      </c>
      <c r="G379" s="139">
        <f t="shared" si="20"/>
        <v>0</v>
      </c>
      <c r="H379" s="139">
        <f t="shared" si="21"/>
        <v>0</v>
      </c>
      <c r="I379" s="139">
        <f t="shared" si="22"/>
        <v>-1</v>
      </c>
      <c r="J379" s="139" t="str">
        <f t="shared" si="23"/>
        <v>Ba7</v>
      </c>
    </row>
    <row r="380" spans="1:10" x14ac:dyDescent="0.25">
      <c r="A380" s="13">
        <v>43852</v>
      </c>
      <c r="B380" s="95"/>
      <c r="C380" s="96">
        <v>7336</v>
      </c>
      <c r="D380" s="5"/>
      <c r="E380" s="25">
        <v>0.37361111111111112</v>
      </c>
      <c r="F380" s="25">
        <v>0.68402777777777779</v>
      </c>
      <c r="G380" s="139">
        <f t="shared" si="20"/>
        <v>8.9666666666666668</v>
      </c>
      <c r="H380" s="139">
        <f t="shared" si="21"/>
        <v>16.416666666666668</v>
      </c>
      <c r="I380" s="139">
        <f t="shared" si="22"/>
        <v>6.4500000000000011</v>
      </c>
      <c r="J380" s="139">
        <f t="shared" si="23"/>
        <v>7.4500000000000011</v>
      </c>
    </row>
    <row r="381" spans="1:10" x14ac:dyDescent="0.25">
      <c r="A381" s="13">
        <v>43852</v>
      </c>
      <c r="B381" s="95"/>
      <c r="C381" s="96">
        <v>7394</v>
      </c>
      <c r="D381" s="5"/>
      <c r="E381" s="25">
        <v>0.43333333333333335</v>
      </c>
      <c r="F381" s="25">
        <v>0.77430555555555547</v>
      </c>
      <c r="G381" s="139">
        <f t="shared" si="20"/>
        <v>10.4</v>
      </c>
      <c r="H381" s="139">
        <f t="shared" si="21"/>
        <v>18.583333333333332</v>
      </c>
      <c r="I381" s="139">
        <f t="shared" si="22"/>
        <v>7.1833333333333318</v>
      </c>
      <c r="J381" s="139">
        <f t="shared" si="23"/>
        <v>8.1833333333333318</v>
      </c>
    </row>
    <row r="382" spans="1:10" x14ac:dyDescent="0.25">
      <c r="A382" s="13">
        <v>43852</v>
      </c>
      <c r="B382" s="103"/>
      <c r="C382" s="16">
        <v>794</v>
      </c>
      <c r="D382" s="5"/>
      <c r="E382" s="25">
        <v>0</v>
      </c>
      <c r="F382" s="25">
        <v>0</v>
      </c>
      <c r="G382" s="139">
        <f t="shared" si="20"/>
        <v>0</v>
      </c>
      <c r="H382" s="139">
        <f t="shared" si="21"/>
        <v>0</v>
      </c>
      <c r="I382" s="139">
        <f t="shared" si="22"/>
        <v>-1</v>
      </c>
      <c r="J382" s="139" t="str">
        <f t="shared" si="23"/>
        <v>Ba7</v>
      </c>
    </row>
    <row r="383" spans="1:10" ht="15.75" x14ac:dyDescent="0.25">
      <c r="A383" s="13">
        <v>43854</v>
      </c>
      <c r="B383" s="38"/>
      <c r="C383" s="2">
        <v>34</v>
      </c>
      <c r="D383" s="5"/>
      <c r="E383" s="25">
        <v>0.43958333333333338</v>
      </c>
      <c r="F383" s="25">
        <v>0.79513888888888884</v>
      </c>
      <c r="G383" s="139">
        <f t="shared" si="20"/>
        <v>10.55</v>
      </c>
      <c r="H383" s="139">
        <f t="shared" si="21"/>
        <v>19.083333333333332</v>
      </c>
      <c r="I383" s="139">
        <f t="shared" si="22"/>
        <v>7.5333333333333314</v>
      </c>
      <c r="J383" s="139">
        <f t="shared" si="23"/>
        <v>8.5333333333333314</v>
      </c>
    </row>
    <row r="384" spans="1:10" ht="15.75" x14ac:dyDescent="0.25">
      <c r="A384" s="13">
        <v>43854</v>
      </c>
      <c r="B384" s="38"/>
      <c r="C384" s="2">
        <v>47</v>
      </c>
      <c r="D384" s="5"/>
      <c r="E384" s="25">
        <v>0.29166666666666669</v>
      </c>
      <c r="F384" s="25">
        <v>0.72291666666666676</v>
      </c>
      <c r="G384" s="139">
        <f t="shared" si="20"/>
        <v>7</v>
      </c>
      <c r="H384" s="139">
        <f t="shared" si="21"/>
        <v>17.350000000000001</v>
      </c>
      <c r="I384" s="139">
        <f t="shared" si="22"/>
        <v>9.3500000000000014</v>
      </c>
      <c r="J384" s="139">
        <f t="shared" si="23"/>
        <v>10.350000000000001</v>
      </c>
    </row>
    <row r="385" spans="1:10" ht="15.75" x14ac:dyDescent="0.25">
      <c r="A385" s="13">
        <v>43854</v>
      </c>
      <c r="B385" s="38"/>
      <c r="C385" s="2">
        <v>146</v>
      </c>
      <c r="D385" s="5"/>
      <c r="E385" s="25">
        <v>0.41250000000000003</v>
      </c>
      <c r="F385" s="25">
        <v>0.64652777777777781</v>
      </c>
      <c r="G385" s="139">
        <f t="shared" si="20"/>
        <v>9.9</v>
      </c>
      <c r="H385" s="139">
        <f t="shared" si="21"/>
        <v>15.516666666666667</v>
      </c>
      <c r="I385" s="139">
        <f t="shared" si="22"/>
        <v>4.6166666666666671</v>
      </c>
      <c r="J385" s="139">
        <f t="shared" si="23"/>
        <v>5.6166666666666671</v>
      </c>
    </row>
    <row r="386" spans="1:10" ht="15.75" x14ac:dyDescent="0.25">
      <c r="A386" s="13">
        <v>43854</v>
      </c>
      <c r="B386" s="38"/>
      <c r="C386" s="2">
        <v>149</v>
      </c>
      <c r="D386" s="5"/>
      <c r="E386" s="25">
        <v>0</v>
      </c>
      <c r="F386" s="25">
        <v>0</v>
      </c>
      <c r="G386" s="139">
        <f t="shared" si="20"/>
        <v>0</v>
      </c>
      <c r="H386" s="139">
        <f t="shared" si="21"/>
        <v>0</v>
      </c>
      <c r="I386" s="139">
        <f t="shared" si="22"/>
        <v>-1</v>
      </c>
      <c r="J386" s="139" t="str">
        <f t="shared" si="23"/>
        <v>Ba7</v>
      </c>
    </row>
    <row r="387" spans="1:10" ht="15.75" x14ac:dyDescent="0.25">
      <c r="A387" s="13">
        <v>43854</v>
      </c>
      <c r="B387" s="38"/>
      <c r="C387" s="3">
        <v>152</v>
      </c>
      <c r="D387" s="5"/>
      <c r="E387" s="25">
        <v>0.58750000000000002</v>
      </c>
      <c r="F387" s="25">
        <v>0.74513888888888891</v>
      </c>
      <c r="G387" s="139">
        <f t="shared" ref="G387:G450" si="24">((HOUR(E387)*60)+MINUTE(E387))/60</f>
        <v>14.1</v>
      </c>
      <c r="H387" s="139">
        <f t="shared" ref="H387:H450" si="25">((HOUR(F387)*60)+MINUTE(F387))/60</f>
        <v>17.883333333333333</v>
      </c>
      <c r="I387" s="139">
        <f t="shared" ref="I387:I450" si="26">H387-G387-1</f>
        <v>2.7833333333333332</v>
      </c>
      <c r="J387" s="139">
        <f t="shared" ref="J387:J450" si="27">IF(AND(H387-G387=0,H387&lt;&gt;0,G387&lt;&gt;0),"Ja",IF(AND(H387-G387=0,H387=0,G387=0),"Ba7",IF(I387&lt;0,"Tal",H387-G387)))</f>
        <v>3.7833333333333332</v>
      </c>
    </row>
    <row r="388" spans="1:10" ht="15.75" x14ac:dyDescent="0.25">
      <c r="A388" s="13">
        <v>43854</v>
      </c>
      <c r="B388" s="38"/>
      <c r="C388" s="2">
        <v>222</v>
      </c>
      <c r="D388" s="5"/>
      <c r="E388" s="25">
        <v>0.3756944444444445</v>
      </c>
      <c r="F388" s="25">
        <v>0.71111111111111114</v>
      </c>
      <c r="G388" s="139">
        <f t="shared" si="24"/>
        <v>9.0166666666666675</v>
      </c>
      <c r="H388" s="139">
        <f t="shared" si="25"/>
        <v>17.066666666666666</v>
      </c>
      <c r="I388" s="139">
        <f t="shared" si="26"/>
        <v>7.0499999999999989</v>
      </c>
      <c r="J388" s="139">
        <f t="shared" si="27"/>
        <v>8.0499999999999989</v>
      </c>
    </row>
    <row r="389" spans="1:10" ht="15.75" x14ac:dyDescent="0.25">
      <c r="A389" s="13">
        <v>43854</v>
      </c>
      <c r="B389" s="38"/>
      <c r="C389" s="2">
        <v>258</v>
      </c>
      <c r="D389" s="5"/>
      <c r="E389" s="25">
        <v>0</v>
      </c>
      <c r="F389" s="25">
        <v>0</v>
      </c>
      <c r="G389" s="139">
        <f t="shared" si="24"/>
        <v>0</v>
      </c>
      <c r="H389" s="139">
        <f t="shared" si="25"/>
        <v>0</v>
      </c>
      <c r="I389" s="139">
        <f t="shared" si="26"/>
        <v>-1</v>
      </c>
      <c r="J389" s="139" t="str">
        <f t="shared" si="27"/>
        <v>Ba7</v>
      </c>
    </row>
    <row r="390" spans="1:10" ht="15.75" x14ac:dyDescent="0.25">
      <c r="A390" s="13">
        <v>43854</v>
      </c>
      <c r="B390" s="38"/>
      <c r="C390" s="2">
        <v>310</v>
      </c>
      <c r="D390" s="5"/>
      <c r="E390" s="25">
        <v>0</v>
      </c>
      <c r="F390" s="25">
        <v>0</v>
      </c>
      <c r="G390" s="139">
        <f t="shared" si="24"/>
        <v>0</v>
      </c>
      <c r="H390" s="139">
        <f t="shared" si="25"/>
        <v>0</v>
      </c>
      <c r="I390" s="139">
        <f t="shared" si="26"/>
        <v>-1</v>
      </c>
      <c r="J390" s="139" t="str">
        <f t="shared" si="27"/>
        <v>Ba7</v>
      </c>
    </row>
    <row r="391" spans="1:10" ht="15.75" x14ac:dyDescent="0.25">
      <c r="A391" s="13">
        <v>43854</v>
      </c>
      <c r="B391" s="38"/>
      <c r="C391" s="2">
        <v>311</v>
      </c>
      <c r="D391" s="5"/>
      <c r="E391" s="25">
        <v>0.37152777777777773</v>
      </c>
      <c r="F391" s="25">
        <v>0.75</v>
      </c>
      <c r="G391" s="139">
        <f t="shared" si="24"/>
        <v>8.9166666666666661</v>
      </c>
      <c r="H391" s="139">
        <f t="shared" si="25"/>
        <v>18</v>
      </c>
      <c r="I391" s="139">
        <f t="shared" si="26"/>
        <v>8.0833333333333339</v>
      </c>
      <c r="J391" s="139">
        <f t="shared" si="27"/>
        <v>9.0833333333333339</v>
      </c>
    </row>
    <row r="392" spans="1:10" ht="15.75" x14ac:dyDescent="0.25">
      <c r="A392" s="13">
        <v>43854</v>
      </c>
      <c r="B392" s="38"/>
      <c r="C392" s="2">
        <v>313</v>
      </c>
      <c r="D392" s="5"/>
      <c r="E392" s="25">
        <v>0</v>
      </c>
      <c r="F392" s="25">
        <v>0</v>
      </c>
      <c r="G392" s="139">
        <f t="shared" si="24"/>
        <v>0</v>
      </c>
      <c r="H392" s="139">
        <f t="shared" si="25"/>
        <v>0</v>
      </c>
      <c r="I392" s="139">
        <f t="shared" si="26"/>
        <v>-1</v>
      </c>
      <c r="J392" s="139" t="str">
        <f t="shared" si="27"/>
        <v>Ba7</v>
      </c>
    </row>
    <row r="393" spans="1:10" x14ac:dyDescent="0.25">
      <c r="A393" s="13">
        <v>43854</v>
      </c>
      <c r="B393" s="38"/>
      <c r="C393" s="1">
        <v>341</v>
      </c>
      <c r="D393" s="5"/>
      <c r="E393" s="25">
        <v>0.41805555555555557</v>
      </c>
      <c r="F393" s="25">
        <v>0.79583333333333339</v>
      </c>
      <c r="G393" s="139">
        <f t="shared" si="24"/>
        <v>10.033333333333333</v>
      </c>
      <c r="H393" s="139">
        <f t="shared" si="25"/>
        <v>19.100000000000001</v>
      </c>
      <c r="I393" s="139">
        <f t="shared" si="26"/>
        <v>8.0666666666666682</v>
      </c>
      <c r="J393" s="139">
        <f t="shared" si="27"/>
        <v>9.0666666666666682</v>
      </c>
    </row>
    <row r="394" spans="1:10" x14ac:dyDescent="0.25">
      <c r="A394" s="13">
        <v>43854</v>
      </c>
      <c r="B394" s="38"/>
      <c r="C394" s="16">
        <v>636</v>
      </c>
      <c r="D394" s="5"/>
      <c r="E394" s="25">
        <v>0.36527777777777781</v>
      </c>
      <c r="F394" s="25">
        <v>0.75694444444444453</v>
      </c>
      <c r="G394" s="139">
        <f t="shared" si="24"/>
        <v>8.7666666666666675</v>
      </c>
      <c r="H394" s="139">
        <f t="shared" si="25"/>
        <v>18.166666666666668</v>
      </c>
      <c r="I394" s="139">
        <f t="shared" si="26"/>
        <v>8.4</v>
      </c>
      <c r="J394" s="139">
        <f t="shared" si="27"/>
        <v>9.4</v>
      </c>
    </row>
    <row r="395" spans="1:10" x14ac:dyDescent="0.25">
      <c r="A395" s="13">
        <v>43854</v>
      </c>
      <c r="B395" s="38"/>
      <c r="C395" s="16">
        <v>664</v>
      </c>
      <c r="D395" s="5"/>
      <c r="E395" s="25">
        <v>0.45347222222222222</v>
      </c>
      <c r="F395" s="25">
        <v>0.84027777777777779</v>
      </c>
      <c r="G395" s="139">
        <f t="shared" si="24"/>
        <v>10.883333333333333</v>
      </c>
      <c r="H395" s="139">
        <f t="shared" si="25"/>
        <v>20.166666666666668</v>
      </c>
      <c r="I395" s="139">
        <f t="shared" si="26"/>
        <v>8.283333333333335</v>
      </c>
      <c r="J395" s="139">
        <f t="shared" si="27"/>
        <v>9.283333333333335</v>
      </c>
    </row>
    <row r="396" spans="1:10" x14ac:dyDescent="0.25">
      <c r="A396" s="13">
        <v>43854</v>
      </c>
      <c r="B396" s="38"/>
      <c r="C396" s="16">
        <v>676</v>
      </c>
      <c r="D396" s="5"/>
      <c r="E396" s="25">
        <v>0.43124999999999997</v>
      </c>
      <c r="F396" s="25">
        <v>0.79305555555555562</v>
      </c>
      <c r="G396" s="139">
        <f t="shared" si="24"/>
        <v>10.35</v>
      </c>
      <c r="H396" s="139">
        <f t="shared" si="25"/>
        <v>19.033333333333335</v>
      </c>
      <c r="I396" s="139">
        <f t="shared" si="26"/>
        <v>7.6833333333333353</v>
      </c>
      <c r="J396" s="139">
        <f t="shared" si="27"/>
        <v>8.6833333333333353</v>
      </c>
    </row>
    <row r="397" spans="1:10" x14ac:dyDescent="0.25">
      <c r="A397" s="13">
        <v>43854</v>
      </c>
      <c r="B397" s="38"/>
      <c r="C397" s="16">
        <v>736</v>
      </c>
      <c r="D397" s="5"/>
      <c r="E397" s="25">
        <v>0</v>
      </c>
      <c r="F397" s="25">
        <v>0</v>
      </c>
      <c r="G397" s="139">
        <f t="shared" si="24"/>
        <v>0</v>
      </c>
      <c r="H397" s="139">
        <f t="shared" si="25"/>
        <v>0</v>
      </c>
      <c r="I397" s="139">
        <f t="shared" si="26"/>
        <v>-1</v>
      </c>
      <c r="J397" s="139" t="str">
        <f t="shared" si="27"/>
        <v>Ba7</v>
      </c>
    </row>
    <row r="398" spans="1:10" x14ac:dyDescent="0.25">
      <c r="A398" s="13">
        <v>43854</v>
      </c>
      <c r="B398" s="38"/>
      <c r="C398" s="16">
        <v>763</v>
      </c>
      <c r="D398" s="5"/>
      <c r="E398" s="25">
        <v>0.41875000000000001</v>
      </c>
      <c r="F398" s="25">
        <v>0.79305555555555562</v>
      </c>
      <c r="G398" s="139">
        <f t="shared" si="24"/>
        <v>10.050000000000001</v>
      </c>
      <c r="H398" s="139">
        <f t="shared" si="25"/>
        <v>19.033333333333335</v>
      </c>
      <c r="I398" s="139">
        <f t="shared" si="26"/>
        <v>7.9833333333333343</v>
      </c>
      <c r="J398" s="139">
        <f t="shared" si="27"/>
        <v>8.9833333333333343</v>
      </c>
    </row>
    <row r="399" spans="1:10" x14ac:dyDescent="0.25">
      <c r="A399" s="13">
        <v>43854</v>
      </c>
      <c r="B399" s="38"/>
      <c r="C399" s="16">
        <v>764</v>
      </c>
      <c r="D399" s="5"/>
      <c r="E399" s="25">
        <v>0.36319444444444443</v>
      </c>
      <c r="F399" s="25">
        <v>0.58194444444444449</v>
      </c>
      <c r="G399" s="139">
        <f t="shared" si="24"/>
        <v>8.7166666666666668</v>
      </c>
      <c r="H399" s="139">
        <f t="shared" si="25"/>
        <v>13.966666666666667</v>
      </c>
      <c r="I399" s="139">
        <f t="shared" si="26"/>
        <v>4.25</v>
      </c>
      <c r="J399" s="139">
        <f t="shared" si="27"/>
        <v>5.25</v>
      </c>
    </row>
    <row r="400" spans="1:10" x14ac:dyDescent="0.25">
      <c r="A400" s="13">
        <v>43854</v>
      </c>
      <c r="B400" s="38"/>
      <c r="C400" s="11">
        <v>3423</v>
      </c>
      <c r="D400" s="5"/>
      <c r="E400" s="25">
        <v>0.3756944444444445</v>
      </c>
      <c r="F400" s="25">
        <v>0.76250000000000007</v>
      </c>
      <c r="G400" s="139">
        <f t="shared" si="24"/>
        <v>9.0166666666666675</v>
      </c>
      <c r="H400" s="139">
        <f t="shared" si="25"/>
        <v>18.3</v>
      </c>
      <c r="I400" s="139">
        <f t="shared" si="26"/>
        <v>8.2833333333333332</v>
      </c>
      <c r="J400" s="139">
        <f t="shared" si="27"/>
        <v>9.2833333333333332</v>
      </c>
    </row>
    <row r="401" spans="1:10" x14ac:dyDescent="0.25">
      <c r="A401" s="13">
        <v>43854</v>
      </c>
      <c r="B401" s="38"/>
      <c r="C401" s="11">
        <v>3424</v>
      </c>
      <c r="D401" s="5"/>
      <c r="E401" s="25">
        <v>0.38680555555555557</v>
      </c>
      <c r="F401" s="25">
        <v>0.83680555555555547</v>
      </c>
      <c r="G401" s="139">
        <f t="shared" si="24"/>
        <v>9.2833333333333332</v>
      </c>
      <c r="H401" s="139">
        <f t="shared" si="25"/>
        <v>20.083333333333332</v>
      </c>
      <c r="I401" s="139">
        <f t="shared" si="26"/>
        <v>9.7999999999999989</v>
      </c>
      <c r="J401" s="139">
        <f t="shared" si="27"/>
        <v>10.799999999999999</v>
      </c>
    </row>
    <row r="402" spans="1:10" x14ac:dyDescent="0.25">
      <c r="A402" s="13">
        <v>43854</v>
      </c>
      <c r="B402" s="38"/>
      <c r="C402" s="11">
        <v>3516</v>
      </c>
      <c r="D402" s="5"/>
      <c r="E402" s="25">
        <v>0.34861111111111115</v>
      </c>
      <c r="F402" s="25">
        <v>0.7944444444444444</v>
      </c>
      <c r="G402" s="139">
        <f t="shared" si="24"/>
        <v>8.3666666666666671</v>
      </c>
      <c r="H402" s="139">
        <f t="shared" si="25"/>
        <v>19.066666666666666</v>
      </c>
      <c r="I402" s="139">
        <f t="shared" si="26"/>
        <v>9.6999999999999993</v>
      </c>
      <c r="J402" s="139">
        <f t="shared" si="27"/>
        <v>10.7</v>
      </c>
    </row>
    <row r="403" spans="1:10" x14ac:dyDescent="0.25">
      <c r="A403" s="13">
        <v>43854</v>
      </c>
      <c r="B403" s="38"/>
      <c r="C403" s="11">
        <v>3623</v>
      </c>
      <c r="D403" s="5"/>
      <c r="E403" s="25">
        <v>0.38750000000000001</v>
      </c>
      <c r="F403" s="25">
        <v>0.62222222222222223</v>
      </c>
      <c r="G403" s="139">
        <f t="shared" si="24"/>
        <v>9.3000000000000007</v>
      </c>
      <c r="H403" s="139">
        <f t="shared" si="25"/>
        <v>14.933333333333334</v>
      </c>
      <c r="I403" s="139">
        <f t="shared" si="26"/>
        <v>4.6333333333333329</v>
      </c>
      <c r="J403" s="139">
        <f t="shared" si="27"/>
        <v>5.6333333333333329</v>
      </c>
    </row>
    <row r="404" spans="1:10" x14ac:dyDescent="0.25">
      <c r="A404" s="13">
        <v>43854</v>
      </c>
      <c r="B404" s="38"/>
      <c r="C404" s="11">
        <v>5121</v>
      </c>
      <c r="D404" s="5"/>
      <c r="E404" s="25">
        <v>0.3215277777777778</v>
      </c>
      <c r="F404" s="25">
        <v>0.79861111111111116</v>
      </c>
      <c r="G404" s="139">
        <f t="shared" si="24"/>
        <v>7.7166666666666668</v>
      </c>
      <c r="H404" s="139">
        <f t="shared" si="25"/>
        <v>19.166666666666668</v>
      </c>
      <c r="I404" s="139">
        <f t="shared" si="26"/>
        <v>10.450000000000001</v>
      </c>
      <c r="J404" s="139">
        <f t="shared" si="27"/>
        <v>11.450000000000001</v>
      </c>
    </row>
    <row r="405" spans="1:10" x14ac:dyDescent="0.25">
      <c r="A405" s="13">
        <v>43854</v>
      </c>
      <c r="B405" s="38"/>
      <c r="C405" s="11">
        <v>5127</v>
      </c>
      <c r="D405" s="5"/>
      <c r="E405" s="25">
        <v>0.39930555555555558</v>
      </c>
      <c r="F405" s="25">
        <v>0.77083333333333337</v>
      </c>
      <c r="G405" s="139">
        <f t="shared" si="24"/>
        <v>9.5833333333333339</v>
      </c>
      <c r="H405" s="139">
        <f t="shared" si="25"/>
        <v>18.5</v>
      </c>
      <c r="I405" s="139">
        <f t="shared" si="26"/>
        <v>7.9166666666666661</v>
      </c>
      <c r="J405" s="139">
        <f t="shared" si="27"/>
        <v>8.9166666666666661</v>
      </c>
    </row>
    <row r="406" spans="1:10" x14ac:dyDescent="0.25">
      <c r="A406" s="13">
        <v>43854</v>
      </c>
      <c r="B406" s="38"/>
      <c r="C406" s="11">
        <v>5353</v>
      </c>
      <c r="D406" s="5"/>
      <c r="E406" s="25">
        <v>0</v>
      </c>
      <c r="F406" s="25">
        <v>0</v>
      </c>
      <c r="G406" s="139">
        <f t="shared" si="24"/>
        <v>0</v>
      </c>
      <c r="H406" s="139">
        <f t="shared" si="25"/>
        <v>0</v>
      </c>
      <c r="I406" s="139">
        <f t="shared" si="26"/>
        <v>-1</v>
      </c>
      <c r="J406" s="139" t="str">
        <f t="shared" si="27"/>
        <v>Ba7</v>
      </c>
    </row>
    <row r="407" spans="1:10" x14ac:dyDescent="0.25">
      <c r="A407" s="13">
        <v>43854</v>
      </c>
      <c r="B407" s="38"/>
      <c r="C407" s="11">
        <v>5447</v>
      </c>
      <c r="D407" s="5"/>
      <c r="E407" s="25">
        <v>0.40416666666666662</v>
      </c>
      <c r="F407" s="25">
        <v>0.79305555555555562</v>
      </c>
      <c r="G407" s="139">
        <f t="shared" si="24"/>
        <v>9.6999999999999993</v>
      </c>
      <c r="H407" s="139">
        <f t="shared" si="25"/>
        <v>19.033333333333335</v>
      </c>
      <c r="I407" s="139">
        <f t="shared" si="26"/>
        <v>8.3333333333333357</v>
      </c>
      <c r="J407" s="139">
        <f t="shared" si="27"/>
        <v>9.3333333333333357</v>
      </c>
    </row>
    <row r="408" spans="1:10" x14ac:dyDescent="0.25">
      <c r="A408" s="13">
        <v>43854</v>
      </c>
      <c r="B408" s="38"/>
      <c r="C408" s="11">
        <v>5488</v>
      </c>
      <c r="D408" s="5"/>
      <c r="E408" s="25">
        <v>0.22291666666666665</v>
      </c>
      <c r="F408" s="25">
        <v>0.65069444444444446</v>
      </c>
      <c r="G408" s="139">
        <f t="shared" si="24"/>
        <v>5.35</v>
      </c>
      <c r="H408" s="139">
        <f t="shared" si="25"/>
        <v>15.616666666666667</v>
      </c>
      <c r="I408" s="139">
        <f t="shared" si="26"/>
        <v>9.2666666666666675</v>
      </c>
      <c r="J408" s="139">
        <f t="shared" si="27"/>
        <v>10.266666666666667</v>
      </c>
    </row>
    <row r="409" spans="1:10" x14ac:dyDescent="0.25">
      <c r="A409" s="13">
        <v>43854</v>
      </c>
      <c r="B409" s="38"/>
      <c r="C409" s="11">
        <v>5512</v>
      </c>
      <c r="D409" s="5"/>
      <c r="E409" s="25">
        <v>0.47986111111111113</v>
      </c>
      <c r="F409" s="25">
        <v>0.94236111111111109</v>
      </c>
      <c r="G409" s="139">
        <f t="shared" si="24"/>
        <v>11.516666666666667</v>
      </c>
      <c r="H409" s="139">
        <f t="shared" si="25"/>
        <v>22.616666666666667</v>
      </c>
      <c r="I409" s="139">
        <f t="shared" si="26"/>
        <v>10.1</v>
      </c>
      <c r="J409" s="139">
        <f t="shared" si="27"/>
        <v>11.1</v>
      </c>
    </row>
    <row r="410" spans="1:10" x14ac:dyDescent="0.25">
      <c r="A410" s="13">
        <v>43854</v>
      </c>
      <c r="B410" s="38"/>
      <c r="C410" s="16">
        <v>5590</v>
      </c>
      <c r="D410" s="5"/>
      <c r="E410" s="25">
        <v>0.45</v>
      </c>
      <c r="F410" s="25">
        <v>0.77708333333333324</v>
      </c>
      <c r="G410" s="139">
        <f t="shared" si="24"/>
        <v>10.8</v>
      </c>
      <c r="H410" s="139">
        <f t="shared" si="25"/>
        <v>18.649999999999999</v>
      </c>
      <c r="I410" s="139">
        <f t="shared" si="26"/>
        <v>6.8499999999999979</v>
      </c>
      <c r="J410" s="139">
        <f t="shared" si="27"/>
        <v>7.8499999999999979</v>
      </c>
    </row>
    <row r="411" spans="1:10" x14ac:dyDescent="0.25">
      <c r="A411" s="13">
        <v>43854</v>
      </c>
      <c r="B411" s="38"/>
      <c r="C411" s="16">
        <v>5627</v>
      </c>
      <c r="D411" s="5"/>
      <c r="E411" s="25">
        <v>0.37638888888888888</v>
      </c>
      <c r="F411" s="25">
        <v>0.75555555555555554</v>
      </c>
      <c r="G411" s="139">
        <f t="shared" si="24"/>
        <v>9.0333333333333332</v>
      </c>
      <c r="H411" s="139">
        <f t="shared" si="25"/>
        <v>18.133333333333333</v>
      </c>
      <c r="I411" s="139">
        <f t="shared" si="26"/>
        <v>8.1</v>
      </c>
      <c r="J411" s="139">
        <f t="shared" si="27"/>
        <v>9.1</v>
      </c>
    </row>
    <row r="412" spans="1:10" x14ac:dyDescent="0.25">
      <c r="A412" s="13">
        <v>43854</v>
      </c>
      <c r="B412" s="38"/>
      <c r="C412" s="16">
        <v>5654</v>
      </c>
      <c r="D412" s="5"/>
      <c r="E412" s="25">
        <v>0</v>
      </c>
      <c r="F412" s="25">
        <v>0</v>
      </c>
      <c r="G412" s="139">
        <f t="shared" si="24"/>
        <v>0</v>
      </c>
      <c r="H412" s="139">
        <f t="shared" si="25"/>
        <v>0</v>
      </c>
      <c r="I412" s="139">
        <f t="shared" si="26"/>
        <v>-1</v>
      </c>
      <c r="J412" s="139" t="str">
        <f t="shared" si="27"/>
        <v>Ba7</v>
      </c>
    </row>
    <row r="413" spans="1:10" x14ac:dyDescent="0.25">
      <c r="A413" s="13">
        <v>43854</v>
      </c>
      <c r="B413" s="38"/>
      <c r="C413" s="16">
        <v>5655</v>
      </c>
      <c r="D413" s="5"/>
      <c r="E413" s="25">
        <v>0.38819444444444445</v>
      </c>
      <c r="F413" s="25">
        <v>0.80972222222222223</v>
      </c>
      <c r="G413" s="139">
        <f t="shared" si="24"/>
        <v>9.3166666666666664</v>
      </c>
      <c r="H413" s="139">
        <f t="shared" si="25"/>
        <v>19.433333333333334</v>
      </c>
      <c r="I413" s="139">
        <f t="shared" si="26"/>
        <v>9.1166666666666671</v>
      </c>
      <c r="J413" s="139">
        <f t="shared" si="27"/>
        <v>10.116666666666667</v>
      </c>
    </row>
    <row r="414" spans="1:10" x14ac:dyDescent="0.25">
      <c r="A414" s="13">
        <v>43854</v>
      </c>
      <c r="B414" s="38"/>
      <c r="C414" s="11">
        <v>7003</v>
      </c>
      <c r="D414" s="5"/>
      <c r="E414" s="25">
        <v>0.34652777777777777</v>
      </c>
      <c r="F414" s="25">
        <v>0.71527777777777779</v>
      </c>
      <c r="G414" s="139">
        <f t="shared" si="24"/>
        <v>8.3166666666666664</v>
      </c>
      <c r="H414" s="139">
        <f t="shared" si="25"/>
        <v>17.166666666666668</v>
      </c>
      <c r="I414" s="139">
        <f t="shared" si="26"/>
        <v>7.8500000000000014</v>
      </c>
      <c r="J414" s="139">
        <f t="shared" si="27"/>
        <v>8.8500000000000014</v>
      </c>
    </row>
    <row r="415" spans="1:10" x14ac:dyDescent="0.25">
      <c r="A415" s="13">
        <v>43854</v>
      </c>
      <c r="B415" s="38"/>
      <c r="C415" s="11">
        <v>7005</v>
      </c>
      <c r="D415" s="5"/>
      <c r="E415" s="25">
        <v>0.34652777777777777</v>
      </c>
      <c r="F415" s="25">
        <v>0.37847222222222227</v>
      </c>
      <c r="G415" s="139">
        <f t="shared" si="24"/>
        <v>8.3166666666666664</v>
      </c>
      <c r="H415" s="139">
        <f t="shared" si="25"/>
        <v>9.0833333333333339</v>
      </c>
      <c r="I415" s="139">
        <f t="shared" si="26"/>
        <v>-0.2333333333333325</v>
      </c>
      <c r="J415" s="139" t="str">
        <f t="shared" si="27"/>
        <v>Tal</v>
      </c>
    </row>
    <row r="416" spans="1:10" x14ac:dyDescent="0.25">
      <c r="A416" s="13">
        <v>43854</v>
      </c>
      <c r="B416" s="38"/>
      <c r="C416" s="11">
        <v>7138</v>
      </c>
      <c r="D416" s="5"/>
      <c r="E416" s="25">
        <v>0.3979166666666667</v>
      </c>
      <c r="F416" s="25">
        <v>0.79791666666666661</v>
      </c>
      <c r="G416" s="139">
        <f t="shared" si="24"/>
        <v>9.5500000000000007</v>
      </c>
      <c r="H416" s="139">
        <f t="shared" si="25"/>
        <v>19.149999999999999</v>
      </c>
      <c r="I416" s="139">
        <f t="shared" si="26"/>
        <v>8.5999999999999979</v>
      </c>
      <c r="J416" s="139">
        <f t="shared" si="27"/>
        <v>9.5999999999999979</v>
      </c>
    </row>
    <row r="417" spans="1:10" x14ac:dyDescent="0.25">
      <c r="A417" s="13">
        <v>43854</v>
      </c>
      <c r="B417" s="38"/>
      <c r="C417" s="11">
        <v>7297</v>
      </c>
      <c r="D417" s="5"/>
      <c r="E417" s="25">
        <v>0.37986111111111115</v>
      </c>
      <c r="F417" s="25">
        <v>0.75416666666666676</v>
      </c>
      <c r="G417" s="139">
        <f t="shared" si="24"/>
        <v>9.1166666666666671</v>
      </c>
      <c r="H417" s="139">
        <f t="shared" si="25"/>
        <v>18.100000000000001</v>
      </c>
      <c r="I417" s="139">
        <f t="shared" si="26"/>
        <v>7.9833333333333343</v>
      </c>
      <c r="J417" s="139">
        <f t="shared" si="27"/>
        <v>8.9833333333333343</v>
      </c>
    </row>
    <row r="418" spans="1:10" x14ac:dyDescent="0.25">
      <c r="A418" s="13">
        <v>43854</v>
      </c>
      <c r="B418" s="38"/>
      <c r="C418" s="11">
        <v>7344</v>
      </c>
      <c r="D418" s="5"/>
      <c r="E418" s="25">
        <v>0.33194444444444443</v>
      </c>
      <c r="F418" s="25">
        <v>0.71319444444444446</v>
      </c>
      <c r="G418" s="139">
        <f t="shared" si="24"/>
        <v>7.9666666666666668</v>
      </c>
      <c r="H418" s="139">
        <f t="shared" si="25"/>
        <v>17.116666666666667</v>
      </c>
      <c r="I418" s="139">
        <f t="shared" si="26"/>
        <v>8.15</v>
      </c>
      <c r="J418" s="139">
        <f t="shared" si="27"/>
        <v>9.15</v>
      </c>
    </row>
    <row r="419" spans="1:10" x14ac:dyDescent="0.25">
      <c r="A419" s="13">
        <v>43854</v>
      </c>
      <c r="B419" s="38"/>
      <c r="C419" s="20">
        <v>7426</v>
      </c>
      <c r="D419" s="5"/>
      <c r="E419" s="25">
        <v>0.36527777777777781</v>
      </c>
      <c r="F419" s="25">
        <v>0.75208333333333333</v>
      </c>
      <c r="G419" s="139">
        <f t="shared" si="24"/>
        <v>8.7666666666666675</v>
      </c>
      <c r="H419" s="139">
        <f t="shared" si="25"/>
        <v>18.05</v>
      </c>
      <c r="I419" s="139">
        <f t="shared" si="26"/>
        <v>8.2833333333333332</v>
      </c>
      <c r="J419" s="139">
        <f t="shared" si="27"/>
        <v>9.2833333333333332</v>
      </c>
    </row>
    <row r="420" spans="1:10" x14ac:dyDescent="0.25">
      <c r="A420" s="13">
        <v>43854</v>
      </c>
      <c r="B420" s="38"/>
      <c r="C420" s="20">
        <v>7427</v>
      </c>
      <c r="D420" s="5"/>
      <c r="E420" s="25">
        <v>0.41597222222222219</v>
      </c>
      <c r="F420" s="25">
        <v>0.7944444444444444</v>
      </c>
      <c r="G420" s="139">
        <f t="shared" si="24"/>
        <v>9.9833333333333325</v>
      </c>
      <c r="H420" s="139">
        <f t="shared" si="25"/>
        <v>19.066666666666666</v>
      </c>
      <c r="I420" s="139">
        <f t="shared" si="26"/>
        <v>8.0833333333333339</v>
      </c>
      <c r="J420" s="139">
        <f t="shared" si="27"/>
        <v>9.0833333333333339</v>
      </c>
    </row>
    <row r="421" spans="1:10" x14ac:dyDescent="0.25">
      <c r="A421" s="13">
        <v>43854</v>
      </c>
      <c r="B421" s="95"/>
      <c r="C421" s="96">
        <v>10</v>
      </c>
      <c r="D421" s="5"/>
      <c r="E421" s="25">
        <v>0.4548611111111111</v>
      </c>
      <c r="F421" s="25">
        <v>0.69791666666666663</v>
      </c>
      <c r="G421" s="139">
        <f t="shared" si="24"/>
        <v>10.916666666666666</v>
      </c>
      <c r="H421" s="139">
        <f t="shared" si="25"/>
        <v>16.75</v>
      </c>
      <c r="I421" s="139">
        <f t="shared" si="26"/>
        <v>4.8333333333333339</v>
      </c>
      <c r="J421" s="139">
        <f t="shared" si="27"/>
        <v>5.8333333333333339</v>
      </c>
    </row>
    <row r="422" spans="1:10" x14ac:dyDescent="0.25">
      <c r="A422" s="13">
        <v>43854</v>
      </c>
      <c r="B422" s="95"/>
      <c r="C422" s="96">
        <v>20</v>
      </c>
      <c r="D422" s="5"/>
      <c r="E422" s="25">
        <v>0.32708333333333334</v>
      </c>
      <c r="F422" s="25">
        <v>0.64374999999999993</v>
      </c>
      <c r="G422" s="139">
        <f t="shared" si="24"/>
        <v>7.85</v>
      </c>
      <c r="H422" s="139">
        <f t="shared" si="25"/>
        <v>15.45</v>
      </c>
      <c r="I422" s="139">
        <f t="shared" si="26"/>
        <v>6.6</v>
      </c>
      <c r="J422" s="139">
        <f t="shared" si="27"/>
        <v>7.6</v>
      </c>
    </row>
    <row r="423" spans="1:10" x14ac:dyDescent="0.25">
      <c r="A423" s="13">
        <v>43854</v>
      </c>
      <c r="B423" s="95"/>
      <c r="C423" s="96">
        <v>29</v>
      </c>
      <c r="D423" s="5"/>
      <c r="E423" s="25">
        <v>0.33402777777777781</v>
      </c>
      <c r="F423" s="25">
        <v>0.65486111111111112</v>
      </c>
      <c r="G423" s="139">
        <f t="shared" si="24"/>
        <v>8.0166666666666675</v>
      </c>
      <c r="H423" s="139">
        <f t="shared" si="25"/>
        <v>15.716666666666667</v>
      </c>
      <c r="I423" s="139">
        <f t="shared" si="26"/>
        <v>6.6999999999999993</v>
      </c>
      <c r="J423" s="139">
        <f t="shared" si="27"/>
        <v>7.6999999999999993</v>
      </c>
    </row>
    <row r="424" spans="1:10" x14ac:dyDescent="0.25">
      <c r="A424" s="13">
        <v>43854</v>
      </c>
      <c r="B424" s="95"/>
      <c r="C424" s="96">
        <v>31</v>
      </c>
      <c r="D424" s="5"/>
      <c r="E424" s="25">
        <v>0.55833333333333335</v>
      </c>
      <c r="F424" s="25">
        <v>0.68888888888888899</v>
      </c>
      <c r="G424" s="139">
        <f t="shared" si="24"/>
        <v>13.4</v>
      </c>
      <c r="H424" s="139">
        <f t="shared" si="25"/>
        <v>16.533333333333335</v>
      </c>
      <c r="I424" s="139">
        <f t="shared" si="26"/>
        <v>2.1333333333333346</v>
      </c>
      <c r="J424" s="139">
        <f t="shared" si="27"/>
        <v>3.1333333333333346</v>
      </c>
    </row>
    <row r="425" spans="1:10" x14ac:dyDescent="0.25">
      <c r="A425" s="13">
        <v>43854</v>
      </c>
      <c r="B425" s="95"/>
      <c r="C425" s="96">
        <v>35</v>
      </c>
      <c r="D425" s="5"/>
      <c r="E425" s="25">
        <v>0.4291666666666667</v>
      </c>
      <c r="F425" s="25">
        <v>0.69444444444444453</v>
      </c>
      <c r="G425" s="139">
        <f t="shared" si="24"/>
        <v>10.3</v>
      </c>
      <c r="H425" s="139">
        <f t="shared" si="25"/>
        <v>16.666666666666668</v>
      </c>
      <c r="I425" s="139">
        <f t="shared" si="26"/>
        <v>5.3666666666666671</v>
      </c>
      <c r="J425" s="139">
        <f t="shared" si="27"/>
        <v>6.3666666666666671</v>
      </c>
    </row>
    <row r="426" spans="1:10" x14ac:dyDescent="0.25">
      <c r="A426" s="13">
        <v>43854</v>
      </c>
      <c r="B426" s="95"/>
      <c r="C426" s="96">
        <v>39</v>
      </c>
      <c r="D426" s="5"/>
      <c r="E426" s="25">
        <v>0.37013888888888885</v>
      </c>
      <c r="F426" s="25">
        <v>0.73819444444444438</v>
      </c>
      <c r="G426" s="139">
        <f t="shared" si="24"/>
        <v>8.8833333333333329</v>
      </c>
      <c r="H426" s="139">
        <f t="shared" si="25"/>
        <v>17.716666666666665</v>
      </c>
      <c r="I426" s="139">
        <f t="shared" si="26"/>
        <v>7.8333333333333321</v>
      </c>
      <c r="J426" s="139">
        <f t="shared" si="27"/>
        <v>8.8333333333333321</v>
      </c>
    </row>
    <row r="427" spans="1:10" x14ac:dyDescent="0.25">
      <c r="A427" s="13">
        <v>43854</v>
      </c>
      <c r="B427" s="95"/>
      <c r="C427" s="96">
        <v>53</v>
      </c>
      <c r="D427" s="5"/>
      <c r="E427" s="25">
        <v>0</v>
      </c>
      <c r="F427" s="25">
        <v>0</v>
      </c>
      <c r="G427" s="139">
        <f t="shared" si="24"/>
        <v>0</v>
      </c>
      <c r="H427" s="139">
        <f t="shared" si="25"/>
        <v>0</v>
      </c>
      <c r="I427" s="139">
        <f t="shared" si="26"/>
        <v>-1</v>
      </c>
      <c r="J427" s="139" t="str">
        <f t="shared" si="27"/>
        <v>Ba7</v>
      </c>
    </row>
    <row r="428" spans="1:10" x14ac:dyDescent="0.25">
      <c r="A428" s="13">
        <v>43854</v>
      </c>
      <c r="B428" s="95"/>
      <c r="C428" s="96">
        <v>57</v>
      </c>
      <c r="D428" s="5"/>
      <c r="E428" s="25">
        <v>0.38055555555555554</v>
      </c>
      <c r="F428" s="25">
        <v>0.62430555555555556</v>
      </c>
      <c r="G428" s="139">
        <f t="shared" si="24"/>
        <v>9.1333333333333329</v>
      </c>
      <c r="H428" s="139">
        <f t="shared" si="25"/>
        <v>14.983333333333333</v>
      </c>
      <c r="I428" s="139">
        <f t="shared" si="26"/>
        <v>4.8499999999999996</v>
      </c>
      <c r="J428" s="139">
        <f t="shared" si="27"/>
        <v>5.85</v>
      </c>
    </row>
    <row r="429" spans="1:10" x14ac:dyDescent="0.25">
      <c r="A429" s="13">
        <v>43854</v>
      </c>
      <c r="B429" s="95"/>
      <c r="C429" s="96">
        <v>60</v>
      </c>
      <c r="D429" s="5"/>
      <c r="E429" s="25">
        <v>0.74652777777777779</v>
      </c>
      <c r="F429" s="25">
        <v>0.74652777777777779</v>
      </c>
      <c r="G429" s="139">
        <f t="shared" si="24"/>
        <v>17.916666666666668</v>
      </c>
      <c r="H429" s="139">
        <f t="shared" si="25"/>
        <v>17.916666666666668</v>
      </c>
      <c r="I429" s="139">
        <f t="shared" si="26"/>
        <v>-1</v>
      </c>
      <c r="J429" s="139" t="str">
        <f t="shared" si="27"/>
        <v>Ja</v>
      </c>
    </row>
    <row r="430" spans="1:10" x14ac:dyDescent="0.25">
      <c r="A430" s="13">
        <v>43854</v>
      </c>
      <c r="B430" s="95"/>
      <c r="C430" s="96">
        <v>147</v>
      </c>
      <c r="D430" s="5"/>
      <c r="E430" s="25">
        <v>0.4284722222222222</v>
      </c>
      <c r="F430" s="25">
        <v>0.46111111111111108</v>
      </c>
      <c r="G430" s="139">
        <f t="shared" si="24"/>
        <v>10.283333333333333</v>
      </c>
      <c r="H430" s="139">
        <f t="shared" si="25"/>
        <v>11.066666666666666</v>
      </c>
      <c r="I430" s="139">
        <f t="shared" si="26"/>
        <v>-0.21666666666666679</v>
      </c>
      <c r="J430" s="139" t="str">
        <f t="shared" si="27"/>
        <v>Tal</v>
      </c>
    </row>
    <row r="431" spans="1:10" x14ac:dyDescent="0.25">
      <c r="A431" s="13">
        <v>43854</v>
      </c>
      <c r="B431" s="95"/>
      <c r="C431" s="96">
        <v>267</v>
      </c>
      <c r="D431" s="5"/>
      <c r="E431" s="25">
        <v>0.33680555555555558</v>
      </c>
      <c r="F431" s="25">
        <v>0.72986111111111107</v>
      </c>
      <c r="G431" s="139">
        <f t="shared" si="24"/>
        <v>8.0833333333333339</v>
      </c>
      <c r="H431" s="139">
        <f t="shared" si="25"/>
        <v>17.516666666666666</v>
      </c>
      <c r="I431" s="139">
        <f t="shared" si="26"/>
        <v>8.4333333333333318</v>
      </c>
      <c r="J431" s="139">
        <f t="shared" si="27"/>
        <v>9.4333333333333318</v>
      </c>
    </row>
    <row r="432" spans="1:10" x14ac:dyDescent="0.25">
      <c r="A432" s="13">
        <v>43854</v>
      </c>
      <c r="B432" s="95"/>
      <c r="C432" s="96">
        <v>337</v>
      </c>
      <c r="D432" s="5"/>
      <c r="E432" s="25">
        <v>0.4291666666666667</v>
      </c>
      <c r="F432" s="25">
        <v>0.77569444444444446</v>
      </c>
      <c r="G432" s="139">
        <f t="shared" si="24"/>
        <v>10.3</v>
      </c>
      <c r="H432" s="139">
        <f t="shared" si="25"/>
        <v>18.616666666666667</v>
      </c>
      <c r="I432" s="139">
        <f t="shared" si="26"/>
        <v>7.3166666666666664</v>
      </c>
      <c r="J432" s="139">
        <f t="shared" si="27"/>
        <v>8.3166666666666664</v>
      </c>
    </row>
    <row r="433" spans="1:10" x14ac:dyDescent="0.25">
      <c r="A433" s="13">
        <v>43854</v>
      </c>
      <c r="B433" s="95"/>
      <c r="C433" s="96">
        <v>355</v>
      </c>
      <c r="D433" s="5"/>
      <c r="E433" s="25">
        <v>0.31944444444444448</v>
      </c>
      <c r="F433" s="25">
        <v>0.66875000000000007</v>
      </c>
      <c r="G433" s="139">
        <f t="shared" si="24"/>
        <v>7.666666666666667</v>
      </c>
      <c r="H433" s="139">
        <f t="shared" si="25"/>
        <v>16.05</v>
      </c>
      <c r="I433" s="139">
        <f t="shared" si="26"/>
        <v>7.3833333333333329</v>
      </c>
      <c r="J433" s="139">
        <f t="shared" si="27"/>
        <v>8.3833333333333329</v>
      </c>
    </row>
    <row r="434" spans="1:10" x14ac:dyDescent="0.25">
      <c r="A434" s="13">
        <v>43854</v>
      </c>
      <c r="B434" s="95"/>
      <c r="C434" s="96">
        <v>469</v>
      </c>
      <c r="D434" s="5"/>
      <c r="E434" s="25">
        <v>0.34583333333333338</v>
      </c>
      <c r="F434" s="25">
        <v>0.69374999999999998</v>
      </c>
      <c r="G434" s="139">
        <f t="shared" si="24"/>
        <v>8.3000000000000007</v>
      </c>
      <c r="H434" s="139">
        <f t="shared" si="25"/>
        <v>16.649999999999999</v>
      </c>
      <c r="I434" s="139">
        <f t="shared" si="26"/>
        <v>7.3499999999999979</v>
      </c>
      <c r="J434" s="139">
        <f t="shared" si="27"/>
        <v>8.3499999999999979</v>
      </c>
    </row>
    <row r="435" spans="1:10" x14ac:dyDescent="0.25">
      <c r="A435" s="13">
        <v>43854</v>
      </c>
      <c r="B435" s="95"/>
      <c r="C435" s="96">
        <v>473</v>
      </c>
      <c r="D435" s="5"/>
      <c r="E435" s="25">
        <v>0.31180555555555556</v>
      </c>
      <c r="F435" s="25">
        <v>0.68888888888888899</v>
      </c>
      <c r="G435" s="139">
        <f t="shared" si="24"/>
        <v>7.4833333333333334</v>
      </c>
      <c r="H435" s="139">
        <f t="shared" si="25"/>
        <v>16.533333333333335</v>
      </c>
      <c r="I435" s="139">
        <f t="shared" si="26"/>
        <v>8.0500000000000007</v>
      </c>
      <c r="J435" s="139">
        <f t="shared" si="27"/>
        <v>9.0500000000000007</v>
      </c>
    </row>
    <row r="436" spans="1:10" x14ac:dyDescent="0.25">
      <c r="A436" s="13">
        <v>43854</v>
      </c>
      <c r="B436" s="95"/>
      <c r="C436" s="96">
        <v>481</v>
      </c>
      <c r="D436" s="5"/>
      <c r="E436" s="25">
        <v>0.45416666666666666</v>
      </c>
      <c r="F436" s="25">
        <v>0.71111111111111114</v>
      </c>
      <c r="G436" s="139">
        <f t="shared" si="24"/>
        <v>10.9</v>
      </c>
      <c r="H436" s="139">
        <f t="shared" si="25"/>
        <v>17.066666666666666</v>
      </c>
      <c r="I436" s="139">
        <f t="shared" si="26"/>
        <v>5.1666666666666661</v>
      </c>
      <c r="J436" s="139">
        <f t="shared" si="27"/>
        <v>6.1666666666666661</v>
      </c>
    </row>
    <row r="437" spans="1:10" x14ac:dyDescent="0.25">
      <c r="A437" s="13">
        <v>43854</v>
      </c>
      <c r="B437" s="95"/>
      <c r="C437" s="96">
        <v>487</v>
      </c>
      <c r="D437" s="5"/>
      <c r="E437" s="25">
        <v>0.3347222222222222</v>
      </c>
      <c r="F437" s="25">
        <v>0.83819444444444446</v>
      </c>
      <c r="G437" s="139">
        <f t="shared" si="24"/>
        <v>8.0333333333333332</v>
      </c>
      <c r="H437" s="139">
        <f t="shared" si="25"/>
        <v>20.116666666666667</v>
      </c>
      <c r="I437" s="139">
        <f t="shared" si="26"/>
        <v>11.083333333333334</v>
      </c>
      <c r="J437" s="139">
        <f t="shared" si="27"/>
        <v>12.083333333333334</v>
      </c>
    </row>
    <row r="438" spans="1:10" x14ac:dyDescent="0.25">
      <c r="A438" s="13">
        <v>43854</v>
      </c>
      <c r="B438" s="95"/>
      <c r="C438" s="96">
        <v>499</v>
      </c>
      <c r="D438" s="5"/>
      <c r="E438" s="25">
        <v>0</v>
      </c>
      <c r="F438" s="25">
        <v>0</v>
      </c>
      <c r="G438" s="139">
        <f t="shared" si="24"/>
        <v>0</v>
      </c>
      <c r="H438" s="139">
        <f t="shared" si="25"/>
        <v>0</v>
      </c>
      <c r="I438" s="139">
        <f t="shared" si="26"/>
        <v>-1</v>
      </c>
      <c r="J438" s="139" t="str">
        <f t="shared" si="27"/>
        <v>Ba7</v>
      </c>
    </row>
    <row r="439" spans="1:10" x14ac:dyDescent="0.25">
      <c r="A439" s="13">
        <v>43854</v>
      </c>
      <c r="B439" s="95"/>
      <c r="C439" s="96">
        <v>500</v>
      </c>
      <c r="D439" s="5"/>
      <c r="E439" s="25">
        <v>0.33402777777777781</v>
      </c>
      <c r="F439" s="25">
        <v>0.7090277777777777</v>
      </c>
      <c r="G439" s="139">
        <f t="shared" si="24"/>
        <v>8.0166666666666675</v>
      </c>
      <c r="H439" s="139">
        <f t="shared" si="25"/>
        <v>17.016666666666666</v>
      </c>
      <c r="I439" s="139">
        <f t="shared" si="26"/>
        <v>7.9999999999999982</v>
      </c>
      <c r="J439" s="139">
        <f t="shared" si="27"/>
        <v>8.9999999999999982</v>
      </c>
    </row>
    <row r="440" spans="1:10" x14ac:dyDescent="0.25">
      <c r="A440" s="13">
        <v>43854</v>
      </c>
      <c r="B440" s="95"/>
      <c r="C440" s="96">
        <v>502</v>
      </c>
      <c r="D440" s="5"/>
      <c r="E440" s="25">
        <v>0</v>
      </c>
      <c r="F440" s="25">
        <v>0</v>
      </c>
      <c r="G440" s="139">
        <f t="shared" si="24"/>
        <v>0</v>
      </c>
      <c r="H440" s="139">
        <f t="shared" si="25"/>
        <v>0</v>
      </c>
      <c r="I440" s="139">
        <f t="shared" si="26"/>
        <v>-1</v>
      </c>
      <c r="J440" s="139" t="str">
        <f t="shared" si="27"/>
        <v>Ba7</v>
      </c>
    </row>
    <row r="441" spans="1:10" x14ac:dyDescent="0.25">
      <c r="A441" s="13">
        <v>43854</v>
      </c>
      <c r="B441" s="95"/>
      <c r="C441" s="96">
        <v>503</v>
      </c>
      <c r="D441" s="5"/>
      <c r="E441" s="25">
        <v>0</v>
      </c>
      <c r="F441" s="25">
        <v>0</v>
      </c>
      <c r="G441" s="139">
        <f t="shared" si="24"/>
        <v>0</v>
      </c>
      <c r="H441" s="139">
        <f t="shared" si="25"/>
        <v>0</v>
      </c>
      <c r="I441" s="139">
        <f t="shared" si="26"/>
        <v>-1</v>
      </c>
      <c r="J441" s="139" t="str">
        <f t="shared" si="27"/>
        <v>Ba7</v>
      </c>
    </row>
    <row r="442" spans="1:10" x14ac:dyDescent="0.25">
      <c r="A442" s="13">
        <v>43854</v>
      </c>
      <c r="B442" s="95"/>
      <c r="C442" s="96">
        <v>528</v>
      </c>
      <c r="D442" s="5"/>
      <c r="E442" s="25">
        <v>0.32777777777777778</v>
      </c>
      <c r="F442" s="25">
        <v>0.62083333333333335</v>
      </c>
      <c r="G442" s="139">
        <f t="shared" si="24"/>
        <v>7.8666666666666663</v>
      </c>
      <c r="H442" s="139">
        <f t="shared" si="25"/>
        <v>14.9</v>
      </c>
      <c r="I442" s="139">
        <f t="shared" si="26"/>
        <v>6.0333333333333341</v>
      </c>
      <c r="J442" s="139">
        <f t="shared" si="27"/>
        <v>7.0333333333333341</v>
      </c>
    </row>
    <row r="443" spans="1:10" x14ac:dyDescent="0.25">
      <c r="A443" s="13">
        <v>43854</v>
      </c>
      <c r="B443" s="95"/>
      <c r="C443" s="96">
        <v>551</v>
      </c>
      <c r="D443" s="5"/>
      <c r="E443" s="25">
        <v>0</v>
      </c>
      <c r="F443" s="25">
        <v>0</v>
      </c>
      <c r="G443" s="139">
        <f t="shared" si="24"/>
        <v>0</v>
      </c>
      <c r="H443" s="139">
        <f t="shared" si="25"/>
        <v>0</v>
      </c>
      <c r="I443" s="139">
        <f t="shared" si="26"/>
        <v>-1</v>
      </c>
      <c r="J443" s="139" t="str">
        <f t="shared" si="27"/>
        <v>Ba7</v>
      </c>
    </row>
    <row r="444" spans="1:10" x14ac:dyDescent="0.25">
      <c r="A444" s="13">
        <v>43854</v>
      </c>
      <c r="B444" s="95"/>
      <c r="C444" s="96">
        <v>629</v>
      </c>
      <c r="D444" s="5"/>
      <c r="E444" s="25">
        <v>0.40347222222222223</v>
      </c>
      <c r="F444" s="25">
        <v>0.74513888888888891</v>
      </c>
      <c r="G444" s="139">
        <f t="shared" si="24"/>
        <v>9.6833333333333336</v>
      </c>
      <c r="H444" s="139">
        <f t="shared" si="25"/>
        <v>17.883333333333333</v>
      </c>
      <c r="I444" s="139">
        <f t="shared" si="26"/>
        <v>7.1999999999999993</v>
      </c>
      <c r="J444" s="139">
        <f t="shared" si="27"/>
        <v>8.1999999999999993</v>
      </c>
    </row>
    <row r="445" spans="1:10" x14ac:dyDescent="0.25">
      <c r="A445" s="13">
        <v>43854</v>
      </c>
      <c r="B445" s="95"/>
      <c r="C445" s="96">
        <v>652</v>
      </c>
      <c r="D445" s="5"/>
      <c r="E445" s="25">
        <v>0</v>
      </c>
      <c r="F445" s="25">
        <v>0</v>
      </c>
      <c r="G445" s="139">
        <f t="shared" si="24"/>
        <v>0</v>
      </c>
      <c r="H445" s="139">
        <f t="shared" si="25"/>
        <v>0</v>
      </c>
      <c r="I445" s="139">
        <f t="shared" si="26"/>
        <v>-1</v>
      </c>
      <c r="J445" s="139" t="str">
        <f t="shared" si="27"/>
        <v>Ba7</v>
      </c>
    </row>
    <row r="446" spans="1:10" x14ac:dyDescent="0.25">
      <c r="A446" s="13">
        <v>43854</v>
      </c>
      <c r="B446" s="95"/>
      <c r="C446" s="96">
        <v>666</v>
      </c>
      <c r="D446" s="5"/>
      <c r="E446" s="25">
        <v>0.37916666666666665</v>
      </c>
      <c r="F446" s="25">
        <v>0.75208333333333333</v>
      </c>
      <c r="G446" s="139">
        <f t="shared" si="24"/>
        <v>9.1</v>
      </c>
      <c r="H446" s="139">
        <f t="shared" si="25"/>
        <v>18.05</v>
      </c>
      <c r="I446" s="139">
        <f t="shared" si="26"/>
        <v>7.9500000000000011</v>
      </c>
      <c r="J446" s="139">
        <f t="shared" si="27"/>
        <v>8.9500000000000011</v>
      </c>
    </row>
    <row r="447" spans="1:10" x14ac:dyDescent="0.25">
      <c r="A447" s="13">
        <v>43854</v>
      </c>
      <c r="B447" s="95"/>
      <c r="C447" s="96">
        <v>719</v>
      </c>
      <c r="D447" s="5"/>
      <c r="E447" s="25">
        <v>0.36041666666666666</v>
      </c>
      <c r="F447" s="25">
        <v>0.75277777777777777</v>
      </c>
      <c r="G447" s="139">
        <f t="shared" si="24"/>
        <v>8.65</v>
      </c>
      <c r="H447" s="139">
        <f t="shared" si="25"/>
        <v>18.066666666666666</v>
      </c>
      <c r="I447" s="139">
        <f t="shared" si="26"/>
        <v>8.4166666666666661</v>
      </c>
      <c r="J447" s="139">
        <f t="shared" si="27"/>
        <v>9.4166666666666661</v>
      </c>
    </row>
    <row r="448" spans="1:10" x14ac:dyDescent="0.25">
      <c r="A448" s="13">
        <v>43854</v>
      </c>
      <c r="B448" s="95"/>
      <c r="C448" s="96">
        <v>720</v>
      </c>
      <c r="D448" s="5"/>
      <c r="E448" s="25">
        <v>0.33124999999999999</v>
      </c>
      <c r="F448" s="25">
        <v>0.70486111111111116</v>
      </c>
      <c r="G448" s="139">
        <f t="shared" si="24"/>
        <v>7.95</v>
      </c>
      <c r="H448" s="139">
        <f t="shared" si="25"/>
        <v>16.916666666666668</v>
      </c>
      <c r="I448" s="139">
        <f t="shared" si="26"/>
        <v>7.9666666666666686</v>
      </c>
      <c r="J448" s="139">
        <f t="shared" si="27"/>
        <v>8.9666666666666686</v>
      </c>
    </row>
    <row r="449" spans="1:10" x14ac:dyDescent="0.25">
      <c r="A449" s="13">
        <v>43854</v>
      </c>
      <c r="B449" s="95"/>
      <c r="C449" s="96">
        <v>721</v>
      </c>
      <c r="D449" s="5"/>
      <c r="E449" s="25">
        <v>0</v>
      </c>
      <c r="F449" s="25">
        <v>0</v>
      </c>
      <c r="G449" s="139">
        <f t="shared" si="24"/>
        <v>0</v>
      </c>
      <c r="H449" s="139">
        <f t="shared" si="25"/>
        <v>0</v>
      </c>
      <c r="I449" s="139">
        <f t="shared" si="26"/>
        <v>-1</v>
      </c>
      <c r="J449" s="139" t="str">
        <f t="shared" si="27"/>
        <v>Ba7</v>
      </c>
    </row>
    <row r="450" spans="1:10" x14ac:dyDescent="0.25">
      <c r="A450" s="13">
        <v>43854</v>
      </c>
      <c r="B450" s="95"/>
      <c r="C450" s="96">
        <v>723</v>
      </c>
      <c r="D450" s="5"/>
      <c r="E450" s="25">
        <v>0</v>
      </c>
      <c r="F450" s="25">
        <v>0</v>
      </c>
      <c r="G450" s="139">
        <f t="shared" si="24"/>
        <v>0</v>
      </c>
      <c r="H450" s="139">
        <f t="shared" si="25"/>
        <v>0</v>
      </c>
      <c r="I450" s="139">
        <f t="shared" si="26"/>
        <v>-1</v>
      </c>
      <c r="J450" s="139" t="str">
        <f t="shared" si="27"/>
        <v>Ba7</v>
      </c>
    </row>
    <row r="451" spans="1:10" x14ac:dyDescent="0.25">
      <c r="A451" s="13">
        <v>43854</v>
      </c>
      <c r="B451" s="95"/>
      <c r="C451" s="96">
        <v>750</v>
      </c>
      <c r="D451" s="5"/>
      <c r="E451" s="25">
        <v>0.3833333333333333</v>
      </c>
      <c r="F451" s="25">
        <v>0.72777777777777775</v>
      </c>
      <c r="G451" s="139">
        <f t="shared" ref="G451:G514" si="28">((HOUR(E451)*60)+MINUTE(E451))/60</f>
        <v>9.1999999999999993</v>
      </c>
      <c r="H451" s="139">
        <f t="shared" ref="H451:H514" si="29">((HOUR(F451)*60)+MINUTE(F451))/60</f>
        <v>17.466666666666665</v>
      </c>
      <c r="I451" s="139">
        <f t="shared" ref="I451:I514" si="30">H451-G451-1</f>
        <v>7.2666666666666657</v>
      </c>
      <c r="J451" s="139">
        <f t="shared" ref="J451:J514" si="31">IF(AND(H451-G451=0,H451&lt;&gt;0,G451&lt;&gt;0),"Ja",IF(AND(H451-G451=0,H451=0,G451=0),"Ba7",IF(I451&lt;0,"Tal",H451-G451)))</f>
        <v>8.2666666666666657</v>
      </c>
    </row>
    <row r="452" spans="1:10" x14ac:dyDescent="0.25">
      <c r="A452" s="13">
        <v>43854</v>
      </c>
      <c r="B452" s="95"/>
      <c r="C452" s="96">
        <v>751</v>
      </c>
      <c r="D452" s="5"/>
      <c r="E452" s="25">
        <v>0.37083333333333335</v>
      </c>
      <c r="F452" s="25">
        <v>0.74722222222222223</v>
      </c>
      <c r="G452" s="139">
        <f t="shared" si="28"/>
        <v>8.9</v>
      </c>
      <c r="H452" s="139">
        <f t="shared" si="29"/>
        <v>17.933333333333334</v>
      </c>
      <c r="I452" s="139">
        <f t="shared" si="30"/>
        <v>8.0333333333333332</v>
      </c>
      <c r="J452" s="139">
        <f t="shared" si="31"/>
        <v>9.0333333333333332</v>
      </c>
    </row>
    <row r="453" spans="1:10" x14ac:dyDescent="0.25">
      <c r="A453" s="13">
        <v>43854</v>
      </c>
      <c r="B453" s="95"/>
      <c r="C453" s="96">
        <v>772</v>
      </c>
      <c r="D453" s="5"/>
      <c r="E453" s="25">
        <v>0</v>
      </c>
      <c r="F453" s="25">
        <v>0</v>
      </c>
      <c r="G453" s="139">
        <f t="shared" si="28"/>
        <v>0</v>
      </c>
      <c r="H453" s="139">
        <f t="shared" si="29"/>
        <v>0</v>
      </c>
      <c r="I453" s="139">
        <f t="shared" si="30"/>
        <v>-1</v>
      </c>
      <c r="J453" s="139" t="str">
        <f t="shared" si="31"/>
        <v>Ba7</v>
      </c>
    </row>
    <row r="454" spans="1:10" x14ac:dyDescent="0.25">
      <c r="A454" s="13">
        <v>43854</v>
      </c>
      <c r="B454" s="95"/>
      <c r="C454" s="96">
        <v>773</v>
      </c>
      <c r="D454" s="5"/>
      <c r="E454" s="25">
        <v>0.34722222222222227</v>
      </c>
      <c r="F454" s="25">
        <v>0.71111111111111114</v>
      </c>
      <c r="G454" s="139">
        <f t="shared" si="28"/>
        <v>8.3333333333333339</v>
      </c>
      <c r="H454" s="139">
        <f t="shared" si="29"/>
        <v>17.066666666666666</v>
      </c>
      <c r="I454" s="139">
        <f t="shared" si="30"/>
        <v>7.7333333333333325</v>
      </c>
      <c r="J454" s="139">
        <f t="shared" si="31"/>
        <v>8.7333333333333325</v>
      </c>
    </row>
    <row r="455" spans="1:10" x14ac:dyDescent="0.25">
      <c r="A455" s="13">
        <v>43854</v>
      </c>
      <c r="B455" s="95"/>
      <c r="C455" s="96">
        <v>3020</v>
      </c>
      <c r="D455" s="5"/>
      <c r="E455" s="25">
        <v>0.3354166666666667</v>
      </c>
      <c r="F455" s="25">
        <v>0.61944444444444446</v>
      </c>
      <c r="G455" s="139">
        <f t="shared" si="28"/>
        <v>8.0500000000000007</v>
      </c>
      <c r="H455" s="139">
        <f t="shared" si="29"/>
        <v>14.866666666666667</v>
      </c>
      <c r="I455" s="139">
        <f t="shared" si="30"/>
        <v>5.8166666666666664</v>
      </c>
      <c r="J455" s="139">
        <f t="shared" si="31"/>
        <v>6.8166666666666664</v>
      </c>
    </row>
    <row r="456" spans="1:10" x14ac:dyDescent="0.25">
      <c r="A456" s="13">
        <v>43854</v>
      </c>
      <c r="B456" s="95"/>
      <c r="C456" s="96">
        <v>3034</v>
      </c>
      <c r="D456" s="5"/>
      <c r="E456" s="25">
        <v>0.35069444444444442</v>
      </c>
      <c r="F456" s="25">
        <v>0.7284722222222223</v>
      </c>
      <c r="G456" s="139">
        <f t="shared" si="28"/>
        <v>8.4166666666666661</v>
      </c>
      <c r="H456" s="139">
        <f t="shared" si="29"/>
        <v>17.483333333333334</v>
      </c>
      <c r="I456" s="139">
        <f t="shared" si="30"/>
        <v>8.0666666666666682</v>
      </c>
      <c r="J456" s="139">
        <f t="shared" si="31"/>
        <v>9.0666666666666682</v>
      </c>
    </row>
    <row r="457" spans="1:10" x14ac:dyDescent="0.25">
      <c r="A457" s="13">
        <v>43854</v>
      </c>
      <c r="B457" s="95"/>
      <c r="C457" s="96">
        <v>3051</v>
      </c>
      <c r="D457" s="5"/>
      <c r="E457" s="25">
        <v>0</v>
      </c>
      <c r="F457" s="25">
        <v>0</v>
      </c>
      <c r="G457" s="139">
        <f t="shared" si="28"/>
        <v>0</v>
      </c>
      <c r="H457" s="139">
        <f t="shared" si="29"/>
        <v>0</v>
      </c>
      <c r="I457" s="139">
        <f t="shared" si="30"/>
        <v>-1</v>
      </c>
      <c r="J457" s="139" t="str">
        <f t="shared" si="31"/>
        <v>Ba7</v>
      </c>
    </row>
    <row r="458" spans="1:10" x14ac:dyDescent="0.25">
      <c r="A458" s="13">
        <v>43854</v>
      </c>
      <c r="B458" s="95"/>
      <c r="C458" s="96">
        <v>3059</v>
      </c>
      <c r="D458" s="5"/>
      <c r="E458" s="25">
        <v>0.35486111111111113</v>
      </c>
      <c r="F458" s="25">
        <v>0.59305555555555556</v>
      </c>
      <c r="G458" s="139">
        <f t="shared" si="28"/>
        <v>8.5166666666666675</v>
      </c>
      <c r="H458" s="139">
        <f t="shared" si="29"/>
        <v>14.233333333333333</v>
      </c>
      <c r="I458" s="139">
        <f t="shared" si="30"/>
        <v>4.716666666666665</v>
      </c>
      <c r="J458" s="139">
        <f t="shared" si="31"/>
        <v>5.716666666666665</v>
      </c>
    </row>
    <row r="459" spans="1:10" x14ac:dyDescent="0.25">
      <c r="A459" s="13">
        <v>43854</v>
      </c>
      <c r="B459" s="95"/>
      <c r="C459" s="96">
        <v>3065</v>
      </c>
      <c r="D459" s="5"/>
      <c r="E459" s="25">
        <v>0</v>
      </c>
      <c r="F459" s="25">
        <v>0</v>
      </c>
      <c r="G459" s="139">
        <f t="shared" si="28"/>
        <v>0</v>
      </c>
      <c r="H459" s="139">
        <f t="shared" si="29"/>
        <v>0</v>
      </c>
      <c r="I459" s="139">
        <f t="shared" si="30"/>
        <v>-1</v>
      </c>
      <c r="J459" s="139" t="str">
        <f t="shared" si="31"/>
        <v>Ba7</v>
      </c>
    </row>
    <row r="460" spans="1:10" x14ac:dyDescent="0.25">
      <c r="A460" s="13">
        <v>43854</v>
      </c>
      <c r="B460" s="95"/>
      <c r="C460" s="96">
        <v>3090</v>
      </c>
      <c r="D460" s="5"/>
      <c r="E460" s="25">
        <v>0</v>
      </c>
      <c r="F460" s="25">
        <v>0</v>
      </c>
      <c r="G460" s="139">
        <f t="shared" si="28"/>
        <v>0</v>
      </c>
      <c r="H460" s="139">
        <f t="shared" si="29"/>
        <v>0</v>
      </c>
      <c r="I460" s="139">
        <f t="shared" si="30"/>
        <v>-1</v>
      </c>
      <c r="J460" s="139" t="str">
        <f t="shared" si="31"/>
        <v>Ba7</v>
      </c>
    </row>
    <row r="461" spans="1:10" x14ac:dyDescent="0.25">
      <c r="A461" s="13">
        <v>43854</v>
      </c>
      <c r="B461" s="95"/>
      <c r="C461" s="96">
        <v>3135</v>
      </c>
      <c r="D461" s="5"/>
      <c r="E461" s="25">
        <v>0.33749999999999997</v>
      </c>
      <c r="F461" s="25">
        <v>0.79722222222222217</v>
      </c>
      <c r="G461" s="139">
        <f t="shared" si="28"/>
        <v>8.1</v>
      </c>
      <c r="H461" s="139">
        <f t="shared" si="29"/>
        <v>19.133333333333333</v>
      </c>
      <c r="I461" s="139">
        <f t="shared" si="30"/>
        <v>10.033333333333333</v>
      </c>
      <c r="J461" s="139">
        <f t="shared" si="31"/>
        <v>11.033333333333333</v>
      </c>
    </row>
    <row r="462" spans="1:10" x14ac:dyDescent="0.25">
      <c r="A462" s="13">
        <v>43854</v>
      </c>
      <c r="B462" s="95"/>
      <c r="C462" s="96">
        <v>3151</v>
      </c>
      <c r="D462" s="5"/>
      <c r="E462" s="25">
        <v>0.54305555555555551</v>
      </c>
      <c r="F462" s="25">
        <v>0.9159722222222223</v>
      </c>
      <c r="G462" s="139">
        <f t="shared" si="28"/>
        <v>13.033333333333333</v>
      </c>
      <c r="H462" s="139">
        <f t="shared" si="29"/>
        <v>21.983333333333334</v>
      </c>
      <c r="I462" s="139">
        <f t="shared" si="30"/>
        <v>7.9500000000000011</v>
      </c>
      <c r="J462" s="139">
        <f t="shared" si="31"/>
        <v>8.9500000000000011</v>
      </c>
    </row>
    <row r="463" spans="1:10" x14ac:dyDescent="0.25">
      <c r="A463" s="13">
        <v>43854</v>
      </c>
      <c r="B463" s="95"/>
      <c r="C463" s="96">
        <v>3287</v>
      </c>
      <c r="D463" s="5"/>
      <c r="E463" s="25">
        <v>0</v>
      </c>
      <c r="F463" s="25">
        <v>0</v>
      </c>
      <c r="G463" s="139">
        <f t="shared" si="28"/>
        <v>0</v>
      </c>
      <c r="H463" s="139">
        <f t="shared" si="29"/>
        <v>0</v>
      </c>
      <c r="I463" s="139">
        <f t="shared" si="30"/>
        <v>-1</v>
      </c>
      <c r="J463" s="139" t="str">
        <f t="shared" si="31"/>
        <v>Ba7</v>
      </c>
    </row>
    <row r="464" spans="1:10" x14ac:dyDescent="0.25">
      <c r="A464" s="13">
        <v>43854</v>
      </c>
      <c r="B464" s="95"/>
      <c r="C464" s="96">
        <v>3300</v>
      </c>
      <c r="D464" s="5"/>
      <c r="E464" s="25">
        <v>0.32916666666666666</v>
      </c>
      <c r="F464" s="25">
        <v>0.57152777777777775</v>
      </c>
      <c r="G464" s="139">
        <f t="shared" si="28"/>
        <v>7.9</v>
      </c>
      <c r="H464" s="139">
        <f t="shared" si="29"/>
        <v>13.716666666666667</v>
      </c>
      <c r="I464" s="139">
        <f t="shared" si="30"/>
        <v>4.8166666666666664</v>
      </c>
      <c r="J464" s="139">
        <f t="shared" si="31"/>
        <v>5.8166666666666664</v>
      </c>
    </row>
    <row r="465" spans="1:10" x14ac:dyDescent="0.25">
      <c r="A465" s="13">
        <v>43854</v>
      </c>
      <c r="B465" s="95"/>
      <c r="C465" s="96">
        <v>3306</v>
      </c>
      <c r="D465" s="5"/>
      <c r="E465" s="25">
        <v>0.45555555555555555</v>
      </c>
      <c r="F465" s="25">
        <v>0.83750000000000002</v>
      </c>
      <c r="G465" s="139">
        <f t="shared" si="28"/>
        <v>10.933333333333334</v>
      </c>
      <c r="H465" s="139">
        <f t="shared" si="29"/>
        <v>20.100000000000001</v>
      </c>
      <c r="I465" s="139">
        <f t="shared" si="30"/>
        <v>8.1666666666666679</v>
      </c>
      <c r="J465" s="139">
        <f t="shared" si="31"/>
        <v>9.1666666666666679</v>
      </c>
    </row>
    <row r="466" spans="1:10" x14ac:dyDescent="0.25">
      <c r="A466" s="13">
        <v>43854</v>
      </c>
      <c r="B466" s="95"/>
      <c r="C466" s="96">
        <v>3396</v>
      </c>
      <c r="D466" s="5"/>
      <c r="E466" s="25">
        <v>0.32222222222222224</v>
      </c>
      <c r="F466" s="25">
        <v>0.70833333333333337</v>
      </c>
      <c r="G466" s="139">
        <f t="shared" si="28"/>
        <v>7.7333333333333334</v>
      </c>
      <c r="H466" s="139">
        <f t="shared" si="29"/>
        <v>17</v>
      </c>
      <c r="I466" s="139">
        <f t="shared" si="30"/>
        <v>8.2666666666666657</v>
      </c>
      <c r="J466" s="139">
        <f t="shared" si="31"/>
        <v>9.2666666666666657</v>
      </c>
    </row>
    <row r="467" spans="1:10" x14ac:dyDescent="0.25">
      <c r="A467" s="13">
        <v>43854</v>
      </c>
      <c r="B467" s="95"/>
      <c r="C467" s="96">
        <v>3397</v>
      </c>
      <c r="D467" s="5"/>
      <c r="E467" s="25">
        <v>0</v>
      </c>
      <c r="F467" s="25">
        <v>0</v>
      </c>
      <c r="G467" s="139">
        <f t="shared" si="28"/>
        <v>0</v>
      </c>
      <c r="H467" s="139">
        <f t="shared" si="29"/>
        <v>0</v>
      </c>
      <c r="I467" s="139">
        <f t="shared" si="30"/>
        <v>-1</v>
      </c>
      <c r="J467" s="139" t="str">
        <f t="shared" si="31"/>
        <v>Ba7</v>
      </c>
    </row>
    <row r="468" spans="1:10" x14ac:dyDescent="0.25">
      <c r="A468" s="13">
        <v>43854</v>
      </c>
      <c r="B468" s="95"/>
      <c r="C468" s="96">
        <v>3415</v>
      </c>
      <c r="D468" s="5"/>
      <c r="E468" s="25">
        <v>0.40972222222222227</v>
      </c>
      <c r="F468" s="25">
        <v>0.68541666666666667</v>
      </c>
      <c r="G468" s="139">
        <f t="shared" si="28"/>
        <v>9.8333333333333339</v>
      </c>
      <c r="H468" s="139">
        <f t="shared" si="29"/>
        <v>16.45</v>
      </c>
      <c r="I468" s="139">
        <f t="shared" si="30"/>
        <v>5.6166666666666654</v>
      </c>
      <c r="J468" s="139">
        <f t="shared" si="31"/>
        <v>6.6166666666666654</v>
      </c>
    </row>
    <row r="469" spans="1:10" x14ac:dyDescent="0.25">
      <c r="A469" s="13">
        <v>43854</v>
      </c>
      <c r="B469" s="95"/>
      <c r="C469" s="96">
        <v>3425</v>
      </c>
      <c r="D469" s="5"/>
      <c r="E469" s="25">
        <v>0.37638888888888888</v>
      </c>
      <c r="F469" s="25">
        <v>0.75069444444444444</v>
      </c>
      <c r="G469" s="139">
        <f t="shared" si="28"/>
        <v>9.0333333333333332</v>
      </c>
      <c r="H469" s="139">
        <f t="shared" si="29"/>
        <v>18.016666666666666</v>
      </c>
      <c r="I469" s="139">
        <f t="shared" si="30"/>
        <v>7.9833333333333325</v>
      </c>
      <c r="J469" s="139">
        <f t="shared" si="31"/>
        <v>8.9833333333333325</v>
      </c>
    </row>
    <row r="470" spans="1:10" x14ac:dyDescent="0.25">
      <c r="A470" s="13">
        <v>43854</v>
      </c>
      <c r="B470" s="95"/>
      <c r="C470" s="96">
        <v>3428</v>
      </c>
      <c r="D470" s="5"/>
      <c r="E470" s="25">
        <v>0</v>
      </c>
      <c r="F470" s="25">
        <v>0</v>
      </c>
      <c r="G470" s="139">
        <f t="shared" si="28"/>
        <v>0</v>
      </c>
      <c r="H470" s="139">
        <f t="shared" si="29"/>
        <v>0</v>
      </c>
      <c r="I470" s="139">
        <f t="shared" si="30"/>
        <v>-1</v>
      </c>
      <c r="J470" s="139" t="str">
        <f t="shared" si="31"/>
        <v>Ba7</v>
      </c>
    </row>
    <row r="471" spans="1:10" x14ac:dyDescent="0.25">
      <c r="A471" s="13">
        <v>43854</v>
      </c>
      <c r="B471" s="95"/>
      <c r="C471" s="96">
        <v>3657</v>
      </c>
      <c r="D471" s="5"/>
      <c r="E471" s="25">
        <v>0.33124999999999999</v>
      </c>
      <c r="F471" s="25">
        <v>0.67083333333333339</v>
      </c>
      <c r="G471" s="139">
        <f t="shared" si="28"/>
        <v>7.95</v>
      </c>
      <c r="H471" s="139">
        <f t="shared" si="29"/>
        <v>16.100000000000001</v>
      </c>
      <c r="I471" s="139">
        <f t="shared" si="30"/>
        <v>7.1500000000000021</v>
      </c>
      <c r="J471" s="139">
        <f t="shared" si="31"/>
        <v>8.1500000000000021</v>
      </c>
    </row>
    <row r="472" spans="1:10" x14ac:dyDescent="0.25">
      <c r="A472" s="13">
        <v>43854</v>
      </c>
      <c r="B472" s="95"/>
      <c r="C472" s="96">
        <v>5007</v>
      </c>
      <c r="D472" s="5"/>
      <c r="E472" s="25">
        <v>0.33333333333333331</v>
      </c>
      <c r="F472" s="25">
        <v>0.50416666666666665</v>
      </c>
      <c r="G472" s="139">
        <f t="shared" si="28"/>
        <v>8</v>
      </c>
      <c r="H472" s="139">
        <f t="shared" si="29"/>
        <v>12.1</v>
      </c>
      <c r="I472" s="139">
        <f t="shared" si="30"/>
        <v>3.0999999999999996</v>
      </c>
      <c r="J472" s="139">
        <f t="shared" si="31"/>
        <v>4.0999999999999996</v>
      </c>
    </row>
    <row r="473" spans="1:10" x14ac:dyDescent="0.25">
      <c r="A473" s="13">
        <v>43854</v>
      </c>
      <c r="B473" s="95"/>
      <c r="C473" s="96">
        <v>5010</v>
      </c>
      <c r="D473" s="5"/>
      <c r="E473" s="25">
        <v>0</v>
      </c>
      <c r="F473" s="25">
        <v>0</v>
      </c>
      <c r="G473" s="139">
        <f t="shared" si="28"/>
        <v>0</v>
      </c>
      <c r="H473" s="139">
        <f t="shared" si="29"/>
        <v>0</v>
      </c>
      <c r="I473" s="139">
        <f t="shared" si="30"/>
        <v>-1</v>
      </c>
      <c r="J473" s="139" t="str">
        <f t="shared" si="31"/>
        <v>Ba7</v>
      </c>
    </row>
    <row r="474" spans="1:10" x14ac:dyDescent="0.25">
      <c r="A474" s="13">
        <v>43854</v>
      </c>
      <c r="B474" s="95"/>
      <c r="C474" s="96">
        <v>5012</v>
      </c>
      <c r="D474" s="5"/>
      <c r="E474" s="25">
        <v>0.3430555555555555</v>
      </c>
      <c r="F474" s="25">
        <v>0.61458333333333337</v>
      </c>
      <c r="G474" s="139">
        <f t="shared" si="28"/>
        <v>8.2333333333333325</v>
      </c>
      <c r="H474" s="139">
        <f t="shared" si="29"/>
        <v>14.75</v>
      </c>
      <c r="I474" s="139">
        <f t="shared" si="30"/>
        <v>5.5166666666666675</v>
      </c>
      <c r="J474" s="139">
        <f t="shared" si="31"/>
        <v>6.5166666666666675</v>
      </c>
    </row>
    <row r="475" spans="1:10" x14ac:dyDescent="0.25">
      <c r="A475" s="13">
        <v>43854</v>
      </c>
      <c r="B475" s="95"/>
      <c r="C475" s="96">
        <v>5023</v>
      </c>
      <c r="D475" s="5"/>
      <c r="E475" s="25">
        <v>0</v>
      </c>
      <c r="F475" s="25">
        <v>0</v>
      </c>
      <c r="G475" s="139">
        <f t="shared" si="28"/>
        <v>0</v>
      </c>
      <c r="H475" s="139">
        <f t="shared" si="29"/>
        <v>0</v>
      </c>
      <c r="I475" s="139">
        <f t="shared" si="30"/>
        <v>-1</v>
      </c>
      <c r="J475" s="139" t="str">
        <f t="shared" si="31"/>
        <v>Ba7</v>
      </c>
    </row>
    <row r="476" spans="1:10" x14ac:dyDescent="0.25">
      <c r="A476" s="13">
        <v>43854</v>
      </c>
      <c r="B476" s="95"/>
      <c r="C476" s="96">
        <v>5045</v>
      </c>
      <c r="D476" s="5"/>
      <c r="E476" s="25">
        <v>0</v>
      </c>
      <c r="F476" s="25">
        <v>0</v>
      </c>
      <c r="G476" s="139">
        <f t="shared" si="28"/>
        <v>0</v>
      </c>
      <c r="H476" s="139">
        <f t="shared" si="29"/>
        <v>0</v>
      </c>
      <c r="I476" s="139">
        <f t="shared" si="30"/>
        <v>-1</v>
      </c>
      <c r="J476" s="139" t="str">
        <f t="shared" si="31"/>
        <v>Ba7</v>
      </c>
    </row>
    <row r="477" spans="1:10" x14ac:dyDescent="0.25">
      <c r="A477" s="13">
        <v>43854</v>
      </c>
      <c r="B477" s="95"/>
      <c r="C477" s="96">
        <v>5064</v>
      </c>
      <c r="D477" s="5"/>
      <c r="E477" s="25">
        <v>0.37361111111111112</v>
      </c>
      <c r="F477" s="25">
        <v>0.79305555555555562</v>
      </c>
      <c r="G477" s="139">
        <f t="shared" si="28"/>
        <v>8.9666666666666668</v>
      </c>
      <c r="H477" s="139">
        <f t="shared" si="29"/>
        <v>19.033333333333335</v>
      </c>
      <c r="I477" s="139">
        <f t="shared" si="30"/>
        <v>9.0666666666666682</v>
      </c>
      <c r="J477" s="139">
        <f t="shared" si="31"/>
        <v>10.066666666666668</v>
      </c>
    </row>
    <row r="478" spans="1:10" x14ac:dyDescent="0.25">
      <c r="A478" s="13">
        <v>43854</v>
      </c>
      <c r="B478" s="95"/>
      <c r="C478" s="96">
        <v>5132</v>
      </c>
      <c r="D478" s="5"/>
      <c r="E478" s="25">
        <v>0.47152777777777777</v>
      </c>
      <c r="F478" s="25">
        <v>0.47152777777777777</v>
      </c>
      <c r="G478" s="139">
        <f t="shared" si="28"/>
        <v>11.316666666666666</v>
      </c>
      <c r="H478" s="139">
        <f t="shared" si="29"/>
        <v>11.316666666666666</v>
      </c>
      <c r="I478" s="139">
        <f t="shared" si="30"/>
        <v>-1</v>
      </c>
      <c r="J478" s="139" t="str">
        <f t="shared" si="31"/>
        <v>Ja</v>
      </c>
    </row>
    <row r="479" spans="1:10" x14ac:dyDescent="0.25">
      <c r="A479" s="13">
        <v>43854</v>
      </c>
      <c r="B479" s="95"/>
      <c r="C479" s="96">
        <v>5174</v>
      </c>
      <c r="D479" s="5"/>
      <c r="E479" s="25">
        <v>0.45416666666666666</v>
      </c>
      <c r="F479" s="25">
        <v>0.83611111111111114</v>
      </c>
      <c r="G479" s="139">
        <f t="shared" si="28"/>
        <v>10.9</v>
      </c>
      <c r="H479" s="139">
        <f t="shared" si="29"/>
        <v>20.066666666666666</v>
      </c>
      <c r="I479" s="139">
        <f t="shared" si="30"/>
        <v>8.1666666666666661</v>
      </c>
      <c r="J479" s="139">
        <f t="shared" si="31"/>
        <v>9.1666666666666661</v>
      </c>
    </row>
    <row r="480" spans="1:10" x14ac:dyDescent="0.25">
      <c r="A480" s="13">
        <v>43854</v>
      </c>
      <c r="B480" s="95"/>
      <c r="C480" s="96">
        <v>5330</v>
      </c>
      <c r="D480" s="5"/>
      <c r="E480" s="25">
        <v>0.73263888888888884</v>
      </c>
      <c r="F480" s="25">
        <v>0.73263888888888884</v>
      </c>
      <c r="G480" s="139">
        <f t="shared" si="28"/>
        <v>17.583333333333332</v>
      </c>
      <c r="H480" s="139">
        <f t="shared" si="29"/>
        <v>17.583333333333332</v>
      </c>
      <c r="I480" s="139">
        <f t="shared" si="30"/>
        <v>-1</v>
      </c>
      <c r="J480" s="139" t="str">
        <f t="shared" si="31"/>
        <v>Ja</v>
      </c>
    </row>
    <row r="481" spans="1:10" x14ac:dyDescent="0.25">
      <c r="A481" s="13">
        <v>43854</v>
      </c>
      <c r="B481" s="95"/>
      <c r="C481" s="96">
        <v>5393</v>
      </c>
      <c r="D481" s="5"/>
      <c r="E481" s="25">
        <v>0.4055555555555555</v>
      </c>
      <c r="F481" s="25">
        <v>0.67638888888888893</v>
      </c>
      <c r="G481" s="139">
        <f t="shared" si="28"/>
        <v>9.7333333333333325</v>
      </c>
      <c r="H481" s="139">
        <f t="shared" si="29"/>
        <v>16.233333333333334</v>
      </c>
      <c r="I481" s="139">
        <f t="shared" si="30"/>
        <v>5.5000000000000018</v>
      </c>
      <c r="J481" s="139">
        <f t="shared" si="31"/>
        <v>6.5000000000000018</v>
      </c>
    </row>
    <row r="482" spans="1:10" x14ac:dyDescent="0.25">
      <c r="A482" s="13">
        <v>43854</v>
      </c>
      <c r="B482" s="95"/>
      <c r="C482" s="96">
        <v>5420</v>
      </c>
      <c r="D482" s="5"/>
      <c r="E482" s="25">
        <v>0.35833333333333334</v>
      </c>
      <c r="F482" s="25">
        <v>0.7270833333333333</v>
      </c>
      <c r="G482" s="139">
        <f t="shared" si="28"/>
        <v>8.6</v>
      </c>
      <c r="H482" s="139">
        <f t="shared" si="29"/>
        <v>17.45</v>
      </c>
      <c r="I482" s="139">
        <f t="shared" si="30"/>
        <v>7.85</v>
      </c>
      <c r="J482" s="139">
        <f t="shared" si="31"/>
        <v>8.85</v>
      </c>
    </row>
    <row r="483" spans="1:10" x14ac:dyDescent="0.25">
      <c r="A483" s="13">
        <v>43854</v>
      </c>
      <c r="B483" s="95"/>
      <c r="C483" s="96">
        <v>5443</v>
      </c>
      <c r="D483" s="5"/>
      <c r="E483" s="25">
        <v>0.3298611111111111</v>
      </c>
      <c r="F483" s="25">
        <v>0.3298611111111111</v>
      </c>
      <c r="G483" s="139">
        <f t="shared" si="28"/>
        <v>7.916666666666667</v>
      </c>
      <c r="H483" s="139">
        <f t="shared" si="29"/>
        <v>7.916666666666667</v>
      </c>
      <c r="I483" s="139">
        <f t="shared" si="30"/>
        <v>-1</v>
      </c>
      <c r="J483" s="139" t="str">
        <f t="shared" si="31"/>
        <v>Ja</v>
      </c>
    </row>
    <row r="484" spans="1:10" x14ac:dyDescent="0.25">
      <c r="A484" s="13">
        <v>43854</v>
      </c>
      <c r="B484" s="95"/>
      <c r="C484" s="96">
        <v>5444</v>
      </c>
      <c r="D484" s="5"/>
      <c r="E484" s="25">
        <v>0.31875000000000003</v>
      </c>
      <c r="F484" s="25">
        <v>0.31875000000000003</v>
      </c>
      <c r="G484" s="139">
        <f t="shared" si="28"/>
        <v>7.65</v>
      </c>
      <c r="H484" s="139">
        <f t="shared" si="29"/>
        <v>7.65</v>
      </c>
      <c r="I484" s="139">
        <f t="shared" si="30"/>
        <v>-1</v>
      </c>
      <c r="J484" s="139" t="str">
        <f t="shared" si="31"/>
        <v>Ja</v>
      </c>
    </row>
    <row r="485" spans="1:10" x14ac:dyDescent="0.25">
      <c r="A485" s="13">
        <v>43854</v>
      </c>
      <c r="B485" s="95"/>
      <c r="C485" s="96">
        <v>5445</v>
      </c>
      <c r="D485" s="5"/>
      <c r="E485" s="25">
        <v>0</v>
      </c>
      <c r="F485" s="25">
        <v>0</v>
      </c>
      <c r="G485" s="139">
        <f t="shared" si="28"/>
        <v>0</v>
      </c>
      <c r="H485" s="139">
        <f t="shared" si="29"/>
        <v>0</v>
      </c>
      <c r="I485" s="139">
        <f t="shared" si="30"/>
        <v>-1</v>
      </c>
      <c r="J485" s="139" t="str">
        <f t="shared" si="31"/>
        <v>Ba7</v>
      </c>
    </row>
    <row r="486" spans="1:10" x14ac:dyDescent="0.25">
      <c r="A486" s="13">
        <v>43854</v>
      </c>
      <c r="B486" s="95"/>
      <c r="C486" s="96">
        <v>5501</v>
      </c>
      <c r="D486" s="5"/>
      <c r="E486" s="25">
        <v>0.31875000000000003</v>
      </c>
      <c r="F486" s="25">
        <v>0.67083333333333339</v>
      </c>
      <c r="G486" s="139">
        <f t="shared" si="28"/>
        <v>7.65</v>
      </c>
      <c r="H486" s="139">
        <f t="shared" si="29"/>
        <v>16.100000000000001</v>
      </c>
      <c r="I486" s="139">
        <f t="shared" si="30"/>
        <v>7.4500000000000011</v>
      </c>
      <c r="J486" s="139">
        <f t="shared" si="31"/>
        <v>8.4500000000000011</v>
      </c>
    </row>
    <row r="487" spans="1:10" x14ac:dyDescent="0.25">
      <c r="A487" s="13">
        <v>43854</v>
      </c>
      <c r="B487" s="95"/>
      <c r="C487" s="96">
        <v>5502</v>
      </c>
      <c r="D487" s="5"/>
      <c r="E487" s="25">
        <v>0</v>
      </c>
      <c r="F487" s="25">
        <v>0</v>
      </c>
      <c r="G487" s="139">
        <f t="shared" si="28"/>
        <v>0</v>
      </c>
      <c r="H487" s="139">
        <f t="shared" si="29"/>
        <v>0</v>
      </c>
      <c r="I487" s="139">
        <f t="shared" si="30"/>
        <v>-1</v>
      </c>
      <c r="J487" s="139" t="str">
        <f t="shared" si="31"/>
        <v>Ba7</v>
      </c>
    </row>
    <row r="488" spans="1:10" x14ac:dyDescent="0.25">
      <c r="A488" s="13">
        <v>43854</v>
      </c>
      <c r="B488" s="95"/>
      <c r="C488" s="96">
        <v>5503</v>
      </c>
      <c r="D488" s="5"/>
      <c r="E488" s="25">
        <v>0</v>
      </c>
      <c r="F488" s="25">
        <v>0</v>
      </c>
      <c r="G488" s="139">
        <f t="shared" si="28"/>
        <v>0</v>
      </c>
      <c r="H488" s="139">
        <f t="shared" si="29"/>
        <v>0</v>
      </c>
      <c r="I488" s="139">
        <f t="shared" si="30"/>
        <v>-1</v>
      </c>
      <c r="J488" s="139" t="str">
        <f t="shared" si="31"/>
        <v>Ba7</v>
      </c>
    </row>
    <row r="489" spans="1:10" x14ac:dyDescent="0.25">
      <c r="A489" s="13">
        <v>43854</v>
      </c>
      <c r="B489" s="95"/>
      <c r="C489" s="96">
        <v>5504</v>
      </c>
      <c r="D489" s="5"/>
      <c r="E489" s="25">
        <v>0</v>
      </c>
      <c r="F489" s="25">
        <v>0</v>
      </c>
      <c r="G489" s="139">
        <f t="shared" si="28"/>
        <v>0</v>
      </c>
      <c r="H489" s="139">
        <f t="shared" si="29"/>
        <v>0</v>
      </c>
      <c r="I489" s="139">
        <f t="shared" si="30"/>
        <v>-1</v>
      </c>
      <c r="J489" s="139" t="str">
        <f t="shared" si="31"/>
        <v>Ba7</v>
      </c>
    </row>
    <row r="490" spans="1:10" x14ac:dyDescent="0.25">
      <c r="A490" s="13">
        <v>43854</v>
      </c>
      <c r="B490" s="95"/>
      <c r="C490" s="96">
        <v>5505</v>
      </c>
      <c r="D490" s="5"/>
      <c r="E490" s="25">
        <v>0.45069444444444445</v>
      </c>
      <c r="F490" s="25">
        <v>0.83611111111111114</v>
      </c>
      <c r="G490" s="139">
        <f t="shared" si="28"/>
        <v>10.816666666666666</v>
      </c>
      <c r="H490" s="139">
        <f t="shared" si="29"/>
        <v>20.066666666666666</v>
      </c>
      <c r="I490" s="139">
        <f t="shared" si="30"/>
        <v>8.25</v>
      </c>
      <c r="J490" s="139">
        <f t="shared" si="31"/>
        <v>9.25</v>
      </c>
    </row>
    <row r="491" spans="1:10" x14ac:dyDescent="0.25">
      <c r="A491" s="13">
        <v>43854</v>
      </c>
      <c r="B491" s="95"/>
      <c r="C491" s="96">
        <v>5603</v>
      </c>
      <c r="D491" s="5"/>
      <c r="E491" s="25">
        <v>0.45624999999999999</v>
      </c>
      <c r="F491" s="25">
        <v>0.83750000000000002</v>
      </c>
      <c r="G491" s="139">
        <f t="shared" si="28"/>
        <v>10.95</v>
      </c>
      <c r="H491" s="139">
        <f t="shared" si="29"/>
        <v>20.100000000000001</v>
      </c>
      <c r="I491" s="139">
        <f t="shared" si="30"/>
        <v>8.1500000000000021</v>
      </c>
      <c r="J491" s="139">
        <f t="shared" si="31"/>
        <v>9.1500000000000021</v>
      </c>
    </row>
    <row r="492" spans="1:10" x14ac:dyDescent="0.25">
      <c r="A492" s="13">
        <v>43854</v>
      </c>
      <c r="B492" s="95"/>
      <c r="C492" s="96">
        <v>5612</v>
      </c>
      <c r="D492" s="5"/>
      <c r="E492" s="25">
        <v>0.41388888888888892</v>
      </c>
      <c r="F492" s="25">
        <v>0.77500000000000002</v>
      </c>
      <c r="G492" s="139">
        <f t="shared" si="28"/>
        <v>9.9333333333333336</v>
      </c>
      <c r="H492" s="139">
        <f t="shared" si="29"/>
        <v>18.600000000000001</v>
      </c>
      <c r="I492" s="139">
        <f t="shared" si="30"/>
        <v>7.6666666666666679</v>
      </c>
      <c r="J492" s="139">
        <f t="shared" si="31"/>
        <v>8.6666666666666679</v>
      </c>
    </row>
    <row r="493" spans="1:10" x14ac:dyDescent="0.25">
      <c r="A493" s="13">
        <v>43854</v>
      </c>
      <c r="B493" s="95"/>
      <c r="C493" s="96">
        <v>5683</v>
      </c>
      <c r="D493" s="5"/>
      <c r="E493" s="25">
        <v>0</v>
      </c>
      <c r="F493" s="25">
        <v>0</v>
      </c>
      <c r="G493" s="139">
        <f t="shared" si="28"/>
        <v>0</v>
      </c>
      <c r="H493" s="139">
        <f t="shared" si="29"/>
        <v>0</v>
      </c>
      <c r="I493" s="139">
        <f t="shared" si="30"/>
        <v>-1</v>
      </c>
      <c r="J493" s="139" t="str">
        <f t="shared" si="31"/>
        <v>Ba7</v>
      </c>
    </row>
    <row r="494" spans="1:10" x14ac:dyDescent="0.25">
      <c r="A494" s="13">
        <v>43854</v>
      </c>
      <c r="B494" s="95"/>
      <c r="C494" s="96">
        <v>7008</v>
      </c>
      <c r="D494" s="5"/>
      <c r="E494" s="25">
        <v>0.31388888888888888</v>
      </c>
      <c r="F494" s="25">
        <v>0.7090277777777777</v>
      </c>
      <c r="G494" s="139">
        <f t="shared" si="28"/>
        <v>7.5333333333333332</v>
      </c>
      <c r="H494" s="139">
        <f t="shared" si="29"/>
        <v>17.016666666666666</v>
      </c>
      <c r="I494" s="139">
        <f t="shared" si="30"/>
        <v>8.4833333333333325</v>
      </c>
      <c r="J494" s="139">
        <f t="shared" si="31"/>
        <v>9.4833333333333325</v>
      </c>
    </row>
    <row r="495" spans="1:10" x14ac:dyDescent="0.25">
      <c r="A495" s="13">
        <v>43854</v>
      </c>
      <c r="B495" s="95"/>
      <c r="C495" s="96">
        <v>7009</v>
      </c>
      <c r="D495" s="5"/>
      <c r="E495" s="25">
        <v>0.3298611111111111</v>
      </c>
      <c r="F495" s="25">
        <v>0.5708333333333333</v>
      </c>
      <c r="G495" s="139">
        <f t="shared" si="28"/>
        <v>7.916666666666667</v>
      </c>
      <c r="H495" s="139">
        <f t="shared" si="29"/>
        <v>13.7</v>
      </c>
      <c r="I495" s="139">
        <f t="shared" si="30"/>
        <v>4.7833333333333323</v>
      </c>
      <c r="J495" s="139">
        <f t="shared" si="31"/>
        <v>5.7833333333333323</v>
      </c>
    </row>
    <row r="496" spans="1:10" x14ac:dyDescent="0.25">
      <c r="A496" s="13">
        <v>43854</v>
      </c>
      <c r="B496" s="95"/>
      <c r="C496" s="96">
        <v>7038</v>
      </c>
      <c r="D496" s="5"/>
      <c r="E496" s="25">
        <v>0.35833333333333334</v>
      </c>
      <c r="F496" s="25">
        <v>0.54305555555555551</v>
      </c>
      <c r="G496" s="139">
        <f t="shared" si="28"/>
        <v>8.6</v>
      </c>
      <c r="H496" s="139">
        <f t="shared" si="29"/>
        <v>13.033333333333333</v>
      </c>
      <c r="I496" s="139">
        <f t="shared" si="30"/>
        <v>3.4333333333333336</v>
      </c>
      <c r="J496" s="139">
        <f t="shared" si="31"/>
        <v>4.4333333333333336</v>
      </c>
    </row>
    <row r="497" spans="1:10" x14ac:dyDescent="0.25">
      <c r="A497" s="13">
        <v>43854</v>
      </c>
      <c r="B497" s="95"/>
      <c r="C497" s="96">
        <v>7071</v>
      </c>
      <c r="D497" s="5"/>
      <c r="E497" s="25">
        <v>0.3298611111111111</v>
      </c>
      <c r="F497" s="25">
        <v>0.3298611111111111</v>
      </c>
      <c r="G497" s="139">
        <f t="shared" si="28"/>
        <v>7.916666666666667</v>
      </c>
      <c r="H497" s="139">
        <f t="shared" si="29"/>
        <v>7.916666666666667</v>
      </c>
      <c r="I497" s="139">
        <f t="shared" si="30"/>
        <v>-1</v>
      </c>
      <c r="J497" s="139" t="str">
        <f t="shared" si="31"/>
        <v>Ja</v>
      </c>
    </row>
    <row r="498" spans="1:10" x14ac:dyDescent="0.25">
      <c r="A498" s="13">
        <v>43854</v>
      </c>
      <c r="B498" s="95"/>
      <c r="C498" s="96">
        <v>7090</v>
      </c>
      <c r="D498" s="5"/>
      <c r="E498" s="25">
        <v>0.33333333333333331</v>
      </c>
      <c r="F498" s="25">
        <v>0.52222222222222225</v>
      </c>
      <c r="G498" s="139">
        <f t="shared" si="28"/>
        <v>8</v>
      </c>
      <c r="H498" s="139">
        <f t="shared" si="29"/>
        <v>12.533333333333333</v>
      </c>
      <c r="I498" s="139">
        <f t="shared" si="30"/>
        <v>3.5333333333333332</v>
      </c>
      <c r="J498" s="139">
        <f t="shared" si="31"/>
        <v>4.5333333333333332</v>
      </c>
    </row>
    <row r="499" spans="1:10" x14ac:dyDescent="0.25">
      <c r="A499" s="13">
        <v>43854</v>
      </c>
      <c r="B499" s="95"/>
      <c r="C499" s="96">
        <v>7141</v>
      </c>
      <c r="D499" s="5"/>
      <c r="E499" s="25">
        <v>0.41388888888888892</v>
      </c>
      <c r="F499" s="25">
        <v>0.77500000000000002</v>
      </c>
      <c r="G499" s="139">
        <f t="shared" si="28"/>
        <v>9.9333333333333336</v>
      </c>
      <c r="H499" s="139">
        <f t="shared" si="29"/>
        <v>18.600000000000001</v>
      </c>
      <c r="I499" s="139">
        <f t="shared" si="30"/>
        <v>7.6666666666666679</v>
      </c>
      <c r="J499" s="139">
        <f t="shared" si="31"/>
        <v>8.6666666666666679</v>
      </c>
    </row>
    <row r="500" spans="1:10" x14ac:dyDescent="0.25">
      <c r="A500" s="13">
        <v>43854</v>
      </c>
      <c r="B500" s="95"/>
      <c r="C500" s="96">
        <v>7169</v>
      </c>
      <c r="D500" s="5"/>
      <c r="E500" s="25">
        <v>0</v>
      </c>
      <c r="F500" s="25">
        <v>0</v>
      </c>
      <c r="G500" s="139">
        <f t="shared" si="28"/>
        <v>0</v>
      </c>
      <c r="H500" s="139">
        <f t="shared" si="29"/>
        <v>0</v>
      </c>
      <c r="I500" s="139">
        <f t="shared" si="30"/>
        <v>-1</v>
      </c>
      <c r="J500" s="139" t="str">
        <f t="shared" si="31"/>
        <v>Ba7</v>
      </c>
    </row>
    <row r="501" spans="1:10" x14ac:dyDescent="0.25">
      <c r="A501" s="13">
        <v>43854</v>
      </c>
      <c r="B501" s="95"/>
      <c r="C501" s="96">
        <v>7176</v>
      </c>
      <c r="D501" s="5"/>
      <c r="E501" s="25">
        <v>0</v>
      </c>
      <c r="F501" s="25">
        <v>0</v>
      </c>
      <c r="G501" s="139">
        <f t="shared" si="28"/>
        <v>0</v>
      </c>
      <c r="H501" s="139">
        <f t="shared" si="29"/>
        <v>0</v>
      </c>
      <c r="I501" s="139">
        <f t="shared" si="30"/>
        <v>-1</v>
      </c>
      <c r="J501" s="139" t="str">
        <f t="shared" si="31"/>
        <v>Ba7</v>
      </c>
    </row>
    <row r="502" spans="1:10" x14ac:dyDescent="0.25">
      <c r="A502" s="13">
        <v>43854</v>
      </c>
      <c r="B502" s="95"/>
      <c r="C502" s="96">
        <v>7266</v>
      </c>
      <c r="D502" s="5"/>
      <c r="E502" s="25">
        <v>0.33194444444444443</v>
      </c>
      <c r="F502" s="25">
        <v>0.79305555555555562</v>
      </c>
      <c r="G502" s="139">
        <f t="shared" si="28"/>
        <v>7.9666666666666668</v>
      </c>
      <c r="H502" s="139">
        <f t="shared" si="29"/>
        <v>19.033333333333335</v>
      </c>
      <c r="I502" s="139">
        <f t="shared" si="30"/>
        <v>10.066666666666668</v>
      </c>
      <c r="J502" s="139">
        <f t="shared" si="31"/>
        <v>11.066666666666668</v>
      </c>
    </row>
    <row r="503" spans="1:10" x14ac:dyDescent="0.25">
      <c r="A503" s="13">
        <v>43854</v>
      </c>
      <c r="B503" s="95"/>
      <c r="C503" s="96">
        <v>7279</v>
      </c>
      <c r="D503" s="5"/>
      <c r="E503" s="25">
        <v>0.69930555555555562</v>
      </c>
      <c r="F503" s="25">
        <v>0.69930555555555562</v>
      </c>
      <c r="G503" s="139">
        <f t="shared" si="28"/>
        <v>16.783333333333335</v>
      </c>
      <c r="H503" s="139">
        <f t="shared" si="29"/>
        <v>16.783333333333335</v>
      </c>
      <c r="I503" s="139">
        <f t="shared" si="30"/>
        <v>-1</v>
      </c>
      <c r="J503" s="139" t="str">
        <f t="shared" si="31"/>
        <v>Ja</v>
      </c>
    </row>
    <row r="504" spans="1:10" x14ac:dyDescent="0.25">
      <c r="A504" s="13">
        <v>43854</v>
      </c>
      <c r="B504" s="95"/>
      <c r="C504" s="96">
        <v>7319</v>
      </c>
      <c r="D504" s="5"/>
      <c r="E504" s="25">
        <v>0.45694444444444443</v>
      </c>
      <c r="F504" s="25">
        <v>0.83472222222222225</v>
      </c>
      <c r="G504" s="139">
        <f t="shared" si="28"/>
        <v>10.966666666666667</v>
      </c>
      <c r="H504" s="139">
        <f t="shared" si="29"/>
        <v>20.033333333333335</v>
      </c>
      <c r="I504" s="139">
        <f t="shared" si="30"/>
        <v>8.0666666666666682</v>
      </c>
      <c r="J504" s="139">
        <f t="shared" si="31"/>
        <v>9.0666666666666682</v>
      </c>
    </row>
    <row r="505" spans="1:10" x14ac:dyDescent="0.25">
      <c r="A505" s="13">
        <v>43854</v>
      </c>
      <c r="B505" s="95"/>
      <c r="C505" s="96">
        <v>7321</v>
      </c>
      <c r="D505" s="5"/>
      <c r="E505" s="25">
        <v>0.41250000000000003</v>
      </c>
      <c r="F505" s="25">
        <v>0.72222222222222221</v>
      </c>
      <c r="G505" s="139">
        <f t="shared" si="28"/>
        <v>9.9</v>
      </c>
      <c r="H505" s="139">
        <f t="shared" si="29"/>
        <v>17.333333333333332</v>
      </c>
      <c r="I505" s="139">
        <f t="shared" si="30"/>
        <v>6.4333333333333318</v>
      </c>
      <c r="J505" s="139">
        <f t="shared" si="31"/>
        <v>7.4333333333333318</v>
      </c>
    </row>
    <row r="506" spans="1:10" x14ac:dyDescent="0.25">
      <c r="A506" s="13">
        <v>43854</v>
      </c>
      <c r="B506" s="95"/>
      <c r="C506" s="96">
        <v>7334</v>
      </c>
      <c r="D506" s="5"/>
      <c r="E506" s="25">
        <v>0.33402777777777781</v>
      </c>
      <c r="F506" s="25">
        <v>0.67708333333333337</v>
      </c>
      <c r="G506" s="139">
        <f t="shared" si="28"/>
        <v>8.0166666666666675</v>
      </c>
      <c r="H506" s="139">
        <f t="shared" si="29"/>
        <v>16.25</v>
      </c>
      <c r="I506" s="139">
        <f t="shared" si="30"/>
        <v>7.2333333333333325</v>
      </c>
      <c r="J506" s="139">
        <f t="shared" si="31"/>
        <v>8.2333333333333325</v>
      </c>
    </row>
    <row r="507" spans="1:10" x14ac:dyDescent="0.25">
      <c r="A507" s="13">
        <v>43854</v>
      </c>
      <c r="B507" s="95"/>
      <c r="C507" s="96">
        <v>7336</v>
      </c>
      <c r="D507" s="5"/>
      <c r="E507" s="25">
        <v>0.37361111111111112</v>
      </c>
      <c r="F507" s="25">
        <v>0.75069444444444444</v>
      </c>
      <c r="G507" s="139">
        <f t="shared" si="28"/>
        <v>8.9666666666666668</v>
      </c>
      <c r="H507" s="139">
        <f t="shared" si="29"/>
        <v>18.016666666666666</v>
      </c>
      <c r="I507" s="139">
        <f t="shared" si="30"/>
        <v>8.0499999999999989</v>
      </c>
      <c r="J507" s="139">
        <f t="shared" si="31"/>
        <v>9.0499999999999989</v>
      </c>
    </row>
    <row r="508" spans="1:10" x14ac:dyDescent="0.25">
      <c r="A508" s="13">
        <v>43854</v>
      </c>
      <c r="B508" s="95"/>
      <c r="C508" s="96">
        <v>7394</v>
      </c>
      <c r="D508" s="5"/>
      <c r="E508" s="25">
        <v>0.45347222222222222</v>
      </c>
      <c r="F508" s="25">
        <v>0.63958333333333328</v>
      </c>
      <c r="G508" s="139">
        <f t="shared" si="28"/>
        <v>10.883333333333333</v>
      </c>
      <c r="H508" s="139">
        <f t="shared" si="29"/>
        <v>15.35</v>
      </c>
      <c r="I508" s="139">
        <f t="shared" si="30"/>
        <v>3.4666666666666668</v>
      </c>
      <c r="J508" s="139">
        <f t="shared" si="31"/>
        <v>4.4666666666666668</v>
      </c>
    </row>
    <row r="509" spans="1:10" x14ac:dyDescent="0.25">
      <c r="A509" s="13">
        <v>43854</v>
      </c>
      <c r="B509" s="103"/>
      <c r="C509" s="16">
        <v>794</v>
      </c>
      <c r="D509" s="5"/>
      <c r="E509" s="25">
        <v>0</v>
      </c>
      <c r="F509" s="25">
        <v>0</v>
      </c>
      <c r="G509" s="139">
        <f t="shared" si="28"/>
        <v>0</v>
      </c>
      <c r="H509" s="139">
        <f t="shared" si="29"/>
        <v>0</v>
      </c>
      <c r="I509" s="139">
        <f t="shared" si="30"/>
        <v>-1</v>
      </c>
      <c r="J509" s="139" t="str">
        <f t="shared" si="31"/>
        <v>Ba7</v>
      </c>
    </row>
    <row r="510" spans="1:10" x14ac:dyDescent="0.25">
      <c r="A510" s="12">
        <v>43855</v>
      </c>
      <c r="B510" s="112"/>
      <c r="C510" s="9">
        <v>34</v>
      </c>
      <c r="D510" s="30"/>
      <c r="E510" s="25">
        <v>0</v>
      </c>
      <c r="F510" s="25">
        <v>0</v>
      </c>
      <c r="G510" s="139">
        <f t="shared" si="28"/>
        <v>0</v>
      </c>
      <c r="H510" s="139">
        <f t="shared" si="29"/>
        <v>0</v>
      </c>
      <c r="I510" s="139">
        <f t="shared" si="30"/>
        <v>-1</v>
      </c>
      <c r="J510" s="139" t="str">
        <f t="shared" si="31"/>
        <v>Ba7</v>
      </c>
    </row>
    <row r="511" spans="1:10" x14ac:dyDescent="0.25">
      <c r="A511" s="12">
        <v>43855</v>
      </c>
      <c r="B511" s="112"/>
      <c r="C511" s="9">
        <v>47</v>
      </c>
      <c r="D511" s="30"/>
      <c r="E511" s="25">
        <v>0.2951388888888889</v>
      </c>
      <c r="F511" s="25">
        <v>0.58819444444444446</v>
      </c>
      <c r="G511" s="139">
        <f t="shared" si="28"/>
        <v>7.083333333333333</v>
      </c>
      <c r="H511" s="139">
        <f t="shared" si="29"/>
        <v>14.116666666666667</v>
      </c>
      <c r="I511" s="139">
        <f t="shared" si="30"/>
        <v>6.0333333333333341</v>
      </c>
      <c r="J511" s="139">
        <f t="shared" si="31"/>
        <v>7.0333333333333341</v>
      </c>
    </row>
    <row r="512" spans="1:10" x14ac:dyDescent="0.25">
      <c r="A512" s="12">
        <v>43855</v>
      </c>
      <c r="B512" s="112"/>
      <c r="C512" s="9">
        <v>146</v>
      </c>
      <c r="D512" s="30"/>
      <c r="E512" s="25">
        <v>0</v>
      </c>
      <c r="F512" s="25">
        <v>0</v>
      </c>
      <c r="G512" s="139">
        <f t="shared" si="28"/>
        <v>0</v>
      </c>
      <c r="H512" s="139">
        <f t="shared" si="29"/>
        <v>0</v>
      </c>
      <c r="I512" s="139">
        <f t="shared" si="30"/>
        <v>-1</v>
      </c>
      <c r="J512" s="139" t="str">
        <f t="shared" si="31"/>
        <v>Ba7</v>
      </c>
    </row>
    <row r="513" spans="1:10" x14ac:dyDescent="0.25">
      <c r="A513" s="12">
        <v>43855</v>
      </c>
      <c r="B513" s="112"/>
      <c r="C513" s="9">
        <v>149</v>
      </c>
      <c r="D513" s="30"/>
      <c r="E513" s="25">
        <v>0</v>
      </c>
      <c r="F513" s="25">
        <v>0</v>
      </c>
      <c r="G513" s="139">
        <f t="shared" si="28"/>
        <v>0</v>
      </c>
      <c r="H513" s="139">
        <f t="shared" si="29"/>
        <v>0</v>
      </c>
      <c r="I513" s="139">
        <f t="shared" si="30"/>
        <v>-1</v>
      </c>
      <c r="J513" s="139" t="str">
        <f t="shared" si="31"/>
        <v>Ba7</v>
      </c>
    </row>
    <row r="514" spans="1:10" x14ac:dyDescent="0.25">
      <c r="A514" s="12">
        <v>43855</v>
      </c>
      <c r="B514" s="112"/>
      <c r="C514" s="9">
        <v>152</v>
      </c>
      <c r="D514" s="30"/>
      <c r="E514" s="25">
        <v>0.49374999999999997</v>
      </c>
      <c r="F514" s="25">
        <v>0.50416666666666665</v>
      </c>
      <c r="G514" s="139">
        <f t="shared" si="28"/>
        <v>11.85</v>
      </c>
      <c r="H514" s="139">
        <f t="shared" si="29"/>
        <v>12.1</v>
      </c>
      <c r="I514" s="139">
        <f t="shared" si="30"/>
        <v>-0.75</v>
      </c>
      <c r="J514" s="139" t="str">
        <f t="shared" si="31"/>
        <v>Tal</v>
      </c>
    </row>
    <row r="515" spans="1:10" x14ac:dyDescent="0.25">
      <c r="A515" s="12">
        <v>43855</v>
      </c>
      <c r="B515" s="112"/>
      <c r="C515" s="9">
        <v>222</v>
      </c>
      <c r="D515" s="30"/>
      <c r="E515" s="25">
        <v>0</v>
      </c>
      <c r="F515" s="25">
        <v>0</v>
      </c>
      <c r="G515" s="139">
        <f t="shared" ref="G515:G578" si="32">((HOUR(E515)*60)+MINUTE(E515))/60</f>
        <v>0</v>
      </c>
      <c r="H515" s="139">
        <f t="shared" ref="H515:H578" si="33">((HOUR(F515)*60)+MINUTE(F515))/60</f>
        <v>0</v>
      </c>
      <c r="I515" s="139">
        <f t="shared" ref="I515:I578" si="34">H515-G515-1</f>
        <v>-1</v>
      </c>
      <c r="J515" s="139" t="str">
        <f t="shared" ref="J515:J578" si="35">IF(AND(H515-G515=0,H515&lt;&gt;0,G515&lt;&gt;0),"Ja",IF(AND(H515-G515=0,H515=0,G515=0),"Ba7",IF(I515&lt;0,"Tal",H515-G515)))</f>
        <v>Ba7</v>
      </c>
    </row>
    <row r="516" spans="1:10" x14ac:dyDescent="0.25">
      <c r="A516" s="12">
        <v>43855</v>
      </c>
      <c r="B516" s="112"/>
      <c r="C516" s="9">
        <v>258</v>
      </c>
      <c r="D516" s="31"/>
      <c r="E516" s="25">
        <v>0</v>
      </c>
      <c r="F516" s="25">
        <v>0</v>
      </c>
      <c r="G516" s="139">
        <f t="shared" si="32"/>
        <v>0</v>
      </c>
      <c r="H516" s="139">
        <f t="shared" si="33"/>
        <v>0</v>
      </c>
      <c r="I516" s="139">
        <f t="shared" si="34"/>
        <v>-1</v>
      </c>
      <c r="J516" s="139" t="str">
        <f t="shared" si="35"/>
        <v>Ba7</v>
      </c>
    </row>
    <row r="517" spans="1:10" x14ac:dyDescent="0.25">
      <c r="A517" s="12">
        <v>43855</v>
      </c>
      <c r="B517" s="112"/>
      <c r="C517" s="10">
        <v>310</v>
      </c>
      <c r="D517" s="31"/>
      <c r="E517" s="25">
        <v>0</v>
      </c>
      <c r="F517" s="25">
        <v>0</v>
      </c>
      <c r="G517" s="139">
        <f t="shared" si="32"/>
        <v>0</v>
      </c>
      <c r="H517" s="139">
        <f t="shared" si="33"/>
        <v>0</v>
      </c>
      <c r="I517" s="139">
        <f t="shared" si="34"/>
        <v>-1</v>
      </c>
      <c r="J517" s="139" t="str">
        <f t="shared" si="35"/>
        <v>Ba7</v>
      </c>
    </row>
    <row r="518" spans="1:10" x14ac:dyDescent="0.25">
      <c r="A518" s="12">
        <v>43855</v>
      </c>
      <c r="B518" s="112"/>
      <c r="C518" s="10">
        <v>311</v>
      </c>
      <c r="D518" s="31"/>
      <c r="E518" s="25">
        <v>0</v>
      </c>
      <c r="F518" s="25">
        <v>0</v>
      </c>
      <c r="G518" s="139">
        <f t="shared" si="32"/>
        <v>0</v>
      </c>
      <c r="H518" s="139">
        <f t="shared" si="33"/>
        <v>0</v>
      </c>
      <c r="I518" s="139">
        <f t="shared" si="34"/>
        <v>-1</v>
      </c>
      <c r="J518" s="139" t="str">
        <f t="shared" si="35"/>
        <v>Ba7</v>
      </c>
    </row>
    <row r="519" spans="1:10" x14ac:dyDescent="0.25">
      <c r="A519" s="12">
        <v>43855</v>
      </c>
      <c r="B519" s="112"/>
      <c r="C519" s="10">
        <v>313</v>
      </c>
      <c r="D519" s="31"/>
      <c r="E519" s="25">
        <v>0</v>
      </c>
      <c r="F519" s="25">
        <v>0</v>
      </c>
      <c r="G519" s="139">
        <f t="shared" si="32"/>
        <v>0</v>
      </c>
      <c r="H519" s="139">
        <f t="shared" si="33"/>
        <v>0</v>
      </c>
      <c r="I519" s="139">
        <f t="shared" si="34"/>
        <v>-1</v>
      </c>
      <c r="J519" s="139" t="str">
        <f t="shared" si="35"/>
        <v>Ba7</v>
      </c>
    </row>
    <row r="520" spans="1:10" x14ac:dyDescent="0.25">
      <c r="A520" s="12">
        <v>43855</v>
      </c>
      <c r="B520" s="112"/>
      <c r="C520" s="10">
        <v>341</v>
      </c>
      <c r="D520" s="31"/>
      <c r="E520" s="25">
        <v>0</v>
      </c>
      <c r="F520" s="25">
        <v>0</v>
      </c>
      <c r="G520" s="139">
        <f t="shared" si="32"/>
        <v>0</v>
      </c>
      <c r="H520" s="139">
        <f t="shared" si="33"/>
        <v>0</v>
      </c>
      <c r="I520" s="139">
        <f t="shared" si="34"/>
        <v>-1</v>
      </c>
      <c r="J520" s="139" t="str">
        <f t="shared" si="35"/>
        <v>Ba7</v>
      </c>
    </row>
    <row r="521" spans="1:10" x14ac:dyDescent="0.25">
      <c r="A521" s="12">
        <v>43855</v>
      </c>
      <c r="B521" s="112"/>
      <c r="C521" s="10">
        <v>636</v>
      </c>
      <c r="D521" s="31"/>
      <c r="E521" s="25">
        <v>0</v>
      </c>
      <c r="F521" s="25">
        <v>0</v>
      </c>
      <c r="G521" s="139">
        <f t="shared" si="32"/>
        <v>0</v>
      </c>
      <c r="H521" s="139">
        <f t="shared" si="33"/>
        <v>0</v>
      </c>
      <c r="I521" s="139">
        <f t="shared" si="34"/>
        <v>-1</v>
      </c>
      <c r="J521" s="139" t="str">
        <f t="shared" si="35"/>
        <v>Ba7</v>
      </c>
    </row>
    <row r="522" spans="1:10" x14ac:dyDescent="0.25">
      <c r="A522" s="12">
        <v>43855</v>
      </c>
      <c r="B522" s="112"/>
      <c r="C522" s="9">
        <v>664</v>
      </c>
      <c r="D522" s="30"/>
      <c r="E522" s="25">
        <v>0</v>
      </c>
      <c r="F522" s="25">
        <v>0</v>
      </c>
      <c r="G522" s="139">
        <f t="shared" si="32"/>
        <v>0</v>
      </c>
      <c r="H522" s="139">
        <f t="shared" si="33"/>
        <v>0</v>
      </c>
      <c r="I522" s="139">
        <f t="shared" si="34"/>
        <v>-1</v>
      </c>
      <c r="J522" s="139" t="str">
        <f t="shared" si="35"/>
        <v>Ba7</v>
      </c>
    </row>
    <row r="523" spans="1:10" x14ac:dyDescent="0.25">
      <c r="A523" s="12">
        <v>43855</v>
      </c>
      <c r="B523" s="112"/>
      <c r="C523" s="8">
        <v>676</v>
      </c>
      <c r="D523" s="30"/>
      <c r="E523" s="25">
        <v>0</v>
      </c>
      <c r="F523" s="25">
        <v>0</v>
      </c>
      <c r="G523" s="139">
        <f t="shared" si="32"/>
        <v>0</v>
      </c>
      <c r="H523" s="139">
        <f t="shared" si="33"/>
        <v>0</v>
      </c>
      <c r="I523" s="139">
        <f t="shared" si="34"/>
        <v>-1</v>
      </c>
      <c r="J523" s="139" t="str">
        <f t="shared" si="35"/>
        <v>Ba7</v>
      </c>
    </row>
    <row r="524" spans="1:10" x14ac:dyDescent="0.25">
      <c r="A524" s="12">
        <v>43855</v>
      </c>
      <c r="B524" s="113"/>
      <c r="C524" s="8">
        <v>736</v>
      </c>
      <c r="D524" s="29"/>
      <c r="E524" s="25">
        <v>0</v>
      </c>
      <c r="F524" s="25">
        <v>0</v>
      </c>
      <c r="G524" s="139">
        <f t="shared" si="32"/>
        <v>0</v>
      </c>
      <c r="H524" s="139">
        <f t="shared" si="33"/>
        <v>0</v>
      </c>
      <c r="I524" s="139">
        <f t="shared" si="34"/>
        <v>-1</v>
      </c>
      <c r="J524" s="139" t="str">
        <f t="shared" si="35"/>
        <v>Ba7</v>
      </c>
    </row>
    <row r="525" spans="1:10" x14ac:dyDescent="0.25">
      <c r="A525" s="12">
        <v>43855</v>
      </c>
      <c r="B525" s="113"/>
      <c r="C525" s="8">
        <v>763</v>
      </c>
      <c r="D525" s="29"/>
      <c r="E525" s="25">
        <v>0</v>
      </c>
      <c r="F525" s="25">
        <v>0</v>
      </c>
      <c r="G525" s="139">
        <f t="shared" si="32"/>
        <v>0</v>
      </c>
      <c r="H525" s="139">
        <f t="shared" si="33"/>
        <v>0</v>
      </c>
      <c r="I525" s="139">
        <f t="shared" si="34"/>
        <v>-1</v>
      </c>
      <c r="J525" s="139" t="str">
        <f t="shared" si="35"/>
        <v>Ba7</v>
      </c>
    </row>
    <row r="526" spans="1:10" x14ac:dyDescent="0.25">
      <c r="A526" s="12">
        <v>43855</v>
      </c>
      <c r="B526" s="113"/>
      <c r="C526" s="8">
        <v>764</v>
      </c>
      <c r="D526" s="29"/>
      <c r="E526" s="25">
        <v>0</v>
      </c>
      <c r="F526" s="25">
        <v>0</v>
      </c>
      <c r="G526" s="139">
        <f t="shared" si="32"/>
        <v>0</v>
      </c>
      <c r="H526" s="139">
        <f t="shared" si="33"/>
        <v>0</v>
      </c>
      <c r="I526" s="139">
        <f t="shared" si="34"/>
        <v>-1</v>
      </c>
      <c r="J526" s="139" t="str">
        <f t="shared" si="35"/>
        <v>Ba7</v>
      </c>
    </row>
    <row r="527" spans="1:10" x14ac:dyDescent="0.25">
      <c r="A527" s="12">
        <v>43855</v>
      </c>
      <c r="B527" s="113"/>
      <c r="C527" s="8">
        <v>3423</v>
      </c>
      <c r="D527" s="29"/>
      <c r="E527" s="25">
        <v>0</v>
      </c>
      <c r="F527" s="25">
        <v>0</v>
      </c>
      <c r="G527" s="139">
        <f t="shared" si="32"/>
        <v>0</v>
      </c>
      <c r="H527" s="139">
        <f t="shared" si="33"/>
        <v>0</v>
      </c>
      <c r="I527" s="139">
        <f t="shared" si="34"/>
        <v>-1</v>
      </c>
      <c r="J527" s="139" t="str">
        <f t="shared" si="35"/>
        <v>Ba7</v>
      </c>
    </row>
    <row r="528" spans="1:10" x14ac:dyDescent="0.25">
      <c r="A528" s="12">
        <v>43855</v>
      </c>
      <c r="B528" s="113"/>
      <c r="C528" s="8">
        <v>3424</v>
      </c>
      <c r="D528" s="29"/>
      <c r="E528" s="25">
        <v>0</v>
      </c>
      <c r="F528" s="25">
        <v>0</v>
      </c>
      <c r="G528" s="139">
        <f t="shared" si="32"/>
        <v>0</v>
      </c>
      <c r="H528" s="139">
        <f t="shared" si="33"/>
        <v>0</v>
      </c>
      <c r="I528" s="139">
        <f t="shared" si="34"/>
        <v>-1</v>
      </c>
      <c r="J528" s="139" t="str">
        <f t="shared" si="35"/>
        <v>Ba7</v>
      </c>
    </row>
    <row r="529" spans="1:10" x14ac:dyDescent="0.25">
      <c r="A529" s="12">
        <v>43855</v>
      </c>
      <c r="B529" s="113"/>
      <c r="C529" s="8">
        <v>3516</v>
      </c>
      <c r="D529" s="29"/>
      <c r="E529" s="25">
        <v>0</v>
      </c>
      <c r="F529" s="25">
        <v>0</v>
      </c>
      <c r="G529" s="139">
        <f t="shared" si="32"/>
        <v>0</v>
      </c>
      <c r="H529" s="139">
        <f t="shared" si="33"/>
        <v>0</v>
      </c>
      <c r="I529" s="139">
        <f t="shared" si="34"/>
        <v>-1</v>
      </c>
      <c r="J529" s="139" t="str">
        <f t="shared" si="35"/>
        <v>Ba7</v>
      </c>
    </row>
    <row r="530" spans="1:10" x14ac:dyDescent="0.25">
      <c r="A530" s="12">
        <v>43855</v>
      </c>
      <c r="B530" s="113"/>
      <c r="C530" s="8">
        <v>3623</v>
      </c>
      <c r="D530" s="29"/>
      <c r="E530" s="25">
        <v>0</v>
      </c>
      <c r="F530" s="25">
        <v>0</v>
      </c>
      <c r="G530" s="139">
        <f t="shared" si="32"/>
        <v>0</v>
      </c>
      <c r="H530" s="139">
        <f t="shared" si="33"/>
        <v>0</v>
      </c>
      <c r="I530" s="139">
        <f t="shared" si="34"/>
        <v>-1</v>
      </c>
      <c r="J530" s="139" t="str">
        <f t="shared" si="35"/>
        <v>Ba7</v>
      </c>
    </row>
    <row r="531" spans="1:10" x14ac:dyDescent="0.25">
      <c r="A531" s="12">
        <v>43855</v>
      </c>
      <c r="B531" s="113"/>
      <c r="C531" s="8">
        <v>5121</v>
      </c>
      <c r="D531" s="29"/>
      <c r="E531" s="25">
        <v>0</v>
      </c>
      <c r="F531" s="25">
        <v>0</v>
      </c>
      <c r="G531" s="139">
        <f t="shared" si="32"/>
        <v>0</v>
      </c>
      <c r="H531" s="139">
        <f t="shared" si="33"/>
        <v>0</v>
      </c>
      <c r="I531" s="139">
        <f t="shared" si="34"/>
        <v>-1</v>
      </c>
      <c r="J531" s="139" t="str">
        <f t="shared" si="35"/>
        <v>Ba7</v>
      </c>
    </row>
    <row r="532" spans="1:10" x14ac:dyDescent="0.25">
      <c r="A532" s="12">
        <v>43855</v>
      </c>
      <c r="B532" s="113"/>
      <c r="C532" s="8">
        <v>5127</v>
      </c>
      <c r="D532" s="29"/>
      <c r="E532" s="25">
        <v>0</v>
      </c>
      <c r="F532" s="25">
        <v>0</v>
      </c>
      <c r="G532" s="139">
        <f t="shared" si="32"/>
        <v>0</v>
      </c>
      <c r="H532" s="139">
        <f t="shared" si="33"/>
        <v>0</v>
      </c>
      <c r="I532" s="139">
        <f t="shared" si="34"/>
        <v>-1</v>
      </c>
      <c r="J532" s="139" t="str">
        <f t="shared" si="35"/>
        <v>Ba7</v>
      </c>
    </row>
    <row r="533" spans="1:10" x14ac:dyDescent="0.25">
      <c r="A533" s="12">
        <v>43855</v>
      </c>
      <c r="B533" s="113"/>
      <c r="C533" s="8">
        <v>5353</v>
      </c>
      <c r="D533" s="29"/>
      <c r="E533" s="25">
        <v>0</v>
      </c>
      <c r="F533" s="25">
        <v>0</v>
      </c>
      <c r="G533" s="139">
        <f t="shared" si="32"/>
        <v>0</v>
      </c>
      <c r="H533" s="139">
        <f t="shared" si="33"/>
        <v>0</v>
      </c>
      <c r="I533" s="139">
        <f t="shared" si="34"/>
        <v>-1</v>
      </c>
      <c r="J533" s="139" t="str">
        <f t="shared" si="35"/>
        <v>Ba7</v>
      </c>
    </row>
    <row r="534" spans="1:10" x14ac:dyDescent="0.25">
      <c r="A534" s="12">
        <v>43855</v>
      </c>
      <c r="B534" s="113"/>
      <c r="C534" s="8">
        <v>5447</v>
      </c>
      <c r="D534" s="29"/>
      <c r="E534" s="25">
        <v>0</v>
      </c>
      <c r="F534" s="25">
        <v>0</v>
      </c>
      <c r="G534" s="139">
        <f t="shared" si="32"/>
        <v>0</v>
      </c>
      <c r="H534" s="139">
        <f t="shared" si="33"/>
        <v>0</v>
      </c>
      <c r="I534" s="139">
        <f t="shared" si="34"/>
        <v>-1</v>
      </c>
      <c r="J534" s="139" t="str">
        <f t="shared" si="35"/>
        <v>Ba7</v>
      </c>
    </row>
    <row r="535" spans="1:10" x14ac:dyDescent="0.25">
      <c r="A535" s="12">
        <v>43855</v>
      </c>
      <c r="B535" s="113"/>
      <c r="C535" s="8">
        <v>5488</v>
      </c>
      <c r="D535" s="29"/>
      <c r="E535" s="25">
        <v>0.22083333333333333</v>
      </c>
      <c r="F535" s="25">
        <v>0.87430555555555556</v>
      </c>
      <c r="G535" s="139">
        <f t="shared" si="32"/>
        <v>5.3</v>
      </c>
      <c r="H535" s="139">
        <f t="shared" si="33"/>
        <v>20.983333333333334</v>
      </c>
      <c r="I535" s="139">
        <f t="shared" si="34"/>
        <v>14.683333333333334</v>
      </c>
      <c r="J535" s="139">
        <f t="shared" si="35"/>
        <v>15.683333333333334</v>
      </c>
    </row>
    <row r="536" spans="1:10" x14ac:dyDescent="0.25">
      <c r="A536" s="12">
        <v>43855</v>
      </c>
      <c r="B536" s="113"/>
      <c r="C536" s="8">
        <v>5512</v>
      </c>
      <c r="D536" s="29"/>
      <c r="E536" s="25">
        <v>0.84652777777777777</v>
      </c>
      <c r="F536" s="25">
        <v>0.92499999999999993</v>
      </c>
      <c r="G536" s="139">
        <f t="shared" si="32"/>
        <v>20.316666666666666</v>
      </c>
      <c r="H536" s="139">
        <f t="shared" si="33"/>
        <v>22.2</v>
      </c>
      <c r="I536" s="139">
        <f t="shared" si="34"/>
        <v>0.88333333333333286</v>
      </c>
      <c r="J536" s="139">
        <f t="shared" si="35"/>
        <v>1.8833333333333329</v>
      </c>
    </row>
    <row r="537" spans="1:10" x14ac:dyDescent="0.25">
      <c r="A537" s="12">
        <v>43855</v>
      </c>
      <c r="B537" s="113"/>
      <c r="C537" s="8">
        <v>5590</v>
      </c>
      <c r="D537" s="29"/>
      <c r="E537" s="25">
        <v>0</v>
      </c>
      <c r="F537" s="25">
        <v>0</v>
      </c>
      <c r="G537" s="139">
        <f t="shared" si="32"/>
        <v>0</v>
      </c>
      <c r="H537" s="139">
        <f t="shared" si="33"/>
        <v>0</v>
      </c>
      <c r="I537" s="139">
        <f t="shared" si="34"/>
        <v>-1</v>
      </c>
      <c r="J537" s="139" t="str">
        <f t="shared" si="35"/>
        <v>Ba7</v>
      </c>
    </row>
    <row r="538" spans="1:10" x14ac:dyDescent="0.25">
      <c r="A538" s="12">
        <v>43855</v>
      </c>
      <c r="B538" s="113"/>
      <c r="C538" s="8">
        <v>5627</v>
      </c>
      <c r="D538" s="29"/>
      <c r="E538" s="25">
        <v>0</v>
      </c>
      <c r="F538" s="25">
        <v>0</v>
      </c>
      <c r="G538" s="139">
        <f t="shared" si="32"/>
        <v>0</v>
      </c>
      <c r="H538" s="139">
        <f t="shared" si="33"/>
        <v>0</v>
      </c>
      <c r="I538" s="139">
        <f t="shared" si="34"/>
        <v>-1</v>
      </c>
      <c r="J538" s="139" t="str">
        <f t="shared" si="35"/>
        <v>Ba7</v>
      </c>
    </row>
    <row r="539" spans="1:10" x14ac:dyDescent="0.25">
      <c r="A539" s="12">
        <v>43855</v>
      </c>
      <c r="B539" s="113"/>
      <c r="C539" s="8">
        <v>5654</v>
      </c>
      <c r="D539" s="29"/>
      <c r="E539" s="25">
        <v>0.33680555555555558</v>
      </c>
      <c r="F539" s="25">
        <v>0.71111111111111114</v>
      </c>
      <c r="G539" s="139">
        <f t="shared" si="32"/>
        <v>8.0833333333333339</v>
      </c>
      <c r="H539" s="139">
        <f t="shared" si="33"/>
        <v>17.066666666666666</v>
      </c>
      <c r="I539" s="139">
        <f t="shared" si="34"/>
        <v>7.9833333333333325</v>
      </c>
      <c r="J539" s="139">
        <f t="shared" si="35"/>
        <v>8.9833333333333325</v>
      </c>
    </row>
    <row r="540" spans="1:10" x14ac:dyDescent="0.25">
      <c r="A540" s="12">
        <v>43855</v>
      </c>
      <c r="B540" s="113"/>
      <c r="C540" s="8">
        <v>5655</v>
      </c>
      <c r="D540" s="29"/>
      <c r="E540" s="25">
        <v>0</v>
      </c>
      <c r="F540" s="25">
        <v>0</v>
      </c>
      <c r="G540" s="139">
        <f t="shared" si="32"/>
        <v>0</v>
      </c>
      <c r="H540" s="139">
        <f t="shared" si="33"/>
        <v>0</v>
      </c>
      <c r="I540" s="139">
        <f t="shared" si="34"/>
        <v>-1</v>
      </c>
      <c r="J540" s="139" t="str">
        <f t="shared" si="35"/>
        <v>Ba7</v>
      </c>
    </row>
    <row r="541" spans="1:10" x14ac:dyDescent="0.25">
      <c r="A541" s="12">
        <v>43855</v>
      </c>
      <c r="B541" s="113"/>
      <c r="C541" s="8">
        <v>7003</v>
      </c>
      <c r="D541" s="29"/>
      <c r="E541" s="25">
        <v>0</v>
      </c>
      <c r="F541" s="25">
        <v>0</v>
      </c>
      <c r="G541" s="139">
        <f t="shared" si="32"/>
        <v>0</v>
      </c>
      <c r="H541" s="139">
        <f t="shared" si="33"/>
        <v>0</v>
      </c>
      <c r="I541" s="139">
        <f t="shared" si="34"/>
        <v>-1</v>
      </c>
      <c r="J541" s="139" t="str">
        <f t="shared" si="35"/>
        <v>Ba7</v>
      </c>
    </row>
    <row r="542" spans="1:10" x14ac:dyDescent="0.25">
      <c r="A542" s="12">
        <v>43855</v>
      </c>
      <c r="B542" s="113"/>
      <c r="C542" s="8">
        <v>7005</v>
      </c>
      <c r="D542" s="29"/>
      <c r="E542" s="25">
        <v>0</v>
      </c>
      <c r="F542" s="25">
        <v>0</v>
      </c>
      <c r="G542" s="139">
        <f t="shared" si="32"/>
        <v>0</v>
      </c>
      <c r="H542" s="139">
        <f t="shared" si="33"/>
        <v>0</v>
      </c>
      <c r="I542" s="139">
        <f t="shared" si="34"/>
        <v>-1</v>
      </c>
      <c r="J542" s="139" t="str">
        <f t="shared" si="35"/>
        <v>Ba7</v>
      </c>
    </row>
    <row r="543" spans="1:10" x14ac:dyDescent="0.25">
      <c r="A543" s="12">
        <v>43855</v>
      </c>
      <c r="B543" s="113"/>
      <c r="C543" s="8">
        <v>7138</v>
      </c>
      <c r="D543" s="29"/>
      <c r="E543" s="25">
        <v>0</v>
      </c>
      <c r="F543" s="25">
        <v>0</v>
      </c>
      <c r="G543" s="139">
        <f t="shared" si="32"/>
        <v>0</v>
      </c>
      <c r="H543" s="139">
        <f t="shared" si="33"/>
        <v>0</v>
      </c>
      <c r="I543" s="139">
        <f t="shared" si="34"/>
        <v>-1</v>
      </c>
      <c r="J543" s="139" t="str">
        <f t="shared" si="35"/>
        <v>Ba7</v>
      </c>
    </row>
    <row r="544" spans="1:10" x14ac:dyDescent="0.25">
      <c r="A544" s="12">
        <v>43855</v>
      </c>
      <c r="B544" s="113"/>
      <c r="C544" s="8">
        <v>7297</v>
      </c>
      <c r="D544" s="29"/>
      <c r="E544" s="25">
        <v>0</v>
      </c>
      <c r="F544" s="25">
        <v>0</v>
      </c>
      <c r="G544" s="139">
        <f t="shared" si="32"/>
        <v>0</v>
      </c>
      <c r="H544" s="139">
        <f t="shared" si="33"/>
        <v>0</v>
      </c>
      <c r="I544" s="139">
        <f t="shared" si="34"/>
        <v>-1</v>
      </c>
      <c r="J544" s="139" t="str">
        <f t="shared" si="35"/>
        <v>Ba7</v>
      </c>
    </row>
    <row r="545" spans="1:10" x14ac:dyDescent="0.25">
      <c r="A545" s="12">
        <v>43855</v>
      </c>
      <c r="B545" s="113"/>
      <c r="C545" s="8">
        <v>7344</v>
      </c>
      <c r="D545" s="29"/>
      <c r="E545" s="25">
        <v>0</v>
      </c>
      <c r="F545" s="25">
        <v>0</v>
      </c>
      <c r="G545" s="139">
        <f t="shared" si="32"/>
        <v>0</v>
      </c>
      <c r="H545" s="139">
        <f t="shared" si="33"/>
        <v>0</v>
      </c>
      <c r="I545" s="139">
        <f t="shared" si="34"/>
        <v>-1</v>
      </c>
      <c r="J545" s="139" t="str">
        <f t="shared" si="35"/>
        <v>Ba7</v>
      </c>
    </row>
    <row r="546" spans="1:10" x14ac:dyDescent="0.25">
      <c r="A546" s="12">
        <v>43855</v>
      </c>
      <c r="B546" s="113"/>
      <c r="C546" s="8">
        <v>7426</v>
      </c>
      <c r="D546" s="29"/>
      <c r="E546" s="25">
        <v>0</v>
      </c>
      <c r="F546" s="25">
        <v>0</v>
      </c>
      <c r="G546" s="139">
        <f t="shared" si="32"/>
        <v>0</v>
      </c>
      <c r="H546" s="139">
        <f t="shared" si="33"/>
        <v>0</v>
      </c>
      <c r="I546" s="139">
        <f t="shared" si="34"/>
        <v>-1</v>
      </c>
      <c r="J546" s="139" t="str">
        <f t="shared" si="35"/>
        <v>Ba7</v>
      </c>
    </row>
    <row r="547" spans="1:10" x14ac:dyDescent="0.25">
      <c r="A547" s="12">
        <v>43855</v>
      </c>
      <c r="B547" s="113"/>
      <c r="C547" s="8">
        <v>7427</v>
      </c>
      <c r="D547" s="29"/>
      <c r="E547" s="25">
        <v>0</v>
      </c>
      <c r="F547" s="25">
        <v>0</v>
      </c>
      <c r="G547" s="139">
        <f t="shared" si="32"/>
        <v>0</v>
      </c>
      <c r="H547" s="139">
        <f t="shared" si="33"/>
        <v>0</v>
      </c>
      <c r="I547" s="139">
        <f t="shared" si="34"/>
        <v>-1</v>
      </c>
      <c r="J547" s="139" t="str">
        <f t="shared" si="35"/>
        <v>Ba7</v>
      </c>
    </row>
    <row r="548" spans="1:10" x14ac:dyDescent="0.25">
      <c r="A548" s="12">
        <v>43855</v>
      </c>
      <c r="B548" s="113"/>
      <c r="C548" s="8">
        <v>10</v>
      </c>
      <c r="D548" s="29"/>
      <c r="E548" s="25">
        <v>0</v>
      </c>
      <c r="F548" s="25">
        <v>0</v>
      </c>
      <c r="G548" s="139">
        <f t="shared" si="32"/>
        <v>0</v>
      </c>
      <c r="H548" s="139">
        <f t="shared" si="33"/>
        <v>0</v>
      </c>
      <c r="I548" s="139">
        <f t="shared" si="34"/>
        <v>-1</v>
      </c>
      <c r="J548" s="139" t="str">
        <f t="shared" si="35"/>
        <v>Ba7</v>
      </c>
    </row>
    <row r="549" spans="1:10" x14ac:dyDescent="0.25">
      <c r="A549" s="12">
        <v>43855</v>
      </c>
      <c r="B549" s="113"/>
      <c r="C549" s="8">
        <v>20</v>
      </c>
      <c r="D549" s="29"/>
      <c r="E549" s="25">
        <v>0</v>
      </c>
      <c r="F549" s="25">
        <v>0</v>
      </c>
      <c r="G549" s="139">
        <f t="shared" si="32"/>
        <v>0</v>
      </c>
      <c r="H549" s="139">
        <f t="shared" si="33"/>
        <v>0</v>
      </c>
      <c r="I549" s="139">
        <f t="shared" si="34"/>
        <v>-1</v>
      </c>
      <c r="J549" s="139" t="str">
        <f t="shared" si="35"/>
        <v>Ba7</v>
      </c>
    </row>
    <row r="550" spans="1:10" x14ac:dyDescent="0.25">
      <c r="A550" s="12">
        <v>43855</v>
      </c>
      <c r="B550" s="113"/>
      <c r="C550" s="8">
        <v>29</v>
      </c>
      <c r="D550" s="29"/>
      <c r="E550" s="25">
        <v>0</v>
      </c>
      <c r="F550" s="25">
        <v>0</v>
      </c>
      <c r="G550" s="139">
        <f t="shared" si="32"/>
        <v>0</v>
      </c>
      <c r="H550" s="139">
        <f t="shared" si="33"/>
        <v>0</v>
      </c>
      <c r="I550" s="139">
        <f t="shared" si="34"/>
        <v>-1</v>
      </c>
      <c r="J550" s="139" t="str">
        <f t="shared" si="35"/>
        <v>Ba7</v>
      </c>
    </row>
    <row r="551" spans="1:10" x14ac:dyDescent="0.25">
      <c r="A551" s="12">
        <v>43855</v>
      </c>
      <c r="B551" s="113"/>
      <c r="C551" s="8">
        <v>31</v>
      </c>
      <c r="D551" s="29"/>
      <c r="E551" s="25">
        <v>0</v>
      </c>
      <c r="F551" s="25">
        <v>0</v>
      </c>
      <c r="G551" s="139">
        <f t="shared" si="32"/>
        <v>0</v>
      </c>
      <c r="H551" s="139">
        <f t="shared" si="33"/>
        <v>0</v>
      </c>
      <c r="I551" s="139">
        <f t="shared" si="34"/>
        <v>-1</v>
      </c>
      <c r="J551" s="139" t="str">
        <f t="shared" si="35"/>
        <v>Ba7</v>
      </c>
    </row>
    <row r="552" spans="1:10" x14ac:dyDescent="0.25">
      <c r="A552" s="12">
        <v>43855</v>
      </c>
      <c r="B552" s="113"/>
      <c r="C552" s="8">
        <v>35</v>
      </c>
      <c r="D552" s="29"/>
      <c r="E552" s="25">
        <v>0</v>
      </c>
      <c r="F552" s="25">
        <v>0</v>
      </c>
      <c r="G552" s="139">
        <f t="shared" si="32"/>
        <v>0</v>
      </c>
      <c r="H552" s="139">
        <f t="shared" si="33"/>
        <v>0</v>
      </c>
      <c r="I552" s="139">
        <f t="shared" si="34"/>
        <v>-1</v>
      </c>
      <c r="J552" s="139" t="str">
        <f t="shared" si="35"/>
        <v>Ba7</v>
      </c>
    </row>
    <row r="553" spans="1:10" x14ac:dyDescent="0.25">
      <c r="A553" s="12">
        <v>43855</v>
      </c>
      <c r="B553" s="113"/>
      <c r="C553" s="8">
        <v>39</v>
      </c>
      <c r="D553" s="29"/>
      <c r="E553" s="25">
        <v>0</v>
      </c>
      <c r="F553" s="25">
        <v>0</v>
      </c>
      <c r="G553" s="139">
        <f t="shared" si="32"/>
        <v>0</v>
      </c>
      <c r="H553" s="139">
        <f t="shared" si="33"/>
        <v>0</v>
      </c>
      <c r="I553" s="139">
        <f t="shared" si="34"/>
        <v>-1</v>
      </c>
      <c r="J553" s="139" t="str">
        <f t="shared" si="35"/>
        <v>Ba7</v>
      </c>
    </row>
    <row r="554" spans="1:10" x14ac:dyDescent="0.25">
      <c r="A554" s="12">
        <v>43855</v>
      </c>
      <c r="B554" s="113"/>
      <c r="C554" s="8">
        <v>53</v>
      </c>
      <c r="D554" s="29"/>
      <c r="E554" s="25">
        <v>0</v>
      </c>
      <c r="F554" s="25">
        <v>0</v>
      </c>
      <c r="G554" s="139">
        <f t="shared" si="32"/>
        <v>0</v>
      </c>
      <c r="H554" s="139">
        <f t="shared" si="33"/>
        <v>0</v>
      </c>
      <c r="I554" s="139">
        <f t="shared" si="34"/>
        <v>-1</v>
      </c>
      <c r="J554" s="139" t="str">
        <f t="shared" si="35"/>
        <v>Ba7</v>
      </c>
    </row>
    <row r="555" spans="1:10" x14ac:dyDescent="0.25">
      <c r="A555" s="12">
        <v>43855</v>
      </c>
      <c r="B555" s="113"/>
      <c r="C555" s="8">
        <v>57</v>
      </c>
      <c r="D555" s="29"/>
      <c r="E555" s="25">
        <v>0</v>
      </c>
      <c r="F555" s="25">
        <v>0</v>
      </c>
      <c r="G555" s="139">
        <f t="shared" si="32"/>
        <v>0</v>
      </c>
      <c r="H555" s="139">
        <f t="shared" si="33"/>
        <v>0</v>
      </c>
      <c r="I555" s="139">
        <f t="shared" si="34"/>
        <v>-1</v>
      </c>
      <c r="J555" s="139" t="str">
        <f t="shared" si="35"/>
        <v>Ba7</v>
      </c>
    </row>
    <row r="556" spans="1:10" x14ac:dyDescent="0.25">
      <c r="A556" s="12">
        <v>43855</v>
      </c>
      <c r="B556" s="113"/>
      <c r="C556" s="8">
        <v>60</v>
      </c>
      <c r="D556" s="29"/>
      <c r="E556" s="25">
        <v>0</v>
      </c>
      <c r="F556" s="25">
        <v>0</v>
      </c>
      <c r="G556" s="139">
        <f t="shared" si="32"/>
        <v>0</v>
      </c>
      <c r="H556" s="139">
        <f t="shared" si="33"/>
        <v>0</v>
      </c>
      <c r="I556" s="139">
        <f t="shared" si="34"/>
        <v>-1</v>
      </c>
      <c r="J556" s="139" t="str">
        <f t="shared" si="35"/>
        <v>Ba7</v>
      </c>
    </row>
    <row r="557" spans="1:10" x14ac:dyDescent="0.25">
      <c r="A557" s="12">
        <v>43855</v>
      </c>
      <c r="B557" s="113"/>
      <c r="C557" s="8">
        <v>147</v>
      </c>
      <c r="D557" s="29"/>
      <c r="E557" s="25">
        <v>0</v>
      </c>
      <c r="F557" s="25">
        <v>0</v>
      </c>
      <c r="G557" s="139">
        <f t="shared" si="32"/>
        <v>0</v>
      </c>
      <c r="H557" s="139">
        <f t="shared" si="33"/>
        <v>0</v>
      </c>
      <c r="I557" s="139">
        <f t="shared" si="34"/>
        <v>-1</v>
      </c>
      <c r="J557" s="139" t="str">
        <f t="shared" si="35"/>
        <v>Ba7</v>
      </c>
    </row>
    <row r="558" spans="1:10" x14ac:dyDescent="0.25">
      <c r="A558" s="12">
        <v>43855</v>
      </c>
      <c r="B558" s="113"/>
      <c r="C558" s="8">
        <v>267</v>
      </c>
      <c r="D558" s="29"/>
      <c r="E558" s="25">
        <v>0</v>
      </c>
      <c r="F558" s="25">
        <v>0</v>
      </c>
      <c r="G558" s="139">
        <f t="shared" si="32"/>
        <v>0</v>
      </c>
      <c r="H558" s="139">
        <f t="shared" si="33"/>
        <v>0</v>
      </c>
      <c r="I558" s="139">
        <f t="shared" si="34"/>
        <v>-1</v>
      </c>
      <c r="J558" s="139" t="str">
        <f t="shared" si="35"/>
        <v>Ba7</v>
      </c>
    </row>
    <row r="559" spans="1:10" x14ac:dyDescent="0.25">
      <c r="A559" s="12">
        <v>43855</v>
      </c>
      <c r="B559" s="113"/>
      <c r="C559" s="8">
        <v>337</v>
      </c>
      <c r="D559" s="29"/>
      <c r="E559" s="25">
        <v>0</v>
      </c>
      <c r="F559" s="25">
        <v>0</v>
      </c>
      <c r="G559" s="139">
        <f t="shared" si="32"/>
        <v>0</v>
      </c>
      <c r="H559" s="139">
        <f t="shared" si="33"/>
        <v>0</v>
      </c>
      <c r="I559" s="139">
        <f t="shared" si="34"/>
        <v>-1</v>
      </c>
      <c r="J559" s="139" t="str">
        <f t="shared" si="35"/>
        <v>Ba7</v>
      </c>
    </row>
    <row r="560" spans="1:10" x14ac:dyDescent="0.25">
      <c r="A560" s="12">
        <v>43855</v>
      </c>
      <c r="B560" s="113"/>
      <c r="C560" s="8">
        <v>355</v>
      </c>
      <c r="D560" s="29"/>
      <c r="E560" s="25">
        <v>0</v>
      </c>
      <c r="F560" s="25">
        <v>0</v>
      </c>
      <c r="G560" s="139">
        <f t="shared" si="32"/>
        <v>0</v>
      </c>
      <c r="H560" s="139">
        <f t="shared" si="33"/>
        <v>0</v>
      </c>
      <c r="I560" s="139">
        <f t="shared" si="34"/>
        <v>-1</v>
      </c>
      <c r="J560" s="139" t="str">
        <f t="shared" si="35"/>
        <v>Ba7</v>
      </c>
    </row>
    <row r="561" spans="1:10" x14ac:dyDescent="0.25">
      <c r="A561" s="12">
        <v>43855</v>
      </c>
      <c r="B561" s="113"/>
      <c r="C561" s="8">
        <v>469</v>
      </c>
      <c r="D561" s="29"/>
      <c r="E561" s="25">
        <v>0</v>
      </c>
      <c r="F561" s="25">
        <v>0</v>
      </c>
      <c r="G561" s="139">
        <f t="shared" si="32"/>
        <v>0</v>
      </c>
      <c r="H561" s="139">
        <f t="shared" si="33"/>
        <v>0</v>
      </c>
      <c r="I561" s="139">
        <f t="shared" si="34"/>
        <v>-1</v>
      </c>
      <c r="J561" s="139" t="str">
        <f t="shared" si="35"/>
        <v>Ba7</v>
      </c>
    </row>
    <row r="562" spans="1:10" x14ac:dyDescent="0.25">
      <c r="A562" s="12">
        <v>43855</v>
      </c>
      <c r="B562" s="113"/>
      <c r="C562" s="8">
        <v>473</v>
      </c>
      <c r="D562" s="29"/>
      <c r="E562" s="25">
        <v>0</v>
      </c>
      <c r="F562" s="25">
        <v>0</v>
      </c>
      <c r="G562" s="139">
        <f t="shared" si="32"/>
        <v>0</v>
      </c>
      <c r="H562" s="139">
        <f t="shared" si="33"/>
        <v>0</v>
      </c>
      <c r="I562" s="139">
        <f t="shared" si="34"/>
        <v>-1</v>
      </c>
      <c r="J562" s="139" t="str">
        <f t="shared" si="35"/>
        <v>Ba7</v>
      </c>
    </row>
    <row r="563" spans="1:10" x14ac:dyDescent="0.25">
      <c r="A563" s="12">
        <v>43855</v>
      </c>
      <c r="B563" s="113"/>
      <c r="C563" s="8">
        <v>481</v>
      </c>
      <c r="D563" s="29"/>
      <c r="E563" s="25">
        <v>0</v>
      </c>
      <c r="F563" s="25">
        <v>0</v>
      </c>
      <c r="G563" s="139">
        <f t="shared" si="32"/>
        <v>0</v>
      </c>
      <c r="H563" s="139">
        <f t="shared" si="33"/>
        <v>0</v>
      </c>
      <c r="I563" s="139">
        <f t="shared" si="34"/>
        <v>-1</v>
      </c>
      <c r="J563" s="139" t="str">
        <f t="shared" si="35"/>
        <v>Ba7</v>
      </c>
    </row>
    <row r="564" spans="1:10" x14ac:dyDescent="0.25">
      <c r="A564" s="12">
        <v>43855</v>
      </c>
      <c r="B564" s="113"/>
      <c r="C564" s="8">
        <v>487</v>
      </c>
      <c r="D564" s="29"/>
      <c r="E564" s="25">
        <v>0</v>
      </c>
      <c r="F564" s="25">
        <v>0</v>
      </c>
      <c r="G564" s="139">
        <f t="shared" si="32"/>
        <v>0</v>
      </c>
      <c r="H564" s="139">
        <f t="shared" si="33"/>
        <v>0</v>
      </c>
      <c r="I564" s="139">
        <f t="shared" si="34"/>
        <v>-1</v>
      </c>
      <c r="J564" s="139" t="str">
        <f t="shared" si="35"/>
        <v>Ba7</v>
      </c>
    </row>
    <row r="565" spans="1:10" x14ac:dyDescent="0.25">
      <c r="A565" s="12">
        <v>43855</v>
      </c>
      <c r="B565" s="113"/>
      <c r="C565" s="8">
        <v>499</v>
      </c>
      <c r="D565" s="29"/>
      <c r="E565" s="25">
        <v>0</v>
      </c>
      <c r="F565" s="25">
        <v>0</v>
      </c>
      <c r="G565" s="139">
        <f t="shared" si="32"/>
        <v>0</v>
      </c>
      <c r="H565" s="139">
        <f t="shared" si="33"/>
        <v>0</v>
      </c>
      <c r="I565" s="139">
        <f t="shared" si="34"/>
        <v>-1</v>
      </c>
      <c r="J565" s="139" t="str">
        <f t="shared" si="35"/>
        <v>Ba7</v>
      </c>
    </row>
    <row r="566" spans="1:10" x14ac:dyDescent="0.25">
      <c r="A566" s="12">
        <v>43855</v>
      </c>
      <c r="B566" s="113"/>
      <c r="C566" s="8">
        <v>500</v>
      </c>
      <c r="D566" s="29"/>
      <c r="E566" s="25">
        <v>0</v>
      </c>
      <c r="F566" s="25">
        <v>0</v>
      </c>
      <c r="G566" s="139">
        <f t="shared" si="32"/>
        <v>0</v>
      </c>
      <c r="H566" s="139">
        <f t="shared" si="33"/>
        <v>0</v>
      </c>
      <c r="I566" s="139">
        <f t="shared" si="34"/>
        <v>-1</v>
      </c>
      <c r="J566" s="139" t="str">
        <f t="shared" si="35"/>
        <v>Ba7</v>
      </c>
    </row>
    <row r="567" spans="1:10" x14ac:dyDescent="0.25">
      <c r="A567" s="12">
        <v>43855</v>
      </c>
      <c r="B567" s="113"/>
      <c r="C567" s="8">
        <v>502</v>
      </c>
      <c r="D567" s="29"/>
      <c r="E567" s="25">
        <v>0.60625000000000007</v>
      </c>
      <c r="F567" s="25">
        <v>0.60625000000000007</v>
      </c>
      <c r="G567" s="139">
        <f t="shared" si="32"/>
        <v>14.55</v>
      </c>
      <c r="H567" s="139">
        <f t="shared" si="33"/>
        <v>14.55</v>
      </c>
      <c r="I567" s="139">
        <f t="shared" si="34"/>
        <v>-1</v>
      </c>
      <c r="J567" s="139" t="str">
        <f t="shared" si="35"/>
        <v>Ja</v>
      </c>
    </row>
    <row r="568" spans="1:10" x14ac:dyDescent="0.25">
      <c r="A568" s="12">
        <v>43855</v>
      </c>
      <c r="B568" s="113"/>
      <c r="C568" s="8">
        <v>503</v>
      </c>
      <c r="D568" s="29"/>
      <c r="E568" s="25">
        <v>0</v>
      </c>
      <c r="F568" s="25">
        <v>0</v>
      </c>
      <c r="G568" s="139">
        <f t="shared" si="32"/>
        <v>0</v>
      </c>
      <c r="H568" s="139">
        <f t="shared" si="33"/>
        <v>0</v>
      </c>
      <c r="I568" s="139">
        <f t="shared" si="34"/>
        <v>-1</v>
      </c>
      <c r="J568" s="139" t="str">
        <f t="shared" si="35"/>
        <v>Ba7</v>
      </c>
    </row>
    <row r="569" spans="1:10" x14ac:dyDescent="0.25">
      <c r="A569" s="12">
        <v>43855</v>
      </c>
      <c r="B569" s="113"/>
      <c r="C569" s="8">
        <v>528</v>
      </c>
      <c r="D569" s="29"/>
      <c r="E569" s="25">
        <v>0</v>
      </c>
      <c r="F569" s="25">
        <v>0</v>
      </c>
      <c r="G569" s="139">
        <f t="shared" si="32"/>
        <v>0</v>
      </c>
      <c r="H569" s="139">
        <f t="shared" si="33"/>
        <v>0</v>
      </c>
      <c r="I569" s="139">
        <f t="shared" si="34"/>
        <v>-1</v>
      </c>
      <c r="J569" s="139" t="str">
        <f t="shared" si="35"/>
        <v>Ba7</v>
      </c>
    </row>
    <row r="570" spans="1:10" x14ac:dyDescent="0.25">
      <c r="A570" s="12">
        <v>43855</v>
      </c>
      <c r="B570" s="113"/>
      <c r="C570" s="8">
        <v>551</v>
      </c>
      <c r="D570" s="29"/>
      <c r="E570" s="25">
        <v>0</v>
      </c>
      <c r="F570" s="25">
        <v>0</v>
      </c>
      <c r="G570" s="139">
        <f t="shared" si="32"/>
        <v>0</v>
      </c>
      <c r="H570" s="139">
        <f t="shared" si="33"/>
        <v>0</v>
      </c>
      <c r="I570" s="139">
        <f t="shared" si="34"/>
        <v>-1</v>
      </c>
      <c r="J570" s="139" t="str">
        <f t="shared" si="35"/>
        <v>Ba7</v>
      </c>
    </row>
    <row r="571" spans="1:10" x14ac:dyDescent="0.25">
      <c r="A571" s="12">
        <v>43855</v>
      </c>
      <c r="B571" s="113"/>
      <c r="C571" s="8">
        <v>629</v>
      </c>
      <c r="D571" s="29"/>
      <c r="E571" s="25">
        <v>0</v>
      </c>
      <c r="F571" s="25">
        <v>0</v>
      </c>
      <c r="G571" s="139">
        <f t="shared" si="32"/>
        <v>0</v>
      </c>
      <c r="H571" s="139">
        <f t="shared" si="33"/>
        <v>0</v>
      </c>
      <c r="I571" s="139">
        <f t="shared" si="34"/>
        <v>-1</v>
      </c>
      <c r="J571" s="139" t="str">
        <f t="shared" si="35"/>
        <v>Ba7</v>
      </c>
    </row>
    <row r="572" spans="1:10" x14ac:dyDescent="0.25">
      <c r="A572" s="12">
        <v>43855</v>
      </c>
      <c r="B572" s="113"/>
      <c r="C572" s="8">
        <v>652</v>
      </c>
      <c r="D572" s="29"/>
      <c r="E572" s="25">
        <v>0</v>
      </c>
      <c r="F572" s="25">
        <v>0</v>
      </c>
      <c r="G572" s="139">
        <f t="shared" si="32"/>
        <v>0</v>
      </c>
      <c r="H572" s="139">
        <f t="shared" si="33"/>
        <v>0</v>
      </c>
      <c r="I572" s="139">
        <f t="shared" si="34"/>
        <v>-1</v>
      </c>
      <c r="J572" s="139" t="str">
        <f t="shared" si="35"/>
        <v>Ba7</v>
      </c>
    </row>
    <row r="573" spans="1:10" x14ac:dyDescent="0.25">
      <c r="A573" s="12">
        <v>43855</v>
      </c>
      <c r="B573" s="113"/>
      <c r="C573" s="8">
        <v>666</v>
      </c>
      <c r="D573" s="29"/>
      <c r="E573" s="25">
        <v>0</v>
      </c>
      <c r="F573" s="25">
        <v>0</v>
      </c>
      <c r="G573" s="139">
        <f t="shared" si="32"/>
        <v>0</v>
      </c>
      <c r="H573" s="139">
        <f t="shared" si="33"/>
        <v>0</v>
      </c>
      <c r="I573" s="139">
        <f t="shared" si="34"/>
        <v>-1</v>
      </c>
      <c r="J573" s="139" t="str">
        <f t="shared" si="35"/>
        <v>Ba7</v>
      </c>
    </row>
    <row r="574" spans="1:10" x14ac:dyDescent="0.25">
      <c r="A574" s="12">
        <v>43855</v>
      </c>
      <c r="B574" s="113"/>
      <c r="C574" s="8">
        <v>719</v>
      </c>
      <c r="D574" s="29"/>
      <c r="E574" s="25">
        <v>0</v>
      </c>
      <c r="F574" s="25">
        <v>0</v>
      </c>
      <c r="G574" s="139">
        <f t="shared" si="32"/>
        <v>0</v>
      </c>
      <c r="H574" s="139">
        <f t="shared" si="33"/>
        <v>0</v>
      </c>
      <c r="I574" s="139">
        <f t="shared" si="34"/>
        <v>-1</v>
      </c>
      <c r="J574" s="139" t="str">
        <f t="shared" si="35"/>
        <v>Ba7</v>
      </c>
    </row>
    <row r="575" spans="1:10" x14ac:dyDescent="0.25">
      <c r="A575" s="12">
        <v>43855</v>
      </c>
      <c r="B575" s="113"/>
      <c r="C575" s="8">
        <v>720</v>
      </c>
      <c r="D575" s="29"/>
      <c r="E575" s="25">
        <v>0</v>
      </c>
      <c r="F575" s="25">
        <v>0</v>
      </c>
      <c r="G575" s="139">
        <f t="shared" si="32"/>
        <v>0</v>
      </c>
      <c r="H575" s="139">
        <f t="shared" si="33"/>
        <v>0</v>
      </c>
      <c r="I575" s="139">
        <f t="shared" si="34"/>
        <v>-1</v>
      </c>
      <c r="J575" s="139" t="str">
        <f t="shared" si="35"/>
        <v>Ba7</v>
      </c>
    </row>
    <row r="576" spans="1:10" x14ac:dyDescent="0.25">
      <c r="A576" s="12">
        <v>43855</v>
      </c>
      <c r="B576" s="113"/>
      <c r="C576" s="8">
        <v>721</v>
      </c>
      <c r="D576" s="29"/>
      <c r="E576" s="25">
        <v>0.3263888888888889</v>
      </c>
      <c r="F576" s="25">
        <v>0.70972222222222225</v>
      </c>
      <c r="G576" s="139">
        <f t="shared" si="32"/>
        <v>7.833333333333333</v>
      </c>
      <c r="H576" s="139">
        <f t="shared" si="33"/>
        <v>17.033333333333335</v>
      </c>
      <c r="I576" s="139">
        <f t="shared" si="34"/>
        <v>8.2000000000000028</v>
      </c>
      <c r="J576" s="139">
        <f t="shared" si="35"/>
        <v>9.2000000000000028</v>
      </c>
    </row>
    <row r="577" spans="1:10" x14ac:dyDescent="0.25">
      <c r="A577" s="12">
        <v>43855</v>
      </c>
      <c r="B577" s="113"/>
      <c r="C577" s="8">
        <v>723</v>
      </c>
      <c r="D577" s="29"/>
      <c r="E577" s="25">
        <v>0</v>
      </c>
      <c r="F577" s="25">
        <v>0</v>
      </c>
      <c r="G577" s="139">
        <f t="shared" si="32"/>
        <v>0</v>
      </c>
      <c r="H577" s="139">
        <f t="shared" si="33"/>
        <v>0</v>
      </c>
      <c r="I577" s="139">
        <f t="shared" si="34"/>
        <v>-1</v>
      </c>
      <c r="J577" s="139" t="str">
        <f t="shared" si="35"/>
        <v>Ba7</v>
      </c>
    </row>
    <row r="578" spans="1:10" x14ac:dyDescent="0.25">
      <c r="A578" s="12">
        <v>43855</v>
      </c>
      <c r="B578" s="113"/>
      <c r="C578" s="8">
        <v>750</v>
      </c>
      <c r="D578" s="29"/>
      <c r="E578" s="25">
        <v>0</v>
      </c>
      <c r="F578" s="25">
        <v>0</v>
      </c>
      <c r="G578" s="139">
        <f t="shared" si="32"/>
        <v>0</v>
      </c>
      <c r="H578" s="139">
        <f t="shared" si="33"/>
        <v>0</v>
      </c>
      <c r="I578" s="139">
        <f t="shared" si="34"/>
        <v>-1</v>
      </c>
      <c r="J578" s="139" t="str">
        <f t="shared" si="35"/>
        <v>Ba7</v>
      </c>
    </row>
    <row r="579" spans="1:10" x14ac:dyDescent="0.25">
      <c r="A579" s="12">
        <v>43855</v>
      </c>
      <c r="B579" s="113"/>
      <c r="C579" s="8">
        <v>751</v>
      </c>
      <c r="D579" s="29"/>
      <c r="E579" s="25">
        <v>0</v>
      </c>
      <c r="F579" s="25">
        <v>0</v>
      </c>
      <c r="G579" s="139">
        <f t="shared" ref="G579:G642" si="36">((HOUR(E579)*60)+MINUTE(E579))/60</f>
        <v>0</v>
      </c>
      <c r="H579" s="139">
        <f t="shared" ref="H579:H642" si="37">((HOUR(F579)*60)+MINUTE(F579))/60</f>
        <v>0</v>
      </c>
      <c r="I579" s="139">
        <f t="shared" ref="I579:I642" si="38">H579-G579-1</f>
        <v>-1</v>
      </c>
      <c r="J579" s="139" t="str">
        <f t="shared" ref="J579:J642" si="39">IF(AND(H579-G579=0,H579&lt;&gt;0,G579&lt;&gt;0),"Ja",IF(AND(H579-G579=0,H579=0,G579=0),"Ba7",IF(I579&lt;0,"Tal",H579-G579)))</f>
        <v>Ba7</v>
      </c>
    </row>
    <row r="580" spans="1:10" x14ac:dyDescent="0.25">
      <c r="A580" s="12">
        <v>43855</v>
      </c>
      <c r="B580" s="113"/>
      <c r="C580" s="8">
        <v>772</v>
      </c>
      <c r="D580" s="29"/>
      <c r="E580" s="25">
        <v>0.45069444444444445</v>
      </c>
      <c r="F580" s="25">
        <v>0.66527777777777775</v>
      </c>
      <c r="G580" s="139">
        <f t="shared" si="36"/>
        <v>10.816666666666666</v>
      </c>
      <c r="H580" s="139">
        <f t="shared" si="37"/>
        <v>15.966666666666667</v>
      </c>
      <c r="I580" s="139">
        <f t="shared" si="38"/>
        <v>4.1500000000000004</v>
      </c>
      <c r="J580" s="139">
        <f t="shared" si="39"/>
        <v>5.15</v>
      </c>
    </row>
    <row r="581" spans="1:10" x14ac:dyDescent="0.25">
      <c r="A581" s="12">
        <v>43855</v>
      </c>
      <c r="B581" s="113"/>
      <c r="C581" s="8">
        <v>773</v>
      </c>
      <c r="D581" s="29"/>
      <c r="E581" s="25">
        <v>0</v>
      </c>
      <c r="F581" s="25">
        <v>0</v>
      </c>
      <c r="G581" s="139">
        <f t="shared" si="36"/>
        <v>0</v>
      </c>
      <c r="H581" s="139">
        <f t="shared" si="37"/>
        <v>0</v>
      </c>
      <c r="I581" s="139">
        <f t="shared" si="38"/>
        <v>-1</v>
      </c>
      <c r="J581" s="139" t="str">
        <f t="shared" si="39"/>
        <v>Ba7</v>
      </c>
    </row>
    <row r="582" spans="1:10" x14ac:dyDescent="0.25">
      <c r="A582" s="12">
        <v>43855</v>
      </c>
      <c r="B582" s="113"/>
      <c r="C582" s="8">
        <v>3020</v>
      </c>
      <c r="D582" s="29"/>
      <c r="E582" s="25">
        <v>0</v>
      </c>
      <c r="F582" s="25">
        <v>0</v>
      </c>
      <c r="G582" s="139">
        <f t="shared" si="36"/>
        <v>0</v>
      </c>
      <c r="H582" s="139">
        <f t="shared" si="37"/>
        <v>0</v>
      </c>
      <c r="I582" s="139">
        <f t="shared" si="38"/>
        <v>-1</v>
      </c>
      <c r="J582" s="139" t="str">
        <f t="shared" si="39"/>
        <v>Ba7</v>
      </c>
    </row>
    <row r="583" spans="1:10" x14ac:dyDescent="0.25">
      <c r="A583" s="12">
        <v>43855</v>
      </c>
      <c r="B583" s="113"/>
      <c r="C583" s="8">
        <v>3034</v>
      </c>
      <c r="D583" s="29"/>
      <c r="E583" s="25">
        <v>0</v>
      </c>
      <c r="F583" s="25">
        <v>0</v>
      </c>
      <c r="G583" s="139">
        <f t="shared" si="36"/>
        <v>0</v>
      </c>
      <c r="H583" s="139">
        <f t="shared" si="37"/>
        <v>0</v>
      </c>
      <c r="I583" s="139">
        <f t="shared" si="38"/>
        <v>-1</v>
      </c>
      <c r="J583" s="139" t="str">
        <f t="shared" si="39"/>
        <v>Ba7</v>
      </c>
    </row>
    <row r="584" spans="1:10" x14ac:dyDescent="0.25">
      <c r="A584" s="12">
        <v>43855</v>
      </c>
      <c r="B584" s="113"/>
      <c r="C584" s="8">
        <v>3051</v>
      </c>
      <c r="D584" s="29"/>
      <c r="E584" s="25">
        <v>0</v>
      </c>
      <c r="F584" s="25">
        <v>0</v>
      </c>
      <c r="G584" s="139">
        <f t="shared" si="36"/>
        <v>0</v>
      </c>
      <c r="H584" s="139">
        <f t="shared" si="37"/>
        <v>0</v>
      </c>
      <c r="I584" s="139">
        <f t="shared" si="38"/>
        <v>-1</v>
      </c>
      <c r="J584" s="139" t="str">
        <f t="shared" si="39"/>
        <v>Ba7</v>
      </c>
    </row>
    <row r="585" spans="1:10" x14ac:dyDescent="0.25">
      <c r="A585" s="12">
        <v>43855</v>
      </c>
      <c r="B585" s="113"/>
      <c r="C585" s="8">
        <v>3059</v>
      </c>
      <c r="D585" s="29"/>
      <c r="E585" s="25">
        <v>0</v>
      </c>
      <c r="F585" s="25">
        <v>0</v>
      </c>
      <c r="G585" s="139">
        <f t="shared" si="36"/>
        <v>0</v>
      </c>
      <c r="H585" s="139">
        <f t="shared" si="37"/>
        <v>0</v>
      </c>
      <c r="I585" s="139">
        <f t="shared" si="38"/>
        <v>-1</v>
      </c>
      <c r="J585" s="139" t="str">
        <f t="shared" si="39"/>
        <v>Ba7</v>
      </c>
    </row>
    <row r="586" spans="1:10" x14ac:dyDescent="0.25">
      <c r="A586" s="12">
        <v>43855</v>
      </c>
      <c r="B586" s="113"/>
      <c r="C586" s="8">
        <v>3065</v>
      </c>
      <c r="D586" s="29"/>
      <c r="E586" s="25">
        <v>0</v>
      </c>
      <c r="F586" s="25">
        <v>0</v>
      </c>
      <c r="G586" s="139">
        <f t="shared" si="36"/>
        <v>0</v>
      </c>
      <c r="H586" s="139">
        <f t="shared" si="37"/>
        <v>0</v>
      </c>
      <c r="I586" s="139">
        <f t="shared" si="38"/>
        <v>-1</v>
      </c>
      <c r="J586" s="139" t="str">
        <f t="shared" si="39"/>
        <v>Ba7</v>
      </c>
    </row>
    <row r="587" spans="1:10" x14ac:dyDescent="0.25">
      <c r="A587" s="12">
        <v>43855</v>
      </c>
      <c r="B587" s="113"/>
      <c r="C587" s="8">
        <v>3090</v>
      </c>
      <c r="D587" s="29"/>
      <c r="E587" s="25">
        <v>0.33124999999999999</v>
      </c>
      <c r="F587" s="25">
        <v>0.70763888888888893</v>
      </c>
      <c r="G587" s="139">
        <f t="shared" si="36"/>
        <v>7.95</v>
      </c>
      <c r="H587" s="139">
        <f t="shared" si="37"/>
        <v>16.983333333333334</v>
      </c>
      <c r="I587" s="139">
        <f t="shared" si="38"/>
        <v>8.033333333333335</v>
      </c>
      <c r="J587" s="139">
        <f t="shared" si="39"/>
        <v>9.033333333333335</v>
      </c>
    </row>
    <row r="588" spans="1:10" x14ac:dyDescent="0.25">
      <c r="A588" s="12">
        <v>43855</v>
      </c>
      <c r="B588" s="113"/>
      <c r="C588" s="8">
        <v>3135</v>
      </c>
      <c r="D588" s="29"/>
      <c r="E588" s="25">
        <v>0</v>
      </c>
      <c r="F588" s="25">
        <v>0</v>
      </c>
      <c r="G588" s="139">
        <f t="shared" si="36"/>
        <v>0</v>
      </c>
      <c r="H588" s="139">
        <f t="shared" si="37"/>
        <v>0</v>
      </c>
      <c r="I588" s="139">
        <f t="shared" si="38"/>
        <v>-1</v>
      </c>
      <c r="J588" s="139" t="str">
        <f t="shared" si="39"/>
        <v>Ba7</v>
      </c>
    </row>
    <row r="589" spans="1:10" x14ac:dyDescent="0.25">
      <c r="A589" s="12">
        <v>43855</v>
      </c>
      <c r="B589" s="113"/>
      <c r="C589" s="8">
        <v>3151</v>
      </c>
      <c r="D589" s="29"/>
      <c r="E589" s="25">
        <v>0</v>
      </c>
      <c r="F589" s="25">
        <v>0</v>
      </c>
      <c r="G589" s="139">
        <f t="shared" si="36"/>
        <v>0</v>
      </c>
      <c r="H589" s="139">
        <f t="shared" si="37"/>
        <v>0</v>
      </c>
      <c r="I589" s="139">
        <f t="shared" si="38"/>
        <v>-1</v>
      </c>
      <c r="J589" s="139" t="str">
        <f t="shared" si="39"/>
        <v>Ba7</v>
      </c>
    </row>
    <row r="590" spans="1:10" x14ac:dyDescent="0.25">
      <c r="A590" s="12">
        <v>43855</v>
      </c>
      <c r="B590" s="113"/>
      <c r="C590" s="8">
        <v>3287</v>
      </c>
      <c r="D590" s="29"/>
      <c r="E590" s="25">
        <v>0</v>
      </c>
      <c r="F590" s="25">
        <v>0</v>
      </c>
      <c r="G590" s="139">
        <f t="shared" si="36"/>
        <v>0</v>
      </c>
      <c r="H590" s="139">
        <f t="shared" si="37"/>
        <v>0</v>
      </c>
      <c r="I590" s="139">
        <f t="shared" si="38"/>
        <v>-1</v>
      </c>
      <c r="J590" s="139" t="str">
        <f t="shared" si="39"/>
        <v>Ba7</v>
      </c>
    </row>
    <row r="591" spans="1:10" x14ac:dyDescent="0.25">
      <c r="A591" s="12">
        <v>43855</v>
      </c>
      <c r="B591" s="113"/>
      <c r="C591" s="8">
        <v>3300</v>
      </c>
      <c r="D591" s="29"/>
      <c r="E591" s="25">
        <v>0</v>
      </c>
      <c r="F591" s="25">
        <v>0</v>
      </c>
      <c r="G591" s="139">
        <f t="shared" si="36"/>
        <v>0</v>
      </c>
      <c r="H591" s="139">
        <f t="shared" si="37"/>
        <v>0</v>
      </c>
      <c r="I591" s="139">
        <f t="shared" si="38"/>
        <v>-1</v>
      </c>
      <c r="J591" s="139" t="str">
        <f t="shared" si="39"/>
        <v>Ba7</v>
      </c>
    </row>
    <row r="592" spans="1:10" x14ac:dyDescent="0.25">
      <c r="A592" s="12">
        <v>43855</v>
      </c>
      <c r="B592" s="113"/>
      <c r="C592" s="8">
        <v>3306</v>
      </c>
      <c r="D592" s="29"/>
      <c r="E592" s="25">
        <v>0.41250000000000003</v>
      </c>
      <c r="F592" s="25">
        <v>0.79236111111111107</v>
      </c>
      <c r="G592" s="139">
        <f t="shared" si="36"/>
        <v>9.9</v>
      </c>
      <c r="H592" s="139">
        <f t="shared" si="37"/>
        <v>19.016666666666666</v>
      </c>
      <c r="I592" s="139">
        <f t="shared" si="38"/>
        <v>8.1166666666666654</v>
      </c>
      <c r="J592" s="139">
        <f t="shared" si="39"/>
        <v>9.1166666666666654</v>
      </c>
    </row>
    <row r="593" spans="1:10" x14ac:dyDescent="0.25">
      <c r="A593" s="12">
        <v>43855</v>
      </c>
      <c r="B593" s="113"/>
      <c r="C593" s="8">
        <v>3396</v>
      </c>
      <c r="D593" s="29"/>
      <c r="E593" s="25">
        <v>0.32777777777777778</v>
      </c>
      <c r="F593" s="25">
        <v>0.70972222222222225</v>
      </c>
      <c r="G593" s="139">
        <f t="shared" si="36"/>
        <v>7.8666666666666663</v>
      </c>
      <c r="H593" s="139">
        <f t="shared" si="37"/>
        <v>17.033333333333335</v>
      </c>
      <c r="I593" s="139">
        <f t="shared" si="38"/>
        <v>8.1666666666666679</v>
      </c>
      <c r="J593" s="139">
        <f t="shared" si="39"/>
        <v>9.1666666666666679</v>
      </c>
    </row>
    <row r="594" spans="1:10" x14ac:dyDescent="0.25">
      <c r="A594" s="12">
        <v>43855</v>
      </c>
      <c r="B594" s="113"/>
      <c r="C594" s="8">
        <v>3397</v>
      </c>
      <c r="D594" s="29"/>
      <c r="E594" s="25">
        <v>0</v>
      </c>
      <c r="F594" s="25">
        <v>0</v>
      </c>
      <c r="G594" s="139">
        <f t="shared" si="36"/>
        <v>0</v>
      </c>
      <c r="H594" s="139">
        <f t="shared" si="37"/>
        <v>0</v>
      </c>
      <c r="I594" s="139">
        <f t="shared" si="38"/>
        <v>-1</v>
      </c>
      <c r="J594" s="139" t="str">
        <f t="shared" si="39"/>
        <v>Ba7</v>
      </c>
    </row>
    <row r="595" spans="1:10" x14ac:dyDescent="0.25">
      <c r="A595" s="12">
        <v>43855</v>
      </c>
      <c r="B595" s="113"/>
      <c r="C595" s="8">
        <v>3415</v>
      </c>
      <c r="D595" s="29"/>
      <c r="E595" s="25">
        <v>0</v>
      </c>
      <c r="F595" s="25">
        <v>0</v>
      </c>
      <c r="G595" s="139">
        <f t="shared" si="36"/>
        <v>0</v>
      </c>
      <c r="H595" s="139">
        <f t="shared" si="37"/>
        <v>0</v>
      </c>
      <c r="I595" s="139">
        <f t="shared" si="38"/>
        <v>-1</v>
      </c>
      <c r="J595" s="139" t="str">
        <f t="shared" si="39"/>
        <v>Ba7</v>
      </c>
    </row>
    <row r="596" spans="1:10" x14ac:dyDescent="0.25">
      <c r="A596" s="12">
        <v>43855</v>
      </c>
      <c r="B596" s="113"/>
      <c r="C596" s="8">
        <v>3425</v>
      </c>
      <c r="D596" s="29"/>
      <c r="E596" s="25">
        <v>0.32708333333333334</v>
      </c>
      <c r="F596" s="25">
        <v>0.62430555555555556</v>
      </c>
      <c r="G596" s="139">
        <f t="shared" si="36"/>
        <v>7.85</v>
      </c>
      <c r="H596" s="139">
        <f t="shared" si="37"/>
        <v>14.983333333333333</v>
      </c>
      <c r="I596" s="139">
        <f t="shared" si="38"/>
        <v>6.1333333333333329</v>
      </c>
      <c r="J596" s="139">
        <f t="shared" si="39"/>
        <v>7.1333333333333329</v>
      </c>
    </row>
    <row r="597" spans="1:10" x14ac:dyDescent="0.25">
      <c r="A597" s="12">
        <v>43855</v>
      </c>
      <c r="B597" s="113"/>
      <c r="C597" s="8">
        <v>3428</v>
      </c>
      <c r="D597" s="29"/>
      <c r="E597" s="25">
        <v>0</v>
      </c>
      <c r="F597" s="25">
        <v>0</v>
      </c>
      <c r="G597" s="139">
        <f t="shared" si="36"/>
        <v>0</v>
      </c>
      <c r="H597" s="139">
        <f t="shared" si="37"/>
        <v>0</v>
      </c>
      <c r="I597" s="139">
        <f t="shared" si="38"/>
        <v>-1</v>
      </c>
      <c r="J597" s="139" t="str">
        <f t="shared" si="39"/>
        <v>Ba7</v>
      </c>
    </row>
    <row r="598" spans="1:10" x14ac:dyDescent="0.25">
      <c r="A598" s="12">
        <v>43855</v>
      </c>
      <c r="B598" s="113"/>
      <c r="C598" s="8">
        <v>3657</v>
      </c>
      <c r="D598" s="29"/>
      <c r="E598" s="25">
        <v>0</v>
      </c>
      <c r="F598" s="25">
        <v>0</v>
      </c>
      <c r="G598" s="139">
        <f t="shared" si="36"/>
        <v>0</v>
      </c>
      <c r="H598" s="139">
        <f t="shared" si="37"/>
        <v>0</v>
      </c>
      <c r="I598" s="139">
        <f t="shared" si="38"/>
        <v>-1</v>
      </c>
      <c r="J598" s="139" t="str">
        <f t="shared" si="39"/>
        <v>Ba7</v>
      </c>
    </row>
    <row r="599" spans="1:10" x14ac:dyDescent="0.25">
      <c r="A599" s="12">
        <v>43855</v>
      </c>
      <c r="B599" s="113"/>
      <c r="C599" s="8">
        <v>5007</v>
      </c>
      <c r="D599" s="29"/>
      <c r="E599" s="25">
        <v>0</v>
      </c>
      <c r="F599" s="25">
        <v>0</v>
      </c>
      <c r="G599" s="139">
        <f t="shared" si="36"/>
        <v>0</v>
      </c>
      <c r="H599" s="139">
        <f t="shared" si="37"/>
        <v>0</v>
      </c>
      <c r="I599" s="139">
        <f t="shared" si="38"/>
        <v>-1</v>
      </c>
      <c r="J599" s="139" t="str">
        <f t="shared" si="39"/>
        <v>Ba7</v>
      </c>
    </row>
    <row r="600" spans="1:10" x14ac:dyDescent="0.25">
      <c r="A600" s="14">
        <v>43855</v>
      </c>
      <c r="B600" s="113"/>
      <c r="C600" s="8">
        <v>5010</v>
      </c>
      <c r="D600" s="32"/>
      <c r="E600" s="28">
        <v>0.53055555555555556</v>
      </c>
      <c r="F600" s="28">
        <v>0.92013888888888884</v>
      </c>
      <c r="G600" s="139">
        <f t="shared" si="36"/>
        <v>12.733333333333333</v>
      </c>
      <c r="H600" s="139">
        <f t="shared" si="37"/>
        <v>22.083333333333332</v>
      </c>
      <c r="I600" s="139">
        <f t="shared" si="38"/>
        <v>8.35</v>
      </c>
      <c r="J600" s="139">
        <f t="shared" si="39"/>
        <v>9.35</v>
      </c>
    </row>
    <row r="601" spans="1:10" x14ac:dyDescent="0.25">
      <c r="A601" s="12">
        <v>43855</v>
      </c>
      <c r="B601" s="113"/>
      <c r="C601" s="8">
        <v>5012</v>
      </c>
      <c r="D601" s="29"/>
      <c r="E601" s="25">
        <v>0</v>
      </c>
      <c r="F601" s="25">
        <v>0</v>
      </c>
      <c r="G601" s="139">
        <f t="shared" si="36"/>
        <v>0</v>
      </c>
      <c r="H601" s="139">
        <f t="shared" si="37"/>
        <v>0</v>
      </c>
      <c r="I601" s="139">
        <f t="shared" si="38"/>
        <v>-1</v>
      </c>
      <c r="J601" s="139" t="str">
        <f t="shared" si="39"/>
        <v>Ba7</v>
      </c>
    </row>
    <row r="602" spans="1:10" x14ac:dyDescent="0.25">
      <c r="A602" s="12">
        <v>43855</v>
      </c>
      <c r="B602" s="113"/>
      <c r="C602" s="8">
        <v>5023</v>
      </c>
      <c r="D602" s="29"/>
      <c r="E602" s="25">
        <v>0</v>
      </c>
      <c r="F602" s="25">
        <v>0</v>
      </c>
      <c r="G602" s="139">
        <f t="shared" si="36"/>
        <v>0</v>
      </c>
      <c r="H602" s="139">
        <f t="shared" si="37"/>
        <v>0</v>
      </c>
      <c r="I602" s="139">
        <f t="shared" si="38"/>
        <v>-1</v>
      </c>
      <c r="J602" s="139" t="str">
        <f t="shared" si="39"/>
        <v>Ba7</v>
      </c>
    </row>
    <row r="603" spans="1:10" x14ac:dyDescent="0.25">
      <c r="A603" s="12">
        <v>43855</v>
      </c>
      <c r="B603" s="109"/>
      <c r="C603" s="1">
        <v>5045</v>
      </c>
      <c r="D603" s="29"/>
      <c r="E603" s="25">
        <v>0</v>
      </c>
      <c r="F603" s="25">
        <v>0</v>
      </c>
      <c r="G603" s="139">
        <f t="shared" si="36"/>
        <v>0</v>
      </c>
      <c r="H603" s="139">
        <f t="shared" si="37"/>
        <v>0</v>
      </c>
      <c r="I603" s="139">
        <f t="shared" si="38"/>
        <v>-1</v>
      </c>
      <c r="J603" s="139" t="str">
        <f t="shared" si="39"/>
        <v>Ba7</v>
      </c>
    </row>
    <row r="604" spans="1:10" x14ac:dyDescent="0.25">
      <c r="A604" s="12">
        <v>43855</v>
      </c>
      <c r="B604" s="109"/>
      <c r="C604" s="1">
        <v>5064</v>
      </c>
      <c r="D604" s="29"/>
      <c r="E604" s="25">
        <v>0</v>
      </c>
      <c r="F604" s="25">
        <v>0</v>
      </c>
      <c r="G604" s="139">
        <f t="shared" si="36"/>
        <v>0</v>
      </c>
      <c r="H604" s="139">
        <f t="shared" si="37"/>
        <v>0</v>
      </c>
      <c r="I604" s="139">
        <f t="shared" si="38"/>
        <v>-1</v>
      </c>
      <c r="J604" s="139" t="str">
        <f t="shared" si="39"/>
        <v>Ba7</v>
      </c>
    </row>
    <row r="605" spans="1:10" x14ac:dyDescent="0.25">
      <c r="A605" s="12">
        <v>43855</v>
      </c>
      <c r="B605" s="109"/>
      <c r="C605" s="1">
        <v>5132</v>
      </c>
      <c r="D605" s="29"/>
      <c r="E605" s="25">
        <v>0</v>
      </c>
      <c r="F605" s="25">
        <v>0</v>
      </c>
      <c r="G605" s="139">
        <f t="shared" si="36"/>
        <v>0</v>
      </c>
      <c r="H605" s="139">
        <f t="shared" si="37"/>
        <v>0</v>
      </c>
      <c r="I605" s="139">
        <f t="shared" si="38"/>
        <v>-1</v>
      </c>
      <c r="J605" s="139" t="str">
        <f t="shared" si="39"/>
        <v>Ba7</v>
      </c>
    </row>
    <row r="606" spans="1:10" x14ac:dyDescent="0.25">
      <c r="A606" s="12">
        <v>43855</v>
      </c>
      <c r="B606" s="109"/>
      <c r="C606" s="1">
        <v>5174</v>
      </c>
      <c r="D606" s="29"/>
      <c r="E606" s="25">
        <v>0</v>
      </c>
      <c r="F606" s="25">
        <v>0</v>
      </c>
      <c r="G606" s="139">
        <f t="shared" si="36"/>
        <v>0</v>
      </c>
      <c r="H606" s="139">
        <f t="shared" si="37"/>
        <v>0</v>
      </c>
      <c r="I606" s="139">
        <f t="shared" si="38"/>
        <v>-1</v>
      </c>
      <c r="J606" s="139" t="str">
        <f t="shared" si="39"/>
        <v>Ba7</v>
      </c>
    </row>
    <row r="607" spans="1:10" x14ac:dyDescent="0.25">
      <c r="A607" s="12">
        <v>43855</v>
      </c>
      <c r="B607" s="109"/>
      <c r="C607" s="1">
        <v>5330</v>
      </c>
      <c r="D607" s="29"/>
      <c r="E607" s="25">
        <v>0</v>
      </c>
      <c r="F607" s="25">
        <v>0</v>
      </c>
      <c r="G607" s="139">
        <f t="shared" si="36"/>
        <v>0</v>
      </c>
      <c r="H607" s="139">
        <f t="shared" si="37"/>
        <v>0</v>
      </c>
      <c r="I607" s="139">
        <f t="shared" si="38"/>
        <v>-1</v>
      </c>
      <c r="J607" s="139" t="str">
        <f t="shared" si="39"/>
        <v>Ba7</v>
      </c>
    </row>
    <row r="608" spans="1:10" x14ac:dyDescent="0.25">
      <c r="A608" s="12">
        <v>43855</v>
      </c>
      <c r="B608" s="109"/>
      <c r="C608" s="1">
        <v>5393</v>
      </c>
      <c r="D608" s="29"/>
      <c r="E608" s="25">
        <v>0.3520833333333333</v>
      </c>
      <c r="F608" s="25">
        <v>0.43958333333333338</v>
      </c>
      <c r="G608" s="139">
        <f t="shared" si="36"/>
        <v>8.4499999999999993</v>
      </c>
      <c r="H608" s="139">
        <f t="shared" si="37"/>
        <v>10.55</v>
      </c>
      <c r="I608" s="139">
        <f t="shared" si="38"/>
        <v>1.1000000000000014</v>
      </c>
      <c r="J608" s="139">
        <f t="shared" si="39"/>
        <v>2.1000000000000014</v>
      </c>
    </row>
    <row r="609" spans="1:10" x14ac:dyDescent="0.25">
      <c r="A609" s="12">
        <v>43855</v>
      </c>
      <c r="B609" s="109"/>
      <c r="C609" s="1">
        <v>5420</v>
      </c>
      <c r="D609" s="29"/>
      <c r="E609" s="25">
        <v>0</v>
      </c>
      <c r="F609" s="25">
        <v>0</v>
      </c>
      <c r="G609" s="139">
        <f t="shared" si="36"/>
        <v>0</v>
      </c>
      <c r="H609" s="139">
        <f t="shared" si="37"/>
        <v>0</v>
      </c>
      <c r="I609" s="139">
        <f t="shared" si="38"/>
        <v>-1</v>
      </c>
      <c r="J609" s="139" t="str">
        <f t="shared" si="39"/>
        <v>Ba7</v>
      </c>
    </row>
    <row r="610" spans="1:10" x14ac:dyDescent="0.25">
      <c r="A610" s="12">
        <v>43855</v>
      </c>
      <c r="B610" s="109"/>
      <c r="C610" s="1">
        <v>5443</v>
      </c>
      <c r="D610" s="29"/>
      <c r="E610" s="25">
        <v>0</v>
      </c>
      <c r="F610" s="25">
        <v>0</v>
      </c>
      <c r="G610" s="139">
        <f t="shared" si="36"/>
        <v>0</v>
      </c>
      <c r="H610" s="139">
        <f t="shared" si="37"/>
        <v>0</v>
      </c>
      <c r="I610" s="139">
        <f t="shared" si="38"/>
        <v>-1</v>
      </c>
      <c r="J610" s="139" t="str">
        <f t="shared" si="39"/>
        <v>Ba7</v>
      </c>
    </row>
    <row r="611" spans="1:10" x14ac:dyDescent="0.25">
      <c r="A611" s="12">
        <v>43855</v>
      </c>
      <c r="B611" s="109"/>
      <c r="C611" s="1">
        <v>5444</v>
      </c>
      <c r="D611" s="29"/>
      <c r="E611" s="25">
        <v>0</v>
      </c>
      <c r="F611" s="25">
        <v>0</v>
      </c>
      <c r="G611" s="139">
        <f t="shared" si="36"/>
        <v>0</v>
      </c>
      <c r="H611" s="139">
        <f t="shared" si="37"/>
        <v>0</v>
      </c>
      <c r="I611" s="139">
        <f t="shared" si="38"/>
        <v>-1</v>
      </c>
      <c r="J611" s="139" t="str">
        <f t="shared" si="39"/>
        <v>Ba7</v>
      </c>
    </row>
    <row r="612" spans="1:10" x14ac:dyDescent="0.25">
      <c r="A612" s="12">
        <v>43855</v>
      </c>
      <c r="B612" s="109"/>
      <c r="C612" s="1">
        <v>5445</v>
      </c>
      <c r="D612" s="29"/>
      <c r="E612" s="25">
        <v>0</v>
      </c>
      <c r="F612" s="25">
        <v>0</v>
      </c>
      <c r="G612" s="139">
        <f t="shared" si="36"/>
        <v>0</v>
      </c>
      <c r="H612" s="139">
        <f t="shared" si="37"/>
        <v>0</v>
      </c>
      <c r="I612" s="139">
        <f t="shared" si="38"/>
        <v>-1</v>
      </c>
      <c r="J612" s="139" t="str">
        <f t="shared" si="39"/>
        <v>Ba7</v>
      </c>
    </row>
    <row r="613" spans="1:10" x14ac:dyDescent="0.25">
      <c r="A613" s="12">
        <v>43855</v>
      </c>
      <c r="B613" s="109"/>
      <c r="C613" s="1">
        <v>5501</v>
      </c>
      <c r="D613" s="29"/>
      <c r="E613" s="25">
        <v>0</v>
      </c>
      <c r="F613" s="25">
        <v>0</v>
      </c>
      <c r="G613" s="139">
        <f t="shared" si="36"/>
        <v>0</v>
      </c>
      <c r="H613" s="139">
        <f t="shared" si="37"/>
        <v>0</v>
      </c>
      <c r="I613" s="139">
        <f t="shared" si="38"/>
        <v>-1</v>
      </c>
      <c r="J613" s="139" t="str">
        <f t="shared" si="39"/>
        <v>Ba7</v>
      </c>
    </row>
    <row r="614" spans="1:10" x14ac:dyDescent="0.25">
      <c r="A614" s="12">
        <v>43855</v>
      </c>
      <c r="B614" s="109"/>
      <c r="C614" s="1">
        <v>5502</v>
      </c>
      <c r="D614" s="29"/>
      <c r="E614" s="25">
        <v>0</v>
      </c>
      <c r="F614" s="25">
        <v>0</v>
      </c>
      <c r="G614" s="139">
        <f t="shared" si="36"/>
        <v>0</v>
      </c>
      <c r="H614" s="139">
        <f t="shared" si="37"/>
        <v>0</v>
      </c>
      <c r="I614" s="139">
        <f t="shared" si="38"/>
        <v>-1</v>
      </c>
      <c r="J614" s="139" t="str">
        <f t="shared" si="39"/>
        <v>Ba7</v>
      </c>
    </row>
    <row r="615" spans="1:10" x14ac:dyDescent="0.25">
      <c r="A615" s="12">
        <v>43855</v>
      </c>
      <c r="B615" s="109"/>
      <c r="C615" s="1">
        <v>5503</v>
      </c>
      <c r="D615" s="29"/>
      <c r="E615" s="25">
        <v>0</v>
      </c>
      <c r="F615" s="25">
        <v>0</v>
      </c>
      <c r="G615" s="139">
        <f t="shared" si="36"/>
        <v>0</v>
      </c>
      <c r="H615" s="139">
        <f t="shared" si="37"/>
        <v>0</v>
      </c>
      <c r="I615" s="139">
        <f t="shared" si="38"/>
        <v>-1</v>
      </c>
      <c r="J615" s="139" t="str">
        <f t="shared" si="39"/>
        <v>Ba7</v>
      </c>
    </row>
    <row r="616" spans="1:10" x14ac:dyDescent="0.25">
      <c r="A616" s="12">
        <v>43855</v>
      </c>
      <c r="B616" s="109"/>
      <c r="C616" s="1">
        <v>5504</v>
      </c>
      <c r="D616" s="29"/>
      <c r="E616" s="25">
        <v>0</v>
      </c>
      <c r="F616" s="25">
        <v>0</v>
      </c>
      <c r="G616" s="139">
        <f t="shared" si="36"/>
        <v>0</v>
      </c>
      <c r="H616" s="139">
        <f t="shared" si="37"/>
        <v>0</v>
      </c>
      <c r="I616" s="139">
        <f t="shared" si="38"/>
        <v>-1</v>
      </c>
      <c r="J616" s="139" t="str">
        <f t="shared" si="39"/>
        <v>Ba7</v>
      </c>
    </row>
    <row r="617" spans="1:10" x14ac:dyDescent="0.25">
      <c r="A617" s="12">
        <v>43855</v>
      </c>
      <c r="B617" s="109"/>
      <c r="C617" s="1">
        <v>5505</v>
      </c>
      <c r="D617" s="29"/>
      <c r="E617" s="25">
        <v>0</v>
      </c>
      <c r="F617" s="25">
        <v>0</v>
      </c>
      <c r="G617" s="139">
        <f t="shared" si="36"/>
        <v>0</v>
      </c>
      <c r="H617" s="139">
        <f t="shared" si="37"/>
        <v>0</v>
      </c>
      <c r="I617" s="139">
        <f t="shared" si="38"/>
        <v>-1</v>
      </c>
      <c r="J617" s="139" t="str">
        <f t="shared" si="39"/>
        <v>Ba7</v>
      </c>
    </row>
    <row r="618" spans="1:10" x14ac:dyDescent="0.25">
      <c r="A618" s="12">
        <v>43855</v>
      </c>
      <c r="B618" s="109"/>
      <c r="C618" s="1">
        <v>5603</v>
      </c>
      <c r="D618" s="29"/>
      <c r="E618" s="25">
        <v>0</v>
      </c>
      <c r="F618" s="25">
        <v>0</v>
      </c>
      <c r="G618" s="139">
        <f t="shared" si="36"/>
        <v>0</v>
      </c>
      <c r="H618" s="139">
        <f t="shared" si="37"/>
        <v>0</v>
      </c>
      <c r="I618" s="139">
        <f t="shared" si="38"/>
        <v>-1</v>
      </c>
      <c r="J618" s="139" t="str">
        <f t="shared" si="39"/>
        <v>Ba7</v>
      </c>
    </row>
    <row r="619" spans="1:10" x14ac:dyDescent="0.25">
      <c r="A619" s="12">
        <v>43855</v>
      </c>
      <c r="B619" s="109"/>
      <c r="C619" s="1">
        <v>5612</v>
      </c>
      <c r="D619" s="29"/>
      <c r="E619" s="25">
        <v>0</v>
      </c>
      <c r="F619" s="25">
        <v>0</v>
      </c>
      <c r="G619" s="139">
        <f t="shared" si="36"/>
        <v>0</v>
      </c>
      <c r="H619" s="139">
        <f t="shared" si="37"/>
        <v>0</v>
      </c>
      <c r="I619" s="139">
        <f t="shared" si="38"/>
        <v>-1</v>
      </c>
      <c r="J619" s="139" t="str">
        <f t="shared" si="39"/>
        <v>Ba7</v>
      </c>
    </row>
    <row r="620" spans="1:10" x14ac:dyDescent="0.25">
      <c r="A620" s="12">
        <v>43855</v>
      </c>
      <c r="B620" s="109"/>
      <c r="C620" s="1">
        <v>5683</v>
      </c>
      <c r="D620" s="29"/>
      <c r="E620" s="25">
        <v>0.37986111111111115</v>
      </c>
      <c r="F620" s="25">
        <v>0.7055555555555556</v>
      </c>
      <c r="G620" s="139">
        <f t="shared" si="36"/>
        <v>9.1166666666666671</v>
      </c>
      <c r="H620" s="139">
        <f t="shared" si="37"/>
        <v>16.933333333333334</v>
      </c>
      <c r="I620" s="139">
        <f t="shared" si="38"/>
        <v>6.8166666666666664</v>
      </c>
      <c r="J620" s="139">
        <f t="shared" si="39"/>
        <v>7.8166666666666664</v>
      </c>
    </row>
    <row r="621" spans="1:10" x14ac:dyDescent="0.25">
      <c r="A621" s="12">
        <v>43855</v>
      </c>
      <c r="B621" s="109"/>
      <c r="C621" s="1">
        <v>7008</v>
      </c>
      <c r="D621" s="29"/>
      <c r="E621" s="25">
        <v>0</v>
      </c>
      <c r="F621" s="25">
        <v>0</v>
      </c>
      <c r="G621" s="139">
        <f t="shared" si="36"/>
        <v>0</v>
      </c>
      <c r="H621" s="139">
        <f t="shared" si="37"/>
        <v>0</v>
      </c>
      <c r="I621" s="139">
        <f t="shared" si="38"/>
        <v>-1</v>
      </c>
      <c r="J621" s="139" t="str">
        <f t="shared" si="39"/>
        <v>Ba7</v>
      </c>
    </row>
    <row r="622" spans="1:10" x14ac:dyDescent="0.25">
      <c r="A622" s="12">
        <v>43855</v>
      </c>
      <c r="B622" s="109"/>
      <c r="C622" s="1">
        <v>7009</v>
      </c>
      <c r="D622" s="29"/>
      <c r="E622" s="25">
        <v>0</v>
      </c>
      <c r="F622" s="25">
        <v>0</v>
      </c>
      <c r="G622" s="139">
        <f t="shared" si="36"/>
        <v>0</v>
      </c>
      <c r="H622" s="139">
        <f t="shared" si="37"/>
        <v>0</v>
      </c>
      <c r="I622" s="139">
        <f t="shared" si="38"/>
        <v>-1</v>
      </c>
      <c r="J622" s="139" t="str">
        <f t="shared" si="39"/>
        <v>Ba7</v>
      </c>
    </row>
    <row r="623" spans="1:10" x14ac:dyDescent="0.25">
      <c r="A623" s="12">
        <v>43855</v>
      </c>
      <c r="B623" s="109"/>
      <c r="C623" s="1">
        <v>7038</v>
      </c>
      <c r="D623" s="29"/>
      <c r="E623" s="25">
        <v>0</v>
      </c>
      <c r="F623" s="25">
        <v>0</v>
      </c>
      <c r="G623" s="139">
        <f t="shared" si="36"/>
        <v>0</v>
      </c>
      <c r="H623" s="139">
        <f t="shared" si="37"/>
        <v>0</v>
      </c>
      <c r="I623" s="139">
        <f t="shared" si="38"/>
        <v>-1</v>
      </c>
      <c r="J623" s="139" t="str">
        <f t="shared" si="39"/>
        <v>Ba7</v>
      </c>
    </row>
    <row r="624" spans="1:10" x14ac:dyDescent="0.25">
      <c r="A624" s="12">
        <v>43855</v>
      </c>
      <c r="B624" s="109"/>
      <c r="C624" s="1">
        <v>7071</v>
      </c>
      <c r="D624" s="29"/>
      <c r="E624" s="25">
        <v>0.33194444444444443</v>
      </c>
      <c r="F624" s="25">
        <v>0.71666666666666667</v>
      </c>
      <c r="G624" s="139">
        <f t="shared" si="36"/>
        <v>7.9666666666666668</v>
      </c>
      <c r="H624" s="139">
        <f t="shared" si="37"/>
        <v>17.2</v>
      </c>
      <c r="I624" s="139">
        <f t="shared" si="38"/>
        <v>8.2333333333333325</v>
      </c>
      <c r="J624" s="139">
        <f t="shared" si="39"/>
        <v>9.2333333333333325</v>
      </c>
    </row>
    <row r="625" spans="1:10" x14ac:dyDescent="0.25">
      <c r="A625" s="12">
        <v>43855</v>
      </c>
      <c r="B625" s="109"/>
      <c r="C625" s="1">
        <v>7090</v>
      </c>
      <c r="D625" s="29"/>
      <c r="E625" s="25">
        <v>0</v>
      </c>
      <c r="F625" s="25">
        <v>0</v>
      </c>
      <c r="G625" s="139">
        <f t="shared" si="36"/>
        <v>0</v>
      </c>
      <c r="H625" s="139">
        <f t="shared" si="37"/>
        <v>0</v>
      </c>
      <c r="I625" s="139">
        <f t="shared" si="38"/>
        <v>-1</v>
      </c>
      <c r="J625" s="139" t="str">
        <f t="shared" si="39"/>
        <v>Ba7</v>
      </c>
    </row>
    <row r="626" spans="1:10" x14ac:dyDescent="0.25">
      <c r="A626" s="12">
        <v>43855</v>
      </c>
      <c r="B626" s="109"/>
      <c r="C626" s="1">
        <v>7141</v>
      </c>
      <c r="D626" s="29"/>
      <c r="E626" s="25">
        <v>0</v>
      </c>
      <c r="F626" s="25">
        <v>0</v>
      </c>
      <c r="G626" s="139">
        <f t="shared" si="36"/>
        <v>0</v>
      </c>
      <c r="H626" s="139">
        <f t="shared" si="37"/>
        <v>0</v>
      </c>
      <c r="I626" s="139">
        <f t="shared" si="38"/>
        <v>-1</v>
      </c>
      <c r="J626" s="139" t="str">
        <f t="shared" si="39"/>
        <v>Ba7</v>
      </c>
    </row>
    <row r="627" spans="1:10" x14ac:dyDescent="0.25">
      <c r="A627" s="12">
        <v>43855</v>
      </c>
      <c r="B627" s="109"/>
      <c r="C627" s="1">
        <v>7169</v>
      </c>
      <c r="D627" s="29"/>
      <c r="E627" s="25">
        <v>0</v>
      </c>
      <c r="F627" s="25">
        <v>0</v>
      </c>
      <c r="G627" s="139">
        <f t="shared" si="36"/>
        <v>0</v>
      </c>
      <c r="H627" s="139">
        <f t="shared" si="37"/>
        <v>0</v>
      </c>
      <c r="I627" s="139">
        <f t="shared" si="38"/>
        <v>-1</v>
      </c>
      <c r="J627" s="139" t="str">
        <f t="shared" si="39"/>
        <v>Ba7</v>
      </c>
    </row>
    <row r="628" spans="1:10" x14ac:dyDescent="0.25">
      <c r="A628" s="12">
        <v>43855</v>
      </c>
      <c r="B628" s="109"/>
      <c r="C628" s="1">
        <v>7176</v>
      </c>
      <c r="D628" s="29"/>
      <c r="E628" s="25">
        <v>0</v>
      </c>
      <c r="F628" s="25">
        <v>0</v>
      </c>
      <c r="G628" s="139">
        <f t="shared" si="36"/>
        <v>0</v>
      </c>
      <c r="H628" s="139">
        <f t="shared" si="37"/>
        <v>0</v>
      </c>
      <c r="I628" s="139">
        <f t="shared" si="38"/>
        <v>-1</v>
      </c>
      <c r="J628" s="139" t="str">
        <f t="shared" si="39"/>
        <v>Ba7</v>
      </c>
    </row>
    <row r="629" spans="1:10" x14ac:dyDescent="0.25">
      <c r="A629" s="12">
        <v>43855</v>
      </c>
      <c r="B629" s="109"/>
      <c r="C629" s="1">
        <v>7266</v>
      </c>
      <c r="D629" s="29"/>
      <c r="E629" s="25">
        <v>0</v>
      </c>
      <c r="F629" s="25">
        <v>0</v>
      </c>
      <c r="G629" s="139">
        <f t="shared" si="36"/>
        <v>0</v>
      </c>
      <c r="H629" s="139">
        <f t="shared" si="37"/>
        <v>0</v>
      </c>
      <c r="I629" s="139">
        <f t="shared" si="38"/>
        <v>-1</v>
      </c>
      <c r="J629" s="139" t="str">
        <f t="shared" si="39"/>
        <v>Ba7</v>
      </c>
    </row>
    <row r="630" spans="1:10" x14ac:dyDescent="0.25">
      <c r="A630" s="12">
        <v>43855</v>
      </c>
      <c r="B630" s="109"/>
      <c r="C630" s="1">
        <v>7279</v>
      </c>
      <c r="D630" s="29"/>
      <c r="E630" s="25">
        <v>0</v>
      </c>
      <c r="F630" s="25">
        <v>0</v>
      </c>
      <c r="G630" s="139">
        <f t="shared" si="36"/>
        <v>0</v>
      </c>
      <c r="H630" s="139">
        <f t="shared" si="37"/>
        <v>0</v>
      </c>
      <c r="I630" s="139">
        <f t="shared" si="38"/>
        <v>-1</v>
      </c>
      <c r="J630" s="139" t="str">
        <f t="shared" si="39"/>
        <v>Ba7</v>
      </c>
    </row>
    <row r="631" spans="1:10" x14ac:dyDescent="0.25">
      <c r="A631" s="12">
        <v>43855</v>
      </c>
      <c r="B631" s="109"/>
      <c r="C631" s="1">
        <v>7319</v>
      </c>
      <c r="D631" s="29"/>
      <c r="E631" s="25">
        <v>0.4993055555555555</v>
      </c>
      <c r="F631" s="25">
        <v>0.79236111111111107</v>
      </c>
      <c r="G631" s="139">
        <f t="shared" si="36"/>
        <v>11.983333333333333</v>
      </c>
      <c r="H631" s="139">
        <f t="shared" si="37"/>
        <v>19.016666666666666</v>
      </c>
      <c r="I631" s="139">
        <f t="shared" si="38"/>
        <v>6.0333333333333332</v>
      </c>
      <c r="J631" s="139">
        <f t="shared" si="39"/>
        <v>7.0333333333333332</v>
      </c>
    </row>
    <row r="632" spans="1:10" x14ac:dyDescent="0.25">
      <c r="A632" s="12">
        <v>43855</v>
      </c>
      <c r="B632" s="109"/>
      <c r="C632" s="1">
        <v>7321</v>
      </c>
      <c r="D632" s="29"/>
      <c r="E632" s="25">
        <v>0</v>
      </c>
      <c r="F632" s="25">
        <v>0</v>
      </c>
      <c r="G632" s="139">
        <f t="shared" si="36"/>
        <v>0</v>
      </c>
      <c r="H632" s="139">
        <f t="shared" si="37"/>
        <v>0</v>
      </c>
      <c r="I632" s="139">
        <f t="shared" si="38"/>
        <v>-1</v>
      </c>
      <c r="J632" s="139" t="str">
        <f t="shared" si="39"/>
        <v>Ba7</v>
      </c>
    </row>
    <row r="633" spans="1:10" x14ac:dyDescent="0.25">
      <c r="A633" s="12">
        <v>43855</v>
      </c>
      <c r="B633" s="109"/>
      <c r="C633" s="1">
        <v>7334</v>
      </c>
      <c r="D633" s="29"/>
      <c r="E633" s="25">
        <v>0.5083333333333333</v>
      </c>
      <c r="F633" s="25">
        <v>0.79583333333333339</v>
      </c>
      <c r="G633" s="139">
        <f t="shared" si="36"/>
        <v>12.2</v>
      </c>
      <c r="H633" s="139">
        <f t="shared" si="37"/>
        <v>19.100000000000001</v>
      </c>
      <c r="I633" s="139">
        <f t="shared" si="38"/>
        <v>5.9000000000000021</v>
      </c>
      <c r="J633" s="139">
        <f t="shared" si="39"/>
        <v>6.9000000000000021</v>
      </c>
    </row>
    <row r="634" spans="1:10" x14ac:dyDescent="0.25">
      <c r="A634" s="12">
        <v>43855</v>
      </c>
      <c r="B634" s="109"/>
      <c r="C634" s="1">
        <v>7336</v>
      </c>
      <c r="D634" s="29"/>
      <c r="E634" s="25">
        <v>0</v>
      </c>
      <c r="F634" s="25">
        <v>0</v>
      </c>
      <c r="G634" s="139">
        <f t="shared" si="36"/>
        <v>0</v>
      </c>
      <c r="H634" s="139">
        <f t="shared" si="37"/>
        <v>0</v>
      </c>
      <c r="I634" s="139">
        <f t="shared" si="38"/>
        <v>-1</v>
      </c>
      <c r="J634" s="139" t="str">
        <f t="shared" si="39"/>
        <v>Ba7</v>
      </c>
    </row>
    <row r="635" spans="1:10" x14ac:dyDescent="0.25">
      <c r="A635" s="12">
        <v>43855</v>
      </c>
      <c r="B635" s="109"/>
      <c r="C635" s="1">
        <v>7394</v>
      </c>
      <c r="D635" s="29"/>
      <c r="E635" s="25">
        <v>0</v>
      </c>
      <c r="F635" s="25">
        <v>0</v>
      </c>
      <c r="G635" s="139">
        <f t="shared" si="36"/>
        <v>0</v>
      </c>
      <c r="H635" s="139">
        <f t="shared" si="37"/>
        <v>0</v>
      </c>
      <c r="I635" s="139">
        <f t="shared" si="38"/>
        <v>-1</v>
      </c>
      <c r="J635" s="139" t="str">
        <f t="shared" si="39"/>
        <v>Ba7</v>
      </c>
    </row>
    <row r="636" spans="1:10" x14ac:dyDescent="0.25">
      <c r="A636" s="12">
        <v>43855</v>
      </c>
      <c r="B636" s="109"/>
      <c r="C636" s="1">
        <v>794</v>
      </c>
      <c r="D636" s="29"/>
      <c r="E636" s="25">
        <v>0</v>
      </c>
      <c r="F636" s="25">
        <v>0</v>
      </c>
      <c r="G636" s="139">
        <f t="shared" si="36"/>
        <v>0</v>
      </c>
      <c r="H636" s="139">
        <f t="shared" si="37"/>
        <v>0</v>
      </c>
      <c r="I636" s="139">
        <f t="shared" si="38"/>
        <v>-1</v>
      </c>
      <c r="J636" s="139" t="str">
        <f t="shared" si="39"/>
        <v>Ba7</v>
      </c>
    </row>
    <row r="637" spans="1:10" x14ac:dyDescent="0.25">
      <c r="A637" s="12">
        <v>43857</v>
      </c>
      <c r="B637" s="109"/>
      <c r="C637" s="1">
        <v>34</v>
      </c>
      <c r="D637" s="29"/>
      <c r="E637" s="25">
        <v>0</v>
      </c>
      <c r="F637" s="25">
        <v>0</v>
      </c>
      <c r="G637" s="139">
        <f t="shared" si="36"/>
        <v>0</v>
      </c>
      <c r="H637" s="139">
        <f t="shared" si="37"/>
        <v>0</v>
      </c>
      <c r="I637" s="139">
        <f t="shared" si="38"/>
        <v>-1</v>
      </c>
      <c r="J637" s="139" t="str">
        <f t="shared" si="39"/>
        <v>Ba7</v>
      </c>
    </row>
    <row r="638" spans="1:10" x14ac:dyDescent="0.25">
      <c r="A638" s="12">
        <v>43857</v>
      </c>
      <c r="B638" s="109"/>
      <c r="C638" s="1">
        <v>47</v>
      </c>
      <c r="D638" s="29"/>
      <c r="E638" s="25">
        <v>0.28680555555555554</v>
      </c>
      <c r="F638" s="25">
        <v>0.71944444444444444</v>
      </c>
      <c r="G638" s="139">
        <f t="shared" si="36"/>
        <v>6.8833333333333337</v>
      </c>
      <c r="H638" s="139">
        <f t="shared" si="37"/>
        <v>17.266666666666666</v>
      </c>
      <c r="I638" s="139">
        <f t="shared" si="38"/>
        <v>9.3833333333333329</v>
      </c>
      <c r="J638" s="139">
        <f t="shared" si="39"/>
        <v>10.383333333333333</v>
      </c>
    </row>
    <row r="639" spans="1:10" x14ac:dyDescent="0.25">
      <c r="A639" s="12">
        <v>43857</v>
      </c>
      <c r="B639" s="109"/>
      <c r="C639" s="1">
        <v>146</v>
      </c>
      <c r="D639" s="29"/>
      <c r="E639" s="25">
        <v>0.42777777777777781</v>
      </c>
      <c r="F639" s="25">
        <v>0.51666666666666672</v>
      </c>
      <c r="G639" s="139">
        <f t="shared" si="36"/>
        <v>10.266666666666667</v>
      </c>
      <c r="H639" s="139">
        <f t="shared" si="37"/>
        <v>12.4</v>
      </c>
      <c r="I639" s="139">
        <f t="shared" si="38"/>
        <v>1.1333333333333329</v>
      </c>
      <c r="J639" s="139">
        <f t="shared" si="39"/>
        <v>2.1333333333333329</v>
      </c>
    </row>
    <row r="640" spans="1:10" x14ac:dyDescent="0.25">
      <c r="A640" s="12">
        <v>43857</v>
      </c>
      <c r="B640" s="109"/>
      <c r="C640" s="1">
        <v>149</v>
      </c>
      <c r="D640" s="29"/>
      <c r="E640" s="25">
        <v>0</v>
      </c>
      <c r="F640" s="25">
        <v>0</v>
      </c>
      <c r="G640" s="139">
        <f t="shared" si="36"/>
        <v>0</v>
      </c>
      <c r="H640" s="139">
        <f t="shared" si="37"/>
        <v>0</v>
      </c>
      <c r="I640" s="139">
        <f t="shared" si="38"/>
        <v>-1</v>
      </c>
      <c r="J640" s="139" t="str">
        <f t="shared" si="39"/>
        <v>Ba7</v>
      </c>
    </row>
    <row r="641" spans="1:10" x14ac:dyDescent="0.25">
      <c r="A641" s="12">
        <v>43857</v>
      </c>
      <c r="B641" s="109"/>
      <c r="C641" s="1">
        <v>152</v>
      </c>
      <c r="D641" s="29"/>
      <c r="E641" s="25">
        <v>0.39305555555555555</v>
      </c>
      <c r="F641" s="25">
        <v>0.72499999999999998</v>
      </c>
      <c r="G641" s="139">
        <f t="shared" si="36"/>
        <v>9.4333333333333336</v>
      </c>
      <c r="H641" s="139">
        <f t="shared" si="37"/>
        <v>17.399999999999999</v>
      </c>
      <c r="I641" s="139">
        <f t="shared" si="38"/>
        <v>6.966666666666665</v>
      </c>
      <c r="J641" s="139">
        <f t="shared" si="39"/>
        <v>7.966666666666665</v>
      </c>
    </row>
    <row r="642" spans="1:10" x14ac:dyDescent="0.25">
      <c r="A642" s="12">
        <v>43857</v>
      </c>
      <c r="B642" s="109"/>
      <c r="C642" s="1">
        <v>222</v>
      </c>
      <c r="D642" s="29"/>
      <c r="E642" s="25">
        <v>0.38194444444444442</v>
      </c>
      <c r="F642" s="25">
        <v>0.75138888888888899</v>
      </c>
      <c r="G642" s="139">
        <f t="shared" si="36"/>
        <v>9.1666666666666661</v>
      </c>
      <c r="H642" s="139">
        <f t="shared" si="37"/>
        <v>18.033333333333335</v>
      </c>
      <c r="I642" s="139">
        <f t="shared" si="38"/>
        <v>7.8666666666666689</v>
      </c>
      <c r="J642" s="139">
        <f t="shared" si="39"/>
        <v>8.8666666666666689</v>
      </c>
    </row>
    <row r="643" spans="1:10" x14ac:dyDescent="0.25">
      <c r="A643" s="12">
        <v>43857</v>
      </c>
      <c r="B643" s="109"/>
      <c r="C643" s="1">
        <v>258</v>
      </c>
      <c r="D643" s="29"/>
      <c r="E643" s="25">
        <v>0.44791666666666669</v>
      </c>
      <c r="F643" s="25">
        <v>0.8534722222222223</v>
      </c>
      <c r="G643" s="139">
        <f t="shared" ref="G643:G706" si="40">((HOUR(E643)*60)+MINUTE(E643))/60</f>
        <v>10.75</v>
      </c>
      <c r="H643" s="139">
        <f t="shared" ref="H643:H706" si="41">((HOUR(F643)*60)+MINUTE(F643))/60</f>
        <v>20.483333333333334</v>
      </c>
      <c r="I643" s="139">
        <f t="shared" ref="I643:I706" si="42">H643-G643-1</f>
        <v>8.7333333333333343</v>
      </c>
      <c r="J643" s="139">
        <f t="shared" ref="J643:J706" si="43">IF(AND(H643-G643=0,H643&lt;&gt;0,G643&lt;&gt;0),"Ja",IF(AND(H643-G643=0,H643=0,G643=0),"Ba7",IF(I643&lt;0,"Tal",H643-G643)))</f>
        <v>9.7333333333333343</v>
      </c>
    </row>
    <row r="644" spans="1:10" x14ac:dyDescent="0.25">
      <c r="A644" s="12">
        <v>43857</v>
      </c>
      <c r="B644" s="109"/>
      <c r="C644" s="1">
        <v>310</v>
      </c>
      <c r="D644" s="29"/>
      <c r="E644" s="25">
        <v>0</v>
      </c>
      <c r="F644" s="25">
        <v>0</v>
      </c>
      <c r="G644" s="139">
        <f t="shared" si="40"/>
        <v>0</v>
      </c>
      <c r="H644" s="139">
        <f t="shared" si="41"/>
        <v>0</v>
      </c>
      <c r="I644" s="139">
        <f t="shared" si="42"/>
        <v>-1</v>
      </c>
      <c r="J644" s="139" t="str">
        <f t="shared" si="43"/>
        <v>Ba7</v>
      </c>
    </row>
    <row r="645" spans="1:10" x14ac:dyDescent="0.25">
      <c r="A645" s="12">
        <v>43857</v>
      </c>
      <c r="B645" s="109"/>
      <c r="C645" s="1">
        <v>311</v>
      </c>
      <c r="D645" s="29"/>
      <c r="E645" s="25">
        <v>0.39930555555555558</v>
      </c>
      <c r="F645" s="25">
        <v>0.64097222222222217</v>
      </c>
      <c r="G645" s="139">
        <f t="shared" si="40"/>
        <v>9.5833333333333339</v>
      </c>
      <c r="H645" s="139">
        <f t="shared" si="41"/>
        <v>15.383333333333333</v>
      </c>
      <c r="I645" s="139">
        <f t="shared" si="42"/>
        <v>4.7999999999999989</v>
      </c>
      <c r="J645" s="139">
        <f t="shared" si="43"/>
        <v>5.7999999999999989</v>
      </c>
    </row>
    <row r="646" spans="1:10" x14ac:dyDescent="0.25">
      <c r="A646" s="12">
        <v>43857</v>
      </c>
      <c r="B646" s="109"/>
      <c r="C646" s="1">
        <v>313</v>
      </c>
      <c r="D646" s="29"/>
      <c r="E646" s="25">
        <v>0.65486111111111112</v>
      </c>
      <c r="F646" s="25">
        <v>0.81111111111111101</v>
      </c>
      <c r="G646" s="139">
        <f t="shared" si="40"/>
        <v>15.716666666666667</v>
      </c>
      <c r="H646" s="139">
        <f t="shared" si="41"/>
        <v>19.466666666666665</v>
      </c>
      <c r="I646" s="139">
        <f t="shared" si="42"/>
        <v>2.7499999999999982</v>
      </c>
      <c r="J646" s="139">
        <f t="shared" si="43"/>
        <v>3.7499999999999982</v>
      </c>
    </row>
    <row r="647" spans="1:10" x14ac:dyDescent="0.25">
      <c r="A647" s="12">
        <v>43857</v>
      </c>
      <c r="B647" s="109"/>
      <c r="C647" s="1">
        <v>341</v>
      </c>
      <c r="D647" s="29"/>
      <c r="E647" s="25">
        <v>0.29652777777777778</v>
      </c>
      <c r="F647" s="25">
        <v>0.91041666666666676</v>
      </c>
      <c r="G647" s="139">
        <f t="shared" si="40"/>
        <v>7.1166666666666663</v>
      </c>
      <c r="H647" s="139">
        <f t="shared" si="41"/>
        <v>21.85</v>
      </c>
      <c r="I647" s="139">
        <f t="shared" si="42"/>
        <v>13.733333333333334</v>
      </c>
      <c r="J647" s="139">
        <f t="shared" si="43"/>
        <v>14.733333333333334</v>
      </c>
    </row>
    <row r="648" spans="1:10" x14ac:dyDescent="0.25">
      <c r="A648" s="12">
        <v>43857</v>
      </c>
      <c r="B648" s="109"/>
      <c r="C648" s="1">
        <v>636</v>
      </c>
      <c r="D648" s="29"/>
      <c r="E648" s="25">
        <v>0.3</v>
      </c>
      <c r="F648" s="25">
        <v>0.72569444444444453</v>
      </c>
      <c r="G648" s="139">
        <f t="shared" si="40"/>
        <v>7.2</v>
      </c>
      <c r="H648" s="139">
        <f t="shared" si="41"/>
        <v>17.416666666666668</v>
      </c>
      <c r="I648" s="139">
        <f t="shared" si="42"/>
        <v>9.2166666666666686</v>
      </c>
      <c r="J648" s="139">
        <f t="shared" si="43"/>
        <v>10.216666666666669</v>
      </c>
    </row>
    <row r="649" spans="1:10" x14ac:dyDescent="0.25">
      <c r="A649" s="12">
        <v>43857</v>
      </c>
      <c r="B649" s="109"/>
      <c r="C649" s="1">
        <v>664</v>
      </c>
      <c r="D649" s="29"/>
      <c r="E649" s="25">
        <v>0.4513888888888889</v>
      </c>
      <c r="F649" s="25">
        <v>0.83888888888888891</v>
      </c>
      <c r="G649" s="139">
        <f t="shared" si="40"/>
        <v>10.833333333333334</v>
      </c>
      <c r="H649" s="139">
        <f t="shared" si="41"/>
        <v>20.133333333333333</v>
      </c>
      <c r="I649" s="139">
        <f t="shared" si="42"/>
        <v>8.2999999999999989</v>
      </c>
      <c r="J649" s="139">
        <f t="shared" si="43"/>
        <v>9.2999999999999989</v>
      </c>
    </row>
    <row r="650" spans="1:10" x14ac:dyDescent="0.25">
      <c r="A650" s="12">
        <v>43857</v>
      </c>
      <c r="B650" s="109"/>
      <c r="C650" s="1">
        <v>676</v>
      </c>
      <c r="D650" s="29"/>
      <c r="E650" s="25">
        <v>0.42083333333333334</v>
      </c>
      <c r="F650" s="25">
        <v>0.79236111111111107</v>
      </c>
      <c r="G650" s="139">
        <f t="shared" si="40"/>
        <v>10.1</v>
      </c>
      <c r="H650" s="139">
        <f t="shared" si="41"/>
        <v>19.016666666666666</v>
      </c>
      <c r="I650" s="139">
        <f t="shared" si="42"/>
        <v>7.9166666666666661</v>
      </c>
      <c r="J650" s="139">
        <f t="shared" si="43"/>
        <v>8.9166666666666661</v>
      </c>
    </row>
    <row r="651" spans="1:10" x14ac:dyDescent="0.25">
      <c r="A651" s="12">
        <v>43857</v>
      </c>
      <c r="B651" s="109"/>
      <c r="C651" s="1">
        <v>736</v>
      </c>
      <c r="D651" s="29"/>
      <c r="E651" s="25">
        <v>0</v>
      </c>
      <c r="F651" s="25">
        <v>0</v>
      </c>
      <c r="G651" s="139">
        <f t="shared" si="40"/>
        <v>0</v>
      </c>
      <c r="H651" s="139">
        <f t="shared" si="41"/>
        <v>0</v>
      </c>
      <c r="I651" s="139">
        <f t="shared" si="42"/>
        <v>-1</v>
      </c>
      <c r="J651" s="139" t="str">
        <f t="shared" si="43"/>
        <v>Ba7</v>
      </c>
    </row>
    <row r="652" spans="1:10" x14ac:dyDescent="0.25">
      <c r="A652" s="12">
        <v>43857</v>
      </c>
      <c r="B652" s="109"/>
      <c r="C652" s="1">
        <v>763</v>
      </c>
      <c r="D652" s="29"/>
      <c r="E652" s="25">
        <v>0.41666666666666669</v>
      </c>
      <c r="F652" s="25">
        <v>0.79513888888888884</v>
      </c>
      <c r="G652" s="139">
        <f t="shared" si="40"/>
        <v>10</v>
      </c>
      <c r="H652" s="139">
        <f t="shared" si="41"/>
        <v>19.083333333333332</v>
      </c>
      <c r="I652" s="139">
        <f t="shared" si="42"/>
        <v>8.0833333333333321</v>
      </c>
      <c r="J652" s="139">
        <f t="shared" si="43"/>
        <v>9.0833333333333321</v>
      </c>
    </row>
    <row r="653" spans="1:10" x14ac:dyDescent="0.25">
      <c r="A653" s="12">
        <v>43857</v>
      </c>
      <c r="B653" s="109"/>
      <c r="C653" s="1">
        <v>764</v>
      </c>
      <c r="D653" s="29"/>
      <c r="E653" s="25">
        <v>0.3659722222222222</v>
      </c>
      <c r="F653" s="25">
        <v>0.7729166666666667</v>
      </c>
      <c r="G653" s="139">
        <f t="shared" si="40"/>
        <v>8.7833333333333332</v>
      </c>
      <c r="H653" s="139">
        <f t="shared" si="41"/>
        <v>18.55</v>
      </c>
      <c r="I653" s="139">
        <f t="shared" si="42"/>
        <v>8.7666666666666675</v>
      </c>
      <c r="J653" s="139">
        <f t="shared" si="43"/>
        <v>9.7666666666666675</v>
      </c>
    </row>
    <row r="654" spans="1:10" x14ac:dyDescent="0.25">
      <c r="A654" s="12">
        <v>43857</v>
      </c>
      <c r="B654" s="109"/>
      <c r="C654" s="1">
        <v>3423</v>
      </c>
      <c r="D654" s="29"/>
      <c r="E654" s="25">
        <v>0.37986111111111115</v>
      </c>
      <c r="F654" s="25">
        <v>0.75277777777777777</v>
      </c>
      <c r="G654" s="139">
        <f t="shared" si="40"/>
        <v>9.1166666666666671</v>
      </c>
      <c r="H654" s="139">
        <f t="shared" si="41"/>
        <v>18.066666666666666</v>
      </c>
      <c r="I654" s="139">
        <f t="shared" si="42"/>
        <v>7.9499999999999993</v>
      </c>
      <c r="J654" s="139">
        <f t="shared" si="43"/>
        <v>8.9499999999999993</v>
      </c>
    </row>
    <row r="655" spans="1:10" x14ac:dyDescent="0.25">
      <c r="A655" s="12">
        <v>43857</v>
      </c>
      <c r="B655" s="109"/>
      <c r="C655" s="1">
        <v>3424</v>
      </c>
      <c r="D655" s="29"/>
      <c r="E655" s="25">
        <v>0.39097222222222222</v>
      </c>
      <c r="F655" s="25">
        <v>0.84097222222222223</v>
      </c>
      <c r="G655" s="139">
        <f t="shared" si="40"/>
        <v>9.3833333333333329</v>
      </c>
      <c r="H655" s="139">
        <f t="shared" si="41"/>
        <v>20.183333333333334</v>
      </c>
      <c r="I655" s="139">
        <f t="shared" si="42"/>
        <v>9.8000000000000007</v>
      </c>
      <c r="J655" s="139">
        <f t="shared" si="43"/>
        <v>10.8</v>
      </c>
    </row>
    <row r="656" spans="1:10" x14ac:dyDescent="0.25">
      <c r="A656" s="12">
        <v>43857</v>
      </c>
      <c r="B656" s="109"/>
      <c r="C656" s="1">
        <v>3516</v>
      </c>
      <c r="D656" s="29"/>
      <c r="E656" s="25">
        <v>0.36736111111111108</v>
      </c>
      <c r="F656" s="25">
        <v>0.79652777777777783</v>
      </c>
      <c r="G656" s="139">
        <f t="shared" si="40"/>
        <v>8.8166666666666664</v>
      </c>
      <c r="H656" s="139">
        <f t="shared" si="41"/>
        <v>19.116666666666667</v>
      </c>
      <c r="I656" s="139">
        <f t="shared" si="42"/>
        <v>9.3000000000000007</v>
      </c>
      <c r="J656" s="139">
        <f t="shared" si="43"/>
        <v>10.3</v>
      </c>
    </row>
    <row r="657" spans="1:10" x14ac:dyDescent="0.25">
      <c r="A657" s="12">
        <v>43857</v>
      </c>
      <c r="B657" s="109"/>
      <c r="C657" s="1">
        <v>3623</v>
      </c>
      <c r="D657" s="29"/>
      <c r="E657" s="25">
        <v>0.36874999999999997</v>
      </c>
      <c r="F657" s="25">
        <v>0.61736111111111114</v>
      </c>
      <c r="G657" s="139">
        <f t="shared" si="40"/>
        <v>8.85</v>
      </c>
      <c r="H657" s="139">
        <f t="shared" si="41"/>
        <v>14.816666666666666</v>
      </c>
      <c r="I657" s="139">
        <f t="shared" si="42"/>
        <v>4.9666666666666668</v>
      </c>
      <c r="J657" s="139">
        <f t="shared" si="43"/>
        <v>5.9666666666666668</v>
      </c>
    </row>
    <row r="658" spans="1:10" x14ac:dyDescent="0.25">
      <c r="A658" s="12">
        <v>43857</v>
      </c>
      <c r="B658" s="109"/>
      <c r="C658" s="1">
        <v>5121</v>
      </c>
      <c r="D658" s="29"/>
      <c r="E658" s="25">
        <v>0.31597222222222221</v>
      </c>
      <c r="F658" s="25">
        <v>0.79513888888888884</v>
      </c>
      <c r="G658" s="139">
        <f t="shared" si="40"/>
        <v>7.583333333333333</v>
      </c>
      <c r="H658" s="139">
        <f t="shared" si="41"/>
        <v>19.083333333333332</v>
      </c>
      <c r="I658" s="139">
        <f t="shared" si="42"/>
        <v>10.5</v>
      </c>
      <c r="J658" s="139">
        <f t="shared" si="43"/>
        <v>11.5</v>
      </c>
    </row>
    <row r="659" spans="1:10" x14ac:dyDescent="0.25">
      <c r="A659" s="12">
        <v>43857</v>
      </c>
      <c r="B659" s="109"/>
      <c r="C659" s="1">
        <v>5127</v>
      </c>
      <c r="D659" s="29"/>
      <c r="E659" s="25">
        <v>0.30972222222222223</v>
      </c>
      <c r="F659" s="25">
        <v>0.30972222222222223</v>
      </c>
      <c r="G659" s="139">
        <f t="shared" si="40"/>
        <v>7.4333333333333336</v>
      </c>
      <c r="H659" s="139">
        <f t="shared" si="41"/>
        <v>7.4333333333333336</v>
      </c>
      <c r="I659" s="139">
        <f t="shared" si="42"/>
        <v>-1</v>
      </c>
      <c r="J659" s="139" t="str">
        <f t="shared" si="43"/>
        <v>Ja</v>
      </c>
    </row>
    <row r="660" spans="1:10" x14ac:dyDescent="0.25">
      <c r="A660" s="12">
        <v>43857</v>
      </c>
      <c r="B660" s="109"/>
      <c r="C660" s="1">
        <v>5353</v>
      </c>
      <c r="D660" s="29"/>
      <c r="E660" s="25">
        <v>0.2951388888888889</v>
      </c>
      <c r="F660" s="25">
        <v>0.71111111111111114</v>
      </c>
      <c r="G660" s="139">
        <f t="shared" si="40"/>
        <v>7.083333333333333</v>
      </c>
      <c r="H660" s="139">
        <f t="shared" si="41"/>
        <v>17.066666666666666</v>
      </c>
      <c r="I660" s="139">
        <f t="shared" si="42"/>
        <v>8.9833333333333343</v>
      </c>
      <c r="J660" s="139">
        <f t="shared" si="43"/>
        <v>9.9833333333333343</v>
      </c>
    </row>
    <row r="661" spans="1:10" x14ac:dyDescent="0.25">
      <c r="A661" s="12">
        <v>43857</v>
      </c>
      <c r="B661" s="109"/>
      <c r="C661" s="1">
        <v>5447</v>
      </c>
      <c r="D661" s="29"/>
      <c r="E661" s="25">
        <v>0.29305555555555557</v>
      </c>
      <c r="F661" s="25">
        <v>0.79236111111111107</v>
      </c>
      <c r="G661" s="139">
        <f t="shared" si="40"/>
        <v>7.0333333333333332</v>
      </c>
      <c r="H661" s="139">
        <f t="shared" si="41"/>
        <v>19.016666666666666</v>
      </c>
      <c r="I661" s="139">
        <f t="shared" si="42"/>
        <v>10.983333333333333</v>
      </c>
      <c r="J661" s="139">
        <f t="shared" si="43"/>
        <v>11.983333333333333</v>
      </c>
    </row>
    <row r="662" spans="1:10" x14ac:dyDescent="0.25">
      <c r="A662" s="12">
        <v>43857</v>
      </c>
      <c r="B662" s="109"/>
      <c r="C662" s="1">
        <v>5488</v>
      </c>
      <c r="D662" s="29"/>
      <c r="E662" s="25">
        <v>0.22291666666666665</v>
      </c>
      <c r="F662" s="25">
        <v>0.61944444444444446</v>
      </c>
      <c r="G662" s="139">
        <f t="shared" si="40"/>
        <v>5.35</v>
      </c>
      <c r="H662" s="139">
        <f t="shared" si="41"/>
        <v>14.866666666666667</v>
      </c>
      <c r="I662" s="139">
        <f t="shared" si="42"/>
        <v>8.5166666666666675</v>
      </c>
      <c r="J662" s="139">
        <f t="shared" si="43"/>
        <v>9.5166666666666675</v>
      </c>
    </row>
    <row r="663" spans="1:10" x14ac:dyDescent="0.25">
      <c r="A663" s="12">
        <v>43857</v>
      </c>
      <c r="B663" s="109"/>
      <c r="C663" s="1">
        <v>5512</v>
      </c>
      <c r="D663" s="29"/>
      <c r="E663" s="25">
        <v>0.5229166666666667</v>
      </c>
      <c r="F663" s="25">
        <v>0.93819444444444444</v>
      </c>
      <c r="G663" s="139">
        <f t="shared" si="40"/>
        <v>12.55</v>
      </c>
      <c r="H663" s="139">
        <f t="shared" si="41"/>
        <v>22.516666666666666</v>
      </c>
      <c r="I663" s="139">
        <f t="shared" si="42"/>
        <v>8.966666666666665</v>
      </c>
      <c r="J663" s="139">
        <f t="shared" si="43"/>
        <v>9.966666666666665</v>
      </c>
    </row>
    <row r="664" spans="1:10" x14ac:dyDescent="0.25">
      <c r="A664" s="12">
        <v>43857</v>
      </c>
      <c r="B664" s="109"/>
      <c r="C664" s="1">
        <v>5590</v>
      </c>
      <c r="D664" s="29"/>
      <c r="E664" s="25">
        <v>0.79375000000000007</v>
      </c>
      <c r="F664" s="25">
        <v>0.79375000000000007</v>
      </c>
      <c r="G664" s="139">
        <f t="shared" si="40"/>
        <v>19.05</v>
      </c>
      <c r="H664" s="139">
        <f t="shared" si="41"/>
        <v>19.05</v>
      </c>
      <c r="I664" s="139">
        <f t="shared" si="42"/>
        <v>-1</v>
      </c>
      <c r="J664" s="139" t="str">
        <f t="shared" si="43"/>
        <v>Ja</v>
      </c>
    </row>
    <row r="665" spans="1:10" x14ac:dyDescent="0.25">
      <c r="A665" s="12">
        <v>43857</v>
      </c>
      <c r="B665" s="109"/>
      <c r="C665" s="1">
        <v>5627</v>
      </c>
      <c r="D665" s="29"/>
      <c r="E665" s="25">
        <v>0.40347222222222223</v>
      </c>
      <c r="F665" s="25">
        <v>0.75486111111111109</v>
      </c>
      <c r="G665" s="139">
        <f t="shared" si="40"/>
        <v>9.6833333333333336</v>
      </c>
      <c r="H665" s="139">
        <f t="shared" si="41"/>
        <v>18.116666666666667</v>
      </c>
      <c r="I665" s="139">
        <f t="shared" si="42"/>
        <v>7.4333333333333336</v>
      </c>
      <c r="J665" s="139">
        <f t="shared" si="43"/>
        <v>8.4333333333333336</v>
      </c>
    </row>
    <row r="666" spans="1:10" x14ac:dyDescent="0.25">
      <c r="A666" s="12">
        <v>43857</v>
      </c>
      <c r="B666" s="109"/>
      <c r="C666" s="1">
        <v>5654</v>
      </c>
      <c r="D666" s="29"/>
      <c r="E666" s="25">
        <v>0.4145833333333333</v>
      </c>
      <c r="F666" s="25">
        <v>0.7909722222222223</v>
      </c>
      <c r="G666" s="139">
        <f t="shared" si="40"/>
        <v>9.9499999999999993</v>
      </c>
      <c r="H666" s="139">
        <f t="shared" si="41"/>
        <v>18.983333333333334</v>
      </c>
      <c r="I666" s="139">
        <f t="shared" si="42"/>
        <v>8.033333333333335</v>
      </c>
      <c r="J666" s="139">
        <f t="shared" si="43"/>
        <v>9.033333333333335</v>
      </c>
    </row>
    <row r="667" spans="1:10" x14ac:dyDescent="0.25">
      <c r="A667" s="12">
        <v>43857</v>
      </c>
      <c r="B667" s="109"/>
      <c r="C667" s="1">
        <v>5655</v>
      </c>
      <c r="D667" s="29"/>
      <c r="E667" s="25">
        <v>0.37916666666666665</v>
      </c>
      <c r="F667" s="25">
        <v>0.61805555555555558</v>
      </c>
      <c r="G667" s="139">
        <f t="shared" si="40"/>
        <v>9.1</v>
      </c>
      <c r="H667" s="139">
        <f t="shared" si="41"/>
        <v>14.833333333333334</v>
      </c>
      <c r="I667" s="139">
        <f t="shared" si="42"/>
        <v>4.7333333333333343</v>
      </c>
      <c r="J667" s="139">
        <f t="shared" si="43"/>
        <v>5.7333333333333343</v>
      </c>
    </row>
    <row r="668" spans="1:10" x14ac:dyDescent="0.25">
      <c r="A668" s="12">
        <v>43857</v>
      </c>
      <c r="B668" s="109"/>
      <c r="C668" s="1">
        <v>7003</v>
      </c>
      <c r="D668" s="29"/>
      <c r="E668" s="25">
        <v>0.45347222222222222</v>
      </c>
      <c r="F668" s="25">
        <v>0.83680555555555547</v>
      </c>
      <c r="G668" s="139">
        <f t="shared" si="40"/>
        <v>10.883333333333333</v>
      </c>
      <c r="H668" s="139">
        <f t="shared" si="41"/>
        <v>20.083333333333332</v>
      </c>
      <c r="I668" s="139">
        <f t="shared" si="42"/>
        <v>8.1999999999999993</v>
      </c>
      <c r="J668" s="139">
        <f t="shared" si="43"/>
        <v>9.1999999999999993</v>
      </c>
    </row>
    <row r="669" spans="1:10" x14ac:dyDescent="0.25">
      <c r="A669" s="12">
        <v>43857</v>
      </c>
      <c r="B669" s="109"/>
      <c r="C669" s="1">
        <v>7005</v>
      </c>
      <c r="D669" s="29"/>
      <c r="E669" s="25">
        <v>0.32222222222222224</v>
      </c>
      <c r="F669" s="25">
        <v>0.70972222222222225</v>
      </c>
      <c r="G669" s="139">
        <f t="shared" si="40"/>
        <v>7.7333333333333334</v>
      </c>
      <c r="H669" s="139">
        <f t="shared" si="41"/>
        <v>17.033333333333335</v>
      </c>
      <c r="I669" s="139">
        <f t="shared" si="42"/>
        <v>8.3000000000000007</v>
      </c>
      <c r="J669" s="139">
        <f t="shared" si="43"/>
        <v>9.3000000000000007</v>
      </c>
    </row>
    <row r="670" spans="1:10" x14ac:dyDescent="0.25">
      <c r="A670" s="12">
        <v>43857</v>
      </c>
      <c r="B670" s="109"/>
      <c r="C670" s="1">
        <v>7138</v>
      </c>
      <c r="D670" s="29"/>
      <c r="E670" s="25">
        <v>0.40833333333333338</v>
      </c>
      <c r="F670" s="25">
        <v>0.79999999999999993</v>
      </c>
      <c r="G670" s="139">
        <f t="shared" si="40"/>
        <v>9.8000000000000007</v>
      </c>
      <c r="H670" s="139">
        <f t="shared" si="41"/>
        <v>19.2</v>
      </c>
      <c r="I670" s="139">
        <f t="shared" si="42"/>
        <v>8.3999999999999986</v>
      </c>
      <c r="J670" s="139">
        <f t="shared" si="43"/>
        <v>9.3999999999999986</v>
      </c>
    </row>
    <row r="671" spans="1:10" x14ac:dyDescent="0.25">
      <c r="A671" s="12">
        <v>43857</v>
      </c>
      <c r="B671" s="109"/>
      <c r="C671" s="1">
        <v>7297</v>
      </c>
      <c r="D671" s="29"/>
      <c r="E671" s="25">
        <v>0.39930555555555558</v>
      </c>
      <c r="F671" s="25">
        <v>0.77569444444444446</v>
      </c>
      <c r="G671" s="139">
        <f t="shared" si="40"/>
        <v>9.5833333333333339</v>
      </c>
      <c r="H671" s="139">
        <f t="shared" si="41"/>
        <v>18.616666666666667</v>
      </c>
      <c r="I671" s="139">
        <f t="shared" si="42"/>
        <v>8.0333333333333332</v>
      </c>
      <c r="J671" s="139">
        <f t="shared" si="43"/>
        <v>9.0333333333333332</v>
      </c>
    </row>
    <row r="672" spans="1:10" x14ac:dyDescent="0.25">
      <c r="A672" s="12">
        <v>43857</v>
      </c>
      <c r="B672" s="114"/>
      <c r="C672" s="1">
        <v>7344</v>
      </c>
      <c r="D672" s="29"/>
      <c r="E672" s="25">
        <v>0.33263888888888887</v>
      </c>
      <c r="F672" s="25">
        <v>0.70972222222222225</v>
      </c>
      <c r="G672" s="139">
        <f t="shared" si="40"/>
        <v>7.9833333333333334</v>
      </c>
      <c r="H672" s="139">
        <f t="shared" si="41"/>
        <v>17.033333333333335</v>
      </c>
      <c r="I672" s="139">
        <f t="shared" si="42"/>
        <v>8.0500000000000007</v>
      </c>
      <c r="J672" s="139">
        <f t="shared" si="43"/>
        <v>9.0500000000000007</v>
      </c>
    </row>
    <row r="673" spans="1:10" x14ac:dyDescent="0.25">
      <c r="A673" s="12">
        <v>43857</v>
      </c>
      <c r="B673" s="109"/>
      <c r="C673" s="1">
        <v>7426</v>
      </c>
      <c r="D673" s="29"/>
      <c r="E673" s="25">
        <v>0.3659722222222222</v>
      </c>
      <c r="F673" s="25">
        <v>0.75347222222222221</v>
      </c>
      <c r="G673" s="139">
        <f t="shared" si="40"/>
        <v>8.7833333333333332</v>
      </c>
      <c r="H673" s="139">
        <f t="shared" si="41"/>
        <v>18.083333333333332</v>
      </c>
      <c r="I673" s="139">
        <f t="shared" si="42"/>
        <v>8.2999999999999989</v>
      </c>
      <c r="J673" s="139">
        <f t="shared" si="43"/>
        <v>9.2999999999999989</v>
      </c>
    </row>
    <row r="674" spans="1:10" x14ac:dyDescent="0.25">
      <c r="A674" s="12">
        <v>43857</v>
      </c>
      <c r="B674" s="109"/>
      <c r="C674" s="1">
        <v>7427</v>
      </c>
      <c r="D674" s="29"/>
      <c r="E674" s="25">
        <v>0.4152777777777778</v>
      </c>
      <c r="F674" s="25">
        <v>0.7944444444444444</v>
      </c>
      <c r="G674" s="139">
        <f t="shared" si="40"/>
        <v>9.9666666666666668</v>
      </c>
      <c r="H674" s="139">
        <f t="shared" si="41"/>
        <v>19.066666666666666</v>
      </c>
      <c r="I674" s="139">
        <f t="shared" si="42"/>
        <v>8.1</v>
      </c>
      <c r="J674" s="139">
        <f t="shared" si="43"/>
        <v>9.1</v>
      </c>
    </row>
    <row r="675" spans="1:10" x14ac:dyDescent="0.25">
      <c r="A675" s="12">
        <v>43857</v>
      </c>
      <c r="B675" s="109"/>
      <c r="C675" s="1">
        <v>10</v>
      </c>
      <c r="D675" s="29"/>
      <c r="E675" s="25">
        <v>0.63680555555555551</v>
      </c>
      <c r="F675" s="25">
        <v>0.83611111111111114</v>
      </c>
      <c r="G675" s="139">
        <f t="shared" si="40"/>
        <v>15.283333333333333</v>
      </c>
      <c r="H675" s="139">
        <f t="shared" si="41"/>
        <v>20.066666666666666</v>
      </c>
      <c r="I675" s="139">
        <f t="shared" si="42"/>
        <v>3.7833333333333332</v>
      </c>
      <c r="J675" s="139">
        <f t="shared" si="43"/>
        <v>4.7833333333333332</v>
      </c>
    </row>
    <row r="676" spans="1:10" x14ac:dyDescent="0.25">
      <c r="A676" s="12">
        <v>43857</v>
      </c>
      <c r="B676" s="109"/>
      <c r="C676" s="1">
        <v>20</v>
      </c>
      <c r="D676" s="29"/>
      <c r="E676" s="25">
        <v>0.32777777777777778</v>
      </c>
      <c r="F676" s="25">
        <v>0.7944444444444444</v>
      </c>
      <c r="G676" s="139">
        <f t="shared" si="40"/>
        <v>7.8666666666666663</v>
      </c>
      <c r="H676" s="139">
        <f t="shared" si="41"/>
        <v>19.066666666666666</v>
      </c>
      <c r="I676" s="139">
        <f t="shared" si="42"/>
        <v>10.199999999999999</v>
      </c>
      <c r="J676" s="139">
        <f t="shared" si="43"/>
        <v>11.2</v>
      </c>
    </row>
    <row r="677" spans="1:10" x14ac:dyDescent="0.25">
      <c r="A677" s="12">
        <v>43857</v>
      </c>
      <c r="B677" s="109"/>
      <c r="C677" s="1">
        <v>29</v>
      </c>
      <c r="D677" s="29"/>
      <c r="E677" s="25">
        <v>0.32500000000000001</v>
      </c>
      <c r="F677" s="25">
        <v>0.68125000000000002</v>
      </c>
      <c r="G677" s="139">
        <f t="shared" si="40"/>
        <v>7.8</v>
      </c>
      <c r="H677" s="139">
        <f t="shared" si="41"/>
        <v>16.350000000000001</v>
      </c>
      <c r="I677" s="139">
        <f t="shared" si="42"/>
        <v>7.5500000000000007</v>
      </c>
      <c r="J677" s="139">
        <f t="shared" si="43"/>
        <v>8.5500000000000007</v>
      </c>
    </row>
    <row r="678" spans="1:10" x14ac:dyDescent="0.25">
      <c r="A678" s="12">
        <v>43857</v>
      </c>
      <c r="B678" s="109"/>
      <c r="C678" s="1">
        <v>31</v>
      </c>
      <c r="D678" s="29"/>
      <c r="E678" s="25">
        <v>0.33680555555555558</v>
      </c>
      <c r="F678" s="25">
        <v>0.69097222222222221</v>
      </c>
      <c r="G678" s="139">
        <f t="shared" si="40"/>
        <v>8.0833333333333339</v>
      </c>
      <c r="H678" s="139">
        <f t="shared" si="41"/>
        <v>16.583333333333332</v>
      </c>
      <c r="I678" s="139">
        <f t="shared" si="42"/>
        <v>7.4999999999999982</v>
      </c>
      <c r="J678" s="139">
        <f t="shared" si="43"/>
        <v>8.4999999999999982</v>
      </c>
    </row>
    <row r="679" spans="1:10" x14ac:dyDescent="0.25">
      <c r="A679" s="12">
        <v>43857</v>
      </c>
      <c r="B679" s="115"/>
      <c r="C679" s="18">
        <v>35</v>
      </c>
      <c r="D679" s="33"/>
      <c r="E679" s="26">
        <v>0.43055555555555558</v>
      </c>
      <c r="F679" s="26">
        <v>0.58750000000000002</v>
      </c>
      <c r="G679" s="139">
        <f t="shared" si="40"/>
        <v>10.333333333333334</v>
      </c>
      <c r="H679" s="139">
        <f t="shared" si="41"/>
        <v>14.1</v>
      </c>
      <c r="I679" s="139">
        <f t="shared" si="42"/>
        <v>2.7666666666666657</v>
      </c>
      <c r="J679" s="139">
        <f t="shared" si="43"/>
        <v>3.7666666666666657</v>
      </c>
    </row>
    <row r="680" spans="1:10" x14ac:dyDescent="0.25">
      <c r="A680" s="13">
        <v>43857</v>
      </c>
      <c r="B680" s="109"/>
      <c r="C680" s="1">
        <v>39</v>
      </c>
      <c r="D680" s="21"/>
      <c r="E680" s="24">
        <v>0.3354166666666667</v>
      </c>
      <c r="F680" s="24">
        <v>0.83819444444444446</v>
      </c>
      <c r="G680" s="139">
        <f t="shared" si="40"/>
        <v>8.0500000000000007</v>
      </c>
      <c r="H680" s="139">
        <f t="shared" si="41"/>
        <v>20.116666666666667</v>
      </c>
      <c r="I680" s="139">
        <f t="shared" si="42"/>
        <v>11.066666666666666</v>
      </c>
      <c r="J680" s="139">
        <f t="shared" si="43"/>
        <v>12.066666666666666</v>
      </c>
    </row>
    <row r="681" spans="1:10" x14ac:dyDescent="0.25">
      <c r="A681" s="12">
        <v>43857</v>
      </c>
      <c r="B681" s="116"/>
      <c r="C681" s="17">
        <v>53</v>
      </c>
      <c r="D681" s="34"/>
      <c r="E681" s="27">
        <v>0</v>
      </c>
      <c r="F681" s="27">
        <v>0</v>
      </c>
      <c r="G681" s="139">
        <f t="shared" si="40"/>
        <v>0</v>
      </c>
      <c r="H681" s="139">
        <f t="shared" si="41"/>
        <v>0</v>
      </c>
      <c r="I681" s="139">
        <f t="shared" si="42"/>
        <v>-1</v>
      </c>
      <c r="J681" s="139" t="str">
        <f t="shared" si="43"/>
        <v>Ba7</v>
      </c>
    </row>
    <row r="682" spans="1:10" x14ac:dyDescent="0.25">
      <c r="A682" s="12">
        <v>43857</v>
      </c>
      <c r="B682" s="109"/>
      <c r="C682" s="1">
        <v>57</v>
      </c>
      <c r="D682" s="29"/>
      <c r="E682" s="25">
        <v>0.44444444444444442</v>
      </c>
      <c r="F682" s="25">
        <v>0.73749999999999993</v>
      </c>
      <c r="G682" s="139">
        <f t="shared" si="40"/>
        <v>10.666666666666666</v>
      </c>
      <c r="H682" s="139">
        <f t="shared" si="41"/>
        <v>17.7</v>
      </c>
      <c r="I682" s="139">
        <f t="shared" si="42"/>
        <v>6.0333333333333332</v>
      </c>
      <c r="J682" s="139">
        <f t="shared" si="43"/>
        <v>7.0333333333333332</v>
      </c>
    </row>
    <row r="683" spans="1:10" x14ac:dyDescent="0.25">
      <c r="A683" s="12">
        <v>43857</v>
      </c>
      <c r="B683" s="109"/>
      <c r="C683" s="1">
        <v>60</v>
      </c>
      <c r="D683" s="29"/>
      <c r="E683" s="25">
        <v>0</v>
      </c>
      <c r="F683" s="25">
        <v>0</v>
      </c>
      <c r="G683" s="139">
        <f t="shared" si="40"/>
        <v>0</v>
      </c>
      <c r="H683" s="139">
        <f t="shared" si="41"/>
        <v>0</v>
      </c>
      <c r="I683" s="139">
        <f t="shared" si="42"/>
        <v>-1</v>
      </c>
      <c r="J683" s="139" t="str">
        <f t="shared" si="43"/>
        <v>Ba7</v>
      </c>
    </row>
    <row r="684" spans="1:10" x14ac:dyDescent="0.25">
      <c r="A684" s="12">
        <v>43857</v>
      </c>
      <c r="B684" s="109"/>
      <c r="C684" s="1">
        <v>147</v>
      </c>
      <c r="D684" s="29"/>
      <c r="E684" s="25">
        <v>0.39513888888888887</v>
      </c>
      <c r="F684" s="25">
        <v>0.6430555555555556</v>
      </c>
      <c r="G684" s="139">
        <f t="shared" si="40"/>
        <v>9.4833333333333325</v>
      </c>
      <c r="H684" s="139">
        <f t="shared" si="41"/>
        <v>15.433333333333334</v>
      </c>
      <c r="I684" s="139">
        <f t="shared" si="42"/>
        <v>4.9500000000000011</v>
      </c>
      <c r="J684" s="139">
        <f t="shared" si="43"/>
        <v>5.9500000000000011</v>
      </c>
    </row>
    <row r="685" spans="1:10" x14ac:dyDescent="0.25">
      <c r="A685" s="12">
        <v>43857</v>
      </c>
      <c r="B685" s="109"/>
      <c r="C685" s="1">
        <v>267</v>
      </c>
      <c r="D685" s="29"/>
      <c r="E685" s="25">
        <v>0</v>
      </c>
      <c r="F685" s="25">
        <v>0</v>
      </c>
      <c r="G685" s="139">
        <f t="shared" si="40"/>
        <v>0</v>
      </c>
      <c r="H685" s="139">
        <f t="shared" si="41"/>
        <v>0</v>
      </c>
      <c r="I685" s="139">
        <f t="shared" si="42"/>
        <v>-1</v>
      </c>
      <c r="J685" s="139" t="str">
        <f t="shared" si="43"/>
        <v>Ba7</v>
      </c>
    </row>
    <row r="686" spans="1:10" x14ac:dyDescent="0.25">
      <c r="A686" s="12">
        <v>43857</v>
      </c>
      <c r="B686" s="109"/>
      <c r="C686" s="1">
        <v>337</v>
      </c>
      <c r="D686" s="29"/>
      <c r="E686" s="25">
        <v>0.42569444444444443</v>
      </c>
      <c r="F686" s="25">
        <v>0.73472222222222217</v>
      </c>
      <c r="G686" s="139">
        <f t="shared" si="40"/>
        <v>10.216666666666667</v>
      </c>
      <c r="H686" s="139">
        <f t="shared" si="41"/>
        <v>17.633333333333333</v>
      </c>
      <c r="I686" s="139">
        <f t="shared" si="42"/>
        <v>6.4166666666666661</v>
      </c>
      <c r="J686" s="139">
        <f t="shared" si="43"/>
        <v>7.4166666666666661</v>
      </c>
    </row>
    <row r="687" spans="1:10" x14ac:dyDescent="0.25">
      <c r="A687" s="12">
        <v>43857</v>
      </c>
      <c r="B687" s="109"/>
      <c r="C687" s="1">
        <v>355</v>
      </c>
      <c r="D687" s="29"/>
      <c r="E687" s="25">
        <v>0.32777777777777778</v>
      </c>
      <c r="F687" s="25">
        <v>0.68055555555555547</v>
      </c>
      <c r="G687" s="139">
        <f t="shared" si="40"/>
        <v>7.8666666666666663</v>
      </c>
      <c r="H687" s="139">
        <f t="shared" si="41"/>
        <v>16.333333333333332</v>
      </c>
      <c r="I687" s="139">
        <f t="shared" si="42"/>
        <v>7.466666666666665</v>
      </c>
      <c r="J687" s="139">
        <f t="shared" si="43"/>
        <v>8.466666666666665</v>
      </c>
    </row>
    <row r="688" spans="1:10" x14ac:dyDescent="0.25">
      <c r="A688" s="12">
        <v>43857</v>
      </c>
      <c r="B688" s="109"/>
      <c r="C688" s="1">
        <v>469</v>
      </c>
      <c r="D688" s="29"/>
      <c r="E688" s="25">
        <v>0.3430555555555555</v>
      </c>
      <c r="F688" s="25">
        <v>0.69027777777777777</v>
      </c>
      <c r="G688" s="139">
        <f t="shared" si="40"/>
        <v>8.2333333333333325</v>
      </c>
      <c r="H688" s="139">
        <f t="shared" si="41"/>
        <v>16.566666666666666</v>
      </c>
      <c r="I688" s="139">
        <f t="shared" si="42"/>
        <v>7.3333333333333339</v>
      </c>
      <c r="J688" s="139">
        <f t="shared" si="43"/>
        <v>8.3333333333333339</v>
      </c>
    </row>
    <row r="689" spans="1:10" x14ac:dyDescent="0.25">
      <c r="A689" s="12">
        <v>43857</v>
      </c>
      <c r="B689" s="109"/>
      <c r="C689" s="1">
        <v>473</v>
      </c>
      <c r="D689" s="29"/>
      <c r="E689" s="25">
        <v>0.30624999999999997</v>
      </c>
      <c r="F689" s="25">
        <v>0.66180555555555554</v>
      </c>
      <c r="G689" s="139">
        <f t="shared" si="40"/>
        <v>7.35</v>
      </c>
      <c r="H689" s="139">
        <f t="shared" si="41"/>
        <v>15.883333333333333</v>
      </c>
      <c r="I689" s="139">
        <f t="shared" si="42"/>
        <v>7.5333333333333332</v>
      </c>
      <c r="J689" s="139">
        <f t="shared" si="43"/>
        <v>8.5333333333333332</v>
      </c>
    </row>
    <row r="690" spans="1:10" x14ac:dyDescent="0.25">
      <c r="A690" s="12">
        <v>43857</v>
      </c>
      <c r="B690" s="109"/>
      <c r="C690" s="1">
        <v>481</v>
      </c>
      <c r="D690" s="29"/>
      <c r="E690" s="25">
        <v>0.45694444444444443</v>
      </c>
      <c r="F690" s="25">
        <v>0.56805555555555554</v>
      </c>
      <c r="G690" s="139">
        <f t="shared" si="40"/>
        <v>10.966666666666667</v>
      </c>
      <c r="H690" s="139">
        <f t="shared" si="41"/>
        <v>13.633333333333333</v>
      </c>
      <c r="I690" s="139">
        <f t="shared" si="42"/>
        <v>1.6666666666666661</v>
      </c>
      <c r="J690" s="139">
        <f t="shared" si="43"/>
        <v>2.6666666666666661</v>
      </c>
    </row>
    <row r="691" spans="1:10" x14ac:dyDescent="0.25">
      <c r="A691" s="12">
        <v>43857</v>
      </c>
      <c r="B691" s="109"/>
      <c r="C691" s="1">
        <v>487</v>
      </c>
      <c r="D691" s="29"/>
      <c r="E691" s="25">
        <v>0</v>
      </c>
      <c r="F691" s="25">
        <v>0</v>
      </c>
      <c r="G691" s="139">
        <f t="shared" si="40"/>
        <v>0</v>
      </c>
      <c r="H691" s="139">
        <f t="shared" si="41"/>
        <v>0</v>
      </c>
      <c r="I691" s="139">
        <f t="shared" si="42"/>
        <v>-1</v>
      </c>
      <c r="J691" s="139" t="str">
        <f t="shared" si="43"/>
        <v>Ba7</v>
      </c>
    </row>
    <row r="692" spans="1:10" x14ac:dyDescent="0.25">
      <c r="A692" s="12">
        <v>43857</v>
      </c>
      <c r="B692" s="109"/>
      <c r="C692" s="1">
        <v>499</v>
      </c>
      <c r="D692" s="29"/>
      <c r="E692" s="25">
        <v>0.71319444444444446</v>
      </c>
      <c r="F692" s="25">
        <v>0.71319444444444446</v>
      </c>
      <c r="G692" s="139">
        <f t="shared" si="40"/>
        <v>17.116666666666667</v>
      </c>
      <c r="H692" s="139">
        <f t="shared" si="41"/>
        <v>17.116666666666667</v>
      </c>
      <c r="I692" s="139">
        <f t="shared" si="42"/>
        <v>-1</v>
      </c>
      <c r="J692" s="139" t="str">
        <f t="shared" si="43"/>
        <v>Ja</v>
      </c>
    </row>
    <row r="693" spans="1:10" x14ac:dyDescent="0.25">
      <c r="A693" s="12">
        <v>43857</v>
      </c>
      <c r="B693" s="109"/>
      <c r="C693" s="1">
        <v>500</v>
      </c>
      <c r="D693" s="29"/>
      <c r="E693" s="25">
        <v>0.34166666666666662</v>
      </c>
      <c r="F693" s="25">
        <v>0.70833333333333337</v>
      </c>
      <c r="G693" s="139">
        <f t="shared" si="40"/>
        <v>8.1999999999999993</v>
      </c>
      <c r="H693" s="139">
        <f t="shared" si="41"/>
        <v>17</v>
      </c>
      <c r="I693" s="139">
        <f t="shared" si="42"/>
        <v>7.8000000000000007</v>
      </c>
      <c r="J693" s="139">
        <f t="shared" si="43"/>
        <v>8.8000000000000007</v>
      </c>
    </row>
    <row r="694" spans="1:10" x14ac:dyDescent="0.25">
      <c r="A694" s="12">
        <v>43857</v>
      </c>
      <c r="B694" s="109"/>
      <c r="C694" s="1">
        <v>502</v>
      </c>
      <c r="D694" s="29"/>
      <c r="E694" s="25">
        <v>0</v>
      </c>
      <c r="F694" s="25">
        <v>0</v>
      </c>
      <c r="G694" s="139">
        <f t="shared" si="40"/>
        <v>0</v>
      </c>
      <c r="H694" s="139">
        <f t="shared" si="41"/>
        <v>0</v>
      </c>
      <c r="I694" s="139">
        <f t="shared" si="42"/>
        <v>-1</v>
      </c>
      <c r="J694" s="139" t="str">
        <f t="shared" si="43"/>
        <v>Ba7</v>
      </c>
    </row>
    <row r="695" spans="1:10" x14ac:dyDescent="0.25">
      <c r="A695" s="12">
        <v>43857</v>
      </c>
      <c r="B695" s="109"/>
      <c r="C695" s="1">
        <v>503</v>
      </c>
      <c r="D695" s="29"/>
      <c r="E695" s="25">
        <v>0</v>
      </c>
      <c r="F695" s="25">
        <v>0</v>
      </c>
      <c r="G695" s="139">
        <f t="shared" si="40"/>
        <v>0</v>
      </c>
      <c r="H695" s="139">
        <f t="shared" si="41"/>
        <v>0</v>
      </c>
      <c r="I695" s="139">
        <f t="shared" si="42"/>
        <v>-1</v>
      </c>
      <c r="J695" s="139" t="str">
        <f t="shared" si="43"/>
        <v>Ba7</v>
      </c>
    </row>
    <row r="696" spans="1:10" x14ac:dyDescent="0.25">
      <c r="A696" s="12">
        <v>43857</v>
      </c>
      <c r="B696" s="109"/>
      <c r="C696" s="1">
        <v>528</v>
      </c>
      <c r="D696" s="29"/>
      <c r="E696" s="25">
        <v>0.33124999999999999</v>
      </c>
      <c r="F696" s="25">
        <v>0.71527777777777779</v>
      </c>
      <c r="G696" s="139">
        <f t="shared" si="40"/>
        <v>7.95</v>
      </c>
      <c r="H696" s="139">
        <f t="shared" si="41"/>
        <v>17.166666666666668</v>
      </c>
      <c r="I696" s="139">
        <f t="shared" si="42"/>
        <v>8.2166666666666686</v>
      </c>
      <c r="J696" s="139">
        <f t="shared" si="43"/>
        <v>9.2166666666666686</v>
      </c>
    </row>
    <row r="697" spans="1:10" x14ac:dyDescent="0.25">
      <c r="A697" s="12">
        <v>43857</v>
      </c>
      <c r="B697" s="109"/>
      <c r="C697" s="1">
        <v>551</v>
      </c>
      <c r="D697" s="29"/>
      <c r="E697" s="25">
        <v>0</v>
      </c>
      <c r="F697" s="25">
        <v>0</v>
      </c>
      <c r="G697" s="139">
        <f t="shared" si="40"/>
        <v>0</v>
      </c>
      <c r="H697" s="139">
        <f t="shared" si="41"/>
        <v>0</v>
      </c>
      <c r="I697" s="139">
        <f t="shared" si="42"/>
        <v>-1</v>
      </c>
      <c r="J697" s="139" t="str">
        <f t="shared" si="43"/>
        <v>Ba7</v>
      </c>
    </row>
    <row r="698" spans="1:10" x14ac:dyDescent="0.25">
      <c r="A698" s="12">
        <v>43857</v>
      </c>
      <c r="B698" s="109"/>
      <c r="C698" s="1">
        <v>629</v>
      </c>
      <c r="D698" s="29"/>
      <c r="E698" s="25">
        <v>0.41736111111111113</v>
      </c>
      <c r="F698" s="25">
        <v>0.80208333333333337</v>
      </c>
      <c r="G698" s="139">
        <f t="shared" si="40"/>
        <v>10.016666666666667</v>
      </c>
      <c r="H698" s="139">
        <f t="shared" si="41"/>
        <v>19.25</v>
      </c>
      <c r="I698" s="139">
        <f t="shared" si="42"/>
        <v>8.2333333333333325</v>
      </c>
      <c r="J698" s="139">
        <f t="shared" si="43"/>
        <v>9.2333333333333325</v>
      </c>
    </row>
    <row r="699" spans="1:10" x14ac:dyDescent="0.25">
      <c r="A699" s="12">
        <v>43857</v>
      </c>
      <c r="B699" s="110"/>
      <c r="C699" s="6">
        <v>652</v>
      </c>
      <c r="D699" s="29"/>
      <c r="E699" s="25">
        <v>0</v>
      </c>
      <c r="F699" s="25">
        <v>0</v>
      </c>
      <c r="G699" s="139">
        <f t="shared" si="40"/>
        <v>0</v>
      </c>
      <c r="H699" s="139">
        <f t="shared" si="41"/>
        <v>0</v>
      </c>
      <c r="I699" s="139">
        <f t="shared" si="42"/>
        <v>-1</v>
      </c>
      <c r="J699" s="139" t="str">
        <f t="shared" si="43"/>
        <v>Ba7</v>
      </c>
    </row>
    <row r="700" spans="1:10" x14ac:dyDescent="0.25">
      <c r="A700" s="12">
        <v>43857</v>
      </c>
      <c r="B700" s="110"/>
      <c r="C700" s="6">
        <v>666</v>
      </c>
      <c r="D700" s="29"/>
      <c r="E700" s="25">
        <v>0.37847222222222227</v>
      </c>
      <c r="F700" s="25">
        <v>0.75555555555555554</v>
      </c>
      <c r="G700" s="139">
        <f t="shared" si="40"/>
        <v>9.0833333333333339</v>
      </c>
      <c r="H700" s="139">
        <f t="shared" si="41"/>
        <v>18.133333333333333</v>
      </c>
      <c r="I700" s="139">
        <f t="shared" si="42"/>
        <v>8.0499999999999989</v>
      </c>
      <c r="J700" s="139">
        <f t="shared" si="43"/>
        <v>9.0499999999999989</v>
      </c>
    </row>
    <row r="701" spans="1:10" x14ac:dyDescent="0.25">
      <c r="A701" s="12">
        <v>43857</v>
      </c>
      <c r="B701" s="110"/>
      <c r="C701" s="6">
        <v>719</v>
      </c>
      <c r="D701" s="29"/>
      <c r="E701" s="25">
        <v>0.36041666666666666</v>
      </c>
      <c r="F701" s="25">
        <v>0.72083333333333333</v>
      </c>
      <c r="G701" s="139">
        <f t="shared" si="40"/>
        <v>8.65</v>
      </c>
      <c r="H701" s="139">
        <f t="shared" si="41"/>
        <v>17.3</v>
      </c>
      <c r="I701" s="139">
        <f t="shared" si="42"/>
        <v>7.65</v>
      </c>
      <c r="J701" s="139">
        <f t="shared" si="43"/>
        <v>8.65</v>
      </c>
    </row>
    <row r="702" spans="1:10" x14ac:dyDescent="0.25">
      <c r="A702" s="12">
        <v>43857</v>
      </c>
      <c r="B702" s="110"/>
      <c r="C702" s="6">
        <v>720</v>
      </c>
      <c r="D702" s="29"/>
      <c r="E702" s="25">
        <v>0.33333333333333331</v>
      </c>
      <c r="F702" s="25">
        <v>0.66319444444444442</v>
      </c>
      <c r="G702" s="139">
        <f t="shared" si="40"/>
        <v>8</v>
      </c>
      <c r="H702" s="139">
        <f t="shared" si="41"/>
        <v>15.916666666666666</v>
      </c>
      <c r="I702" s="139">
        <f t="shared" si="42"/>
        <v>6.9166666666666661</v>
      </c>
      <c r="J702" s="139">
        <f t="shared" si="43"/>
        <v>7.9166666666666661</v>
      </c>
    </row>
    <row r="703" spans="1:10" x14ac:dyDescent="0.25">
      <c r="A703" s="12">
        <v>43857</v>
      </c>
      <c r="B703" s="110"/>
      <c r="C703" s="6">
        <v>721</v>
      </c>
      <c r="D703" s="29"/>
      <c r="E703" s="25">
        <v>0.69930555555555562</v>
      </c>
      <c r="F703" s="25">
        <v>0.69930555555555562</v>
      </c>
      <c r="G703" s="139">
        <f t="shared" si="40"/>
        <v>16.783333333333335</v>
      </c>
      <c r="H703" s="139">
        <f t="shared" si="41"/>
        <v>16.783333333333335</v>
      </c>
      <c r="I703" s="139">
        <f t="shared" si="42"/>
        <v>-1</v>
      </c>
      <c r="J703" s="139" t="str">
        <f t="shared" si="43"/>
        <v>Ja</v>
      </c>
    </row>
    <row r="704" spans="1:10" x14ac:dyDescent="0.25">
      <c r="A704" s="12">
        <v>43857</v>
      </c>
      <c r="B704" s="110"/>
      <c r="C704" s="6">
        <v>723</v>
      </c>
      <c r="D704" s="29"/>
      <c r="E704" s="25">
        <v>0</v>
      </c>
      <c r="F704" s="25">
        <v>0</v>
      </c>
      <c r="G704" s="139">
        <f t="shared" si="40"/>
        <v>0</v>
      </c>
      <c r="H704" s="139">
        <f t="shared" si="41"/>
        <v>0</v>
      </c>
      <c r="I704" s="139">
        <f t="shared" si="42"/>
        <v>-1</v>
      </c>
      <c r="J704" s="139" t="str">
        <f t="shared" si="43"/>
        <v>Ba7</v>
      </c>
    </row>
    <row r="705" spans="1:10" x14ac:dyDescent="0.25">
      <c r="A705" s="12">
        <v>43857</v>
      </c>
      <c r="B705" s="110"/>
      <c r="C705" s="6">
        <v>750</v>
      </c>
      <c r="D705" s="29"/>
      <c r="E705" s="25">
        <v>0.41250000000000003</v>
      </c>
      <c r="F705" s="25">
        <v>0.74861111111111101</v>
      </c>
      <c r="G705" s="139">
        <f t="shared" si="40"/>
        <v>9.9</v>
      </c>
      <c r="H705" s="139">
        <f t="shared" si="41"/>
        <v>17.966666666666665</v>
      </c>
      <c r="I705" s="139">
        <f t="shared" si="42"/>
        <v>7.0666666666666647</v>
      </c>
      <c r="J705" s="139">
        <f t="shared" si="43"/>
        <v>8.0666666666666647</v>
      </c>
    </row>
    <row r="706" spans="1:10" x14ac:dyDescent="0.25">
      <c r="A706" s="12">
        <v>43857</v>
      </c>
      <c r="B706" s="110"/>
      <c r="C706" s="6">
        <v>751</v>
      </c>
      <c r="D706" s="29"/>
      <c r="E706" s="25">
        <v>0.38472222222222219</v>
      </c>
      <c r="F706" s="25">
        <v>0.72013888888888899</v>
      </c>
      <c r="G706" s="139">
        <f t="shared" si="40"/>
        <v>9.2333333333333325</v>
      </c>
      <c r="H706" s="139">
        <f t="shared" si="41"/>
        <v>17.283333333333335</v>
      </c>
      <c r="I706" s="139">
        <f t="shared" si="42"/>
        <v>7.0500000000000025</v>
      </c>
      <c r="J706" s="139">
        <f t="shared" si="43"/>
        <v>8.0500000000000025</v>
      </c>
    </row>
    <row r="707" spans="1:10" x14ac:dyDescent="0.25">
      <c r="A707" s="12">
        <v>43857</v>
      </c>
      <c r="B707" s="110"/>
      <c r="C707" s="6">
        <v>772</v>
      </c>
      <c r="D707" s="29"/>
      <c r="E707" s="25">
        <v>0.4145833333333333</v>
      </c>
      <c r="F707" s="25">
        <v>0.79236111111111107</v>
      </c>
      <c r="G707" s="139">
        <f t="shared" ref="G707:G763" si="44">((HOUR(E707)*60)+MINUTE(E707))/60</f>
        <v>9.9499999999999993</v>
      </c>
      <c r="H707" s="139">
        <f t="shared" ref="H707:H763" si="45">((HOUR(F707)*60)+MINUTE(F707))/60</f>
        <v>19.016666666666666</v>
      </c>
      <c r="I707" s="139">
        <f t="shared" ref="I707:I763" si="46">H707-G707-1</f>
        <v>8.0666666666666664</v>
      </c>
      <c r="J707" s="139">
        <f t="shared" ref="J707:J763" si="47">IF(AND(H707-G707=0,H707&lt;&gt;0,G707&lt;&gt;0),"Ja",IF(AND(H707-G707=0,H707=0,G707=0),"Ba7",IF(I707&lt;0,"Tal",H707-G707)))</f>
        <v>9.0666666666666664</v>
      </c>
    </row>
    <row r="708" spans="1:10" x14ac:dyDescent="0.25">
      <c r="A708" s="12">
        <v>43857</v>
      </c>
      <c r="B708" s="110"/>
      <c r="C708" s="6">
        <v>773</v>
      </c>
      <c r="D708" s="29"/>
      <c r="E708" s="25">
        <v>0.35138888888888892</v>
      </c>
      <c r="F708" s="25">
        <v>0.73333333333333339</v>
      </c>
      <c r="G708" s="139">
        <f t="shared" si="44"/>
        <v>8.4333333333333336</v>
      </c>
      <c r="H708" s="139">
        <f t="shared" si="45"/>
        <v>17.600000000000001</v>
      </c>
      <c r="I708" s="139">
        <f t="shared" si="46"/>
        <v>8.1666666666666679</v>
      </c>
      <c r="J708" s="139">
        <f t="shared" si="47"/>
        <v>9.1666666666666679</v>
      </c>
    </row>
    <row r="709" spans="1:10" x14ac:dyDescent="0.25">
      <c r="A709" s="12">
        <v>43857</v>
      </c>
      <c r="B709" s="110"/>
      <c r="C709" s="6">
        <v>3020</v>
      </c>
      <c r="D709" s="29"/>
      <c r="E709" s="25">
        <v>0.47291666666666665</v>
      </c>
      <c r="F709" s="25">
        <v>0.71944444444444444</v>
      </c>
      <c r="G709" s="139">
        <f t="shared" si="44"/>
        <v>11.35</v>
      </c>
      <c r="H709" s="139">
        <f t="shared" si="45"/>
        <v>17.266666666666666</v>
      </c>
      <c r="I709" s="139">
        <f t="shared" si="46"/>
        <v>4.9166666666666661</v>
      </c>
      <c r="J709" s="139">
        <f t="shared" si="47"/>
        <v>5.9166666666666661</v>
      </c>
    </row>
    <row r="710" spans="1:10" x14ac:dyDescent="0.25">
      <c r="A710" s="12">
        <v>43857</v>
      </c>
      <c r="B710" s="110"/>
      <c r="C710" s="6">
        <v>3034</v>
      </c>
      <c r="D710" s="29"/>
      <c r="E710" s="25">
        <v>0.34930555555555554</v>
      </c>
      <c r="F710" s="25">
        <v>0.7284722222222223</v>
      </c>
      <c r="G710" s="139">
        <f t="shared" si="44"/>
        <v>8.3833333333333329</v>
      </c>
      <c r="H710" s="139">
        <f t="shared" si="45"/>
        <v>17.483333333333334</v>
      </c>
      <c r="I710" s="139">
        <f t="shared" si="46"/>
        <v>8.1000000000000014</v>
      </c>
      <c r="J710" s="139">
        <f t="shared" si="47"/>
        <v>9.1000000000000014</v>
      </c>
    </row>
    <row r="711" spans="1:10" x14ac:dyDescent="0.25">
      <c r="A711" s="12">
        <v>43857</v>
      </c>
      <c r="B711" s="110"/>
      <c r="C711" s="6">
        <v>3051</v>
      </c>
      <c r="D711" s="29"/>
      <c r="E711" s="25">
        <v>0</v>
      </c>
      <c r="F711" s="25">
        <v>0</v>
      </c>
      <c r="G711" s="139">
        <f t="shared" si="44"/>
        <v>0</v>
      </c>
      <c r="H711" s="139">
        <f t="shared" si="45"/>
        <v>0</v>
      </c>
      <c r="I711" s="139">
        <f t="shared" si="46"/>
        <v>-1</v>
      </c>
      <c r="J711" s="139" t="str">
        <f t="shared" si="47"/>
        <v>Ba7</v>
      </c>
    </row>
    <row r="712" spans="1:10" x14ac:dyDescent="0.25">
      <c r="A712" s="12">
        <v>43857</v>
      </c>
      <c r="B712" s="110"/>
      <c r="C712" s="6">
        <v>3059</v>
      </c>
      <c r="D712" s="29"/>
      <c r="E712" s="25">
        <v>0.35902777777777778</v>
      </c>
      <c r="F712" s="25">
        <v>0.74930555555555556</v>
      </c>
      <c r="G712" s="139">
        <f t="shared" si="44"/>
        <v>8.6166666666666671</v>
      </c>
      <c r="H712" s="139">
        <f t="shared" si="45"/>
        <v>17.983333333333334</v>
      </c>
      <c r="I712" s="139">
        <f t="shared" si="46"/>
        <v>8.3666666666666671</v>
      </c>
      <c r="J712" s="139">
        <f t="shared" si="47"/>
        <v>9.3666666666666671</v>
      </c>
    </row>
    <row r="713" spans="1:10" x14ac:dyDescent="0.25">
      <c r="A713" s="12">
        <v>43857</v>
      </c>
      <c r="B713" s="110"/>
      <c r="C713" s="6">
        <v>3065</v>
      </c>
      <c r="D713" s="29"/>
      <c r="E713" s="25">
        <v>0</v>
      </c>
      <c r="F713" s="25">
        <v>0</v>
      </c>
      <c r="G713" s="139">
        <f t="shared" si="44"/>
        <v>0</v>
      </c>
      <c r="H713" s="139">
        <f t="shared" si="45"/>
        <v>0</v>
      </c>
      <c r="I713" s="139">
        <f t="shared" si="46"/>
        <v>-1</v>
      </c>
      <c r="J713" s="139" t="str">
        <f t="shared" si="47"/>
        <v>Ba7</v>
      </c>
    </row>
    <row r="714" spans="1:10" x14ac:dyDescent="0.25">
      <c r="A714" s="12">
        <v>43857</v>
      </c>
      <c r="B714" s="110"/>
      <c r="C714" s="6">
        <v>3090</v>
      </c>
      <c r="D714" s="29"/>
      <c r="E714" s="25">
        <v>0.34097222222222223</v>
      </c>
      <c r="F714" s="25">
        <v>0.7104166666666667</v>
      </c>
      <c r="G714" s="139">
        <f t="shared" si="44"/>
        <v>8.1833333333333336</v>
      </c>
      <c r="H714" s="139">
        <f t="shared" si="45"/>
        <v>17.05</v>
      </c>
      <c r="I714" s="139">
        <f t="shared" si="46"/>
        <v>7.8666666666666671</v>
      </c>
      <c r="J714" s="139">
        <f t="shared" si="47"/>
        <v>8.8666666666666671</v>
      </c>
    </row>
    <row r="715" spans="1:10" x14ac:dyDescent="0.25">
      <c r="A715" s="12">
        <v>43857</v>
      </c>
      <c r="B715" s="110"/>
      <c r="C715" s="6">
        <v>3135</v>
      </c>
      <c r="D715" s="29"/>
      <c r="E715" s="25">
        <v>0</v>
      </c>
      <c r="F715" s="25">
        <v>0</v>
      </c>
      <c r="G715" s="139">
        <f t="shared" si="44"/>
        <v>0</v>
      </c>
      <c r="H715" s="139">
        <f t="shared" si="45"/>
        <v>0</v>
      </c>
      <c r="I715" s="139">
        <f t="shared" si="46"/>
        <v>-1</v>
      </c>
      <c r="J715" s="139" t="str">
        <f t="shared" si="47"/>
        <v>Ba7</v>
      </c>
    </row>
    <row r="716" spans="1:10" x14ac:dyDescent="0.25">
      <c r="A716" s="12">
        <v>43857</v>
      </c>
      <c r="B716" s="110"/>
      <c r="C716" s="6">
        <v>3151</v>
      </c>
      <c r="D716" s="29"/>
      <c r="E716" s="25">
        <v>0.53819444444444442</v>
      </c>
      <c r="F716" s="25">
        <v>0.91666666666666663</v>
      </c>
      <c r="G716" s="139">
        <f t="shared" si="44"/>
        <v>12.916666666666666</v>
      </c>
      <c r="H716" s="139">
        <f t="shared" si="45"/>
        <v>22</v>
      </c>
      <c r="I716" s="139">
        <f t="shared" si="46"/>
        <v>8.0833333333333339</v>
      </c>
      <c r="J716" s="139">
        <f t="shared" si="47"/>
        <v>9.0833333333333339</v>
      </c>
    </row>
    <row r="717" spans="1:10" x14ac:dyDescent="0.25">
      <c r="A717" s="12">
        <v>43857</v>
      </c>
      <c r="B717" s="110"/>
      <c r="C717" s="6">
        <v>3287</v>
      </c>
      <c r="D717" s="29"/>
      <c r="E717" s="25">
        <v>0.47083333333333338</v>
      </c>
      <c r="F717" s="25">
        <v>0.47083333333333338</v>
      </c>
      <c r="G717" s="139">
        <f t="shared" si="44"/>
        <v>11.3</v>
      </c>
      <c r="H717" s="139">
        <f t="shared" si="45"/>
        <v>11.3</v>
      </c>
      <c r="I717" s="139">
        <f t="shared" si="46"/>
        <v>-1</v>
      </c>
      <c r="J717" s="139" t="str">
        <f t="shared" si="47"/>
        <v>Ja</v>
      </c>
    </row>
    <row r="718" spans="1:10" x14ac:dyDescent="0.25">
      <c r="A718" s="12">
        <v>43857</v>
      </c>
      <c r="B718" s="110"/>
      <c r="C718" s="6">
        <v>3300</v>
      </c>
      <c r="D718" s="29"/>
      <c r="E718" s="25">
        <v>0.33055555555555555</v>
      </c>
      <c r="F718" s="25">
        <v>0.61736111111111114</v>
      </c>
      <c r="G718" s="139">
        <f t="shared" si="44"/>
        <v>7.9333333333333336</v>
      </c>
      <c r="H718" s="139">
        <f t="shared" si="45"/>
        <v>14.816666666666666</v>
      </c>
      <c r="I718" s="139">
        <f t="shared" si="46"/>
        <v>5.8833333333333329</v>
      </c>
      <c r="J718" s="139">
        <f t="shared" si="47"/>
        <v>6.8833333333333329</v>
      </c>
    </row>
    <row r="719" spans="1:10" x14ac:dyDescent="0.25">
      <c r="A719" s="12">
        <v>43857</v>
      </c>
      <c r="B719" s="110"/>
      <c r="C719" s="6">
        <v>3306</v>
      </c>
      <c r="D719" s="29"/>
      <c r="E719" s="25">
        <v>0.45208333333333334</v>
      </c>
      <c r="F719" s="25">
        <v>0.45694444444444443</v>
      </c>
      <c r="G719" s="139">
        <f t="shared" si="44"/>
        <v>10.85</v>
      </c>
      <c r="H719" s="139">
        <f t="shared" si="45"/>
        <v>10.966666666666667</v>
      </c>
      <c r="I719" s="139">
        <f t="shared" si="46"/>
        <v>-0.88333333333333286</v>
      </c>
      <c r="J719" s="139" t="str">
        <f t="shared" si="47"/>
        <v>Tal</v>
      </c>
    </row>
    <row r="720" spans="1:10" x14ac:dyDescent="0.25">
      <c r="A720" s="12">
        <v>43857</v>
      </c>
      <c r="B720" s="110"/>
      <c r="C720" s="6">
        <v>3396</v>
      </c>
      <c r="D720" s="29"/>
      <c r="E720" s="25">
        <v>0.32916666666666666</v>
      </c>
      <c r="F720" s="25">
        <v>0.70833333333333337</v>
      </c>
      <c r="G720" s="139">
        <f t="shared" si="44"/>
        <v>7.9</v>
      </c>
      <c r="H720" s="139">
        <f t="shared" si="45"/>
        <v>17</v>
      </c>
      <c r="I720" s="139">
        <f t="shared" si="46"/>
        <v>8.1</v>
      </c>
      <c r="J720" s="139">
        <f t="shared" si="47"/>
        <v>9.1</v>
      </c>
    </row>
    <row r="721" spans="1:10" x14ac:dyDescent="0.25">
      <c r="A721" s="12">
        <v>43857</v>
      </c>
      <c r="B721" s="110"/>
      <c r="C721" s="6">
        <v>3397</v>
      </c>
      <c r="D721" s="29"/>
      <c r="E721" s="25">
        <v>0.44722222222222219</v>
      </c>
      <c r="F721" s="25">
        <v>0.44722222222222219</v>
      </c>
      <c r="G721" s="139">
        <f t="shared" si="44"/>
        <v>10.733333333333333</v>
      </c>
      <c r="H721" s="139">
        <f t="shared" si="45"/>
        <v>10.733333333333333</v>
      </c>
      <c r="I721" s="139">
        <f t="shared" si="46"/>
        <v>-1</v>
      </c>
      <c r="J721" s="139" t="str">
        <f t="shared" si="47"/>
        <v>Ja</v>
      </c>
    </row>
    <row r="722" spans="1:10" x14ac:dyDescent="0.25">
      <c r="A722" s="12">
        <v>43857</v>
      </c>
      <c r="B722" s="110"/>
      <c r="C722" s="6">
        <v>3415</v>
      </c>
      <c r="D722" s="29"/>
      <c r="E722" s="25">
        <v>0.31944444444444448</v>
      </c>
      <c r="F722" s="25">
        <v>0.68472222222222223</v>
      </c>
      <c r="G722" s="139">
        <f t="shared" si="44"/>
        <v>7.666666666666667</v>
      </c>
      <c r="H722" s="139">
        <f t="shared" si="45"/>
        <v>16.433333333333334</v>
      </c>
      <c r="I722" s="139">
        <f t="shared" si="46"/>
        <v>7.7666666666666657</v>
      </c>
      <c r="J722" s="139">
        <f t="shared" si="47"/>
        <v>8.7666666666666657</v>
      </c>
    </row>
    <row r="723" spans="1:10" x14ac:dyDescent="0.25">
      <c r="A723" s="12">
        <v>43857</v>
      </c>
      <c r="B723" s="110"/>
      <c r="C723" s="6">
        <v>3425</v>
      </c>
      <c r="D723" s="29"/>
      <c r="E723" s="25">
        <v>0.3743055555555555</v>
      </c>
      <c r="F723" s="25">
        <v>0.72777777777777775</v>
      </c>
      <c r="G723" s="139">
        <f t="shared" si="44"/>
        <v>8.9833333333333325</v>
      </c>
      <c r="H723" s="139">
        <f t="shared" si="45"/>
        <v>17.466666666666665</v>
      </c>
      <c r="I723" s="139">
        <f t="shared" si="46"/>
        <v>7.4833333333333325</v>
      </c>
      <c r="J723" s="139">
        <f t="shared" si="47"/>
        <v>8.4833333333333325</v>
      </c>
    </row>
    <row r="724" spans="1:10" x14ac:dyDescent="0.25">
      <c r="A724" s="12">
        <v>43857</v>
      </c>
      <c r="B724" s="110"/>
      <c r="C724" s="6">
        <v>3428</v>
      </c>
      <c r="D724" s="29"/>
      <c r="E724" s="25">
        <v>0</v>
      </c>
      <c r="F724" s="25">
        <v>0</v>
      </c>
      <c r="G724" s="139">
        <f t="shared" si="44"/>
        <v>0</v>
      </c>
      <c r="H724" s="139">
        <f t="shared" si="45"/>
        <v>0</v>
      </c>
      <c r="I724" s="139">
        <f t="shared" si="46"/>
        <v>-1</v>
      </c>
      <c r="J724" s="139" t="str">
        <f t="shared" si="47"/>
        <v>Ba7</v>
      </c>
    </row>
    <row r="725" spans="1:10" x14ac:dyDescent="0.25">
      <c r="A725" s="12">
        <v>43857</v>
      </c>
      <c r="B725" s="110"/>
      <c r="C725" s="6">
        <v>3657</v>
      </c>
      <c r="D725" s="29"/>
      <c r="E725" s="25">
        <v>0.37986111111111115</v>
      </c>
      <c r="F725" s="25">
        <v>0.72569444444444453</v>
      </c>
      <c r="G725" s="139">
        <f t="shared" si="44"/>
        <v>9.1166666666666671</v>
      </c>
      <c r="H725" s="139">
        <f t="shared" si="45"/>
        <v>17.416666666666668</v>
      </c>
      <c r="I725" s="139">
        <f t="shared" si="46"/>
        <v>7.3000000000000007</v>
      </c>
      <c r="J725" s="139">
        <f t="shared" si="47"/>
        <v>8.3000000000000007</v>
      </c>
    </row>
    <row r="726" spans="1:10" x14ac:dyDescent="0.25">
      <c r="A726" s="12">
        <v>43857</v>
      </c>
      <c r="B726" s="110"/>
      <c r="C726" s="6">
        <v>5007</v>
      </c>
      <c r="D726" s="29"/>
      <c r="E726" s="25">
        <v>0.33819444444444446</v>
      </c>
      <c r="F726" s="25">
        <v>0.53541666666666665</v>
      </c>
      <c r="G726" s="139">
        <f t="shared" si="44"/>
        <v>8.1166666666666671</v>
      </c>
      <c r="H726" s="139">
        <f t="shared" si="45"/>
        <v>12.85</v>
      </c>
      <c r="I726" s="139">
        <f t="shared" si="46"/>
        <v>3.7333333333333325</v>
      </c>
      <c r="J726" s="139">
        <f t="shared" si="47"/>
        <v>4.7333333333333325</v>
      </c>
    </row>
    <row r="727" spans="1:10" x14ac:dyDescent="0.25">
      <c r="A727" s="12">
        <v>43857</v>
      </c>
      <c r="B727" s="110"/>
      <c r="C727" s="6">
        <v>5010</v>
      </c>
      <c r="D727" s="29"/>
      <c r="E727" s="25">
        <v>0.4548611111111111</v>
      </c>
      <c r="F727" s="25">
        <v>0.8354166666666667</v>
      </c>
      <c r="G727" s="139">
        <f t="shared" si="44"/>
        <v>10.916666666666666</v>
      </c>
      <c r="H727" s="139">
        <f t="shared" si="45"/>
        <v>20.05</v>
      </c>
      <c r="I727" s="139">
        <f t="shared" si="46"/>
        <v>8.1333333333333346</v>
      </c>
      <c r="J727" s="139">
        <f t="shared" si="47"/>
        <v>9.1333333333333346</v>
      </c>
    </row>
    <row r="728" spans="1:10" x14ac:dyDescent="0.25">
      <c r="A728" s="12">
        <v>43857</v>
      </c>
      <c r="B728" s="110"/>
      <c r="C728" s="6">
        <v>5012</v>
      </c>
      <c r="D728" s="29"/>
      <c r="E728" s="25">
        <v>0.32222222222222224</v>
      </c>
      <c r="F728" s="25">
        <v>0.7055555555555556</v>
      </c>
      <c r="G728" s="139">
        <f t="shared" si="44"/>
        <v>7.7333333333333334</v>
      </c>
      <c r="H728" s="139">
        <f t="shared" si="45"/>
        <v>16.933333333333334</v>
      </c>
      <c r="I728" s="139">
        <f t="shared" si="46"/>
        <v>8.1999999999999993</v>
      </c>
      <c r="J728" s="139">
        <f t="shared" si="47"/>
        <v>9.1999999999999993</v>
      </c>
    </row>
    <row r="729" spans="1:10" x14ac:dyDescent="0.25">
      <c r="A729" s="12">
        <v>43857</v>
      </c>
      <c r="B729" s="110"/>
      <c r="C729" s="6">
        <v>5023</v>
      </c>
      <c r="D729" s="29"/>
      <c r="E729" s="25">
        <v>0</v>
      </c>
      <c r="F729" s="25">
        <v>0</v>
      </c>
      <c r="G729" s="139">
        <f t="shared" si="44"/>
        <v>0</v>
      </c>
      <c r="H729" s="139">
        <f t="shared" si="45"/>
        <v>0</v>
      </c>
      <c r="I729" s="139">
        <f t="shared" si="46"/>
        <v>-1</v>
      </c>
      <c r="J729" s="139" t="str">
        <f t="shared" si="47"/>
        <v>Ba7</v>
      </c>
    </row>
    <row r="730" spans="1:10" x14ac:dyDescent="0.25">
      <c r="A730" s="12">
        <v>43857</v>
      </c>
      <c r="B730" s="110"/>
      <c r="C730" s="6">
        <v>5045</v>
      </c>
      <c r="D730" s="29"/>
      <c r="E730" s="25">
        <v>0</v>
      </c>
      <c r="F730" s="25">
        <v>0</v>
      </c>
      <c r="G730" s="139">
        <f t="shared" si="44"/>
        <v>0</v>
      </c>
      <c r="H730" s="139">
        <f t="shared" si="45"/>
        <v>0</v>
      </c>
      <c r="I730" s="139">
        <f t="shared" si="46"/>
        <v>-1</v>
      </c>
      <c r="J730" s="139" t="str">
        <f t="shared" si="47"/>
        <v>Ba7</v>
      </c>
    </row>
    <row r="731" spans="1:10" x14ac:dyDescent="0.25">
      <c r="A731" s="12">
        <v>43857</v>
      </c>
      <c r="B731" s="110"/>
      <c r="C731" s="6">
        <v>5064</v>
      </c>
      <c r="D731" s="29"/>
      <c r="E731" s="25">
        <v>0.4548611111111111</v>
      </c>
      <c r="F731" s="25">
        <v>0.82708333333333339</v>
      </c>
      <c r="G731" s="139">
        <f t="shared" si="44"/>
        <v>10.916666666666666</v>
      </c>
      <c r="H731" s="139">
        <f t="shared" si="45"/>
        <v>19.850000000000001</v>
      </c>
      <c r="I731" s="139">
        <f t="shared" si="46"/>
        <v>7.9333333333333353</v>
      </c>
      <c r="J731" s="139">
        <f t="shared" si="47"/>
        <v>8.9333333333333353</v>
      </c>
    </row>
    <row r="732" spans="1:10" x14ac:dyDescent="0.25">
      <c r="A732" s="12">
        <v>43857</v>
      </c>
      <c r="B732" s="110"/>
      <c r="C732" s="6">
        <v>5132</v>
      </c>
      <c r="D732" s="29"/>
      <c r="E732" s="25">
        <v>0.44513888888888892</v>
      </c>
      <c r="F732" s="25">
        <v>0.7090277777777777</v>
      </c>
      <c r="G732" s="139">
        <f t="shared" si="44"/>
        <v>10.683333333333334</v>
      </c>
      <c r="H732" s="139">
        <f t="shared" si="45"/>
        <v>17.016666666666666</v>
      </c>
      <c r="I732" s="139">
        <f t="shared" si="46"/>
        <v>5.3333333333333321</v>
      </c>
      <c r="J732" s="139">
        <f t="shared" si="47"/>
        <v>6.3333333333333321</v>
      </c>
    </row>
    <row r="733" spans="1:10" x14ac:dyDescent="0.25">
      <c r="A733" s="12">
        <v>43857</v>
      </c>
      <c r="B733" s="110"/>
      <c r="C733" s="6">
        <v>5174</v>
      </c>
      <c r="D733" s="29"/>
      <c r="E733" s="25">
        <v>0.33749999999999997</v>
      </c>
      <c r="F733" s="25">
        <v>0.79375000000000007</v>
      </c>
      <c r="G733" s="139">
        <f t="shared" si="44"/>
        <v>8.1</v>
      </c>
      <c r="H733" s="139">
        <f t="shared" si="45"/>
        <v>19.05</v>
      </c>
      <c r="I733" s="139">
        <f t="shared" si="46"/>
        <v>9.9500000000000011</v>
      </c>
      <c r="J733" s="139">
        <f t="shared" si="47"/>
        <v>10.950000000000001</v>
      </c>
    </row>
    <row r="734" spans="1:10" x14ac:dyDescent="0.25">
      <c r="A734" s="12">
        <v>43857</v>
      </c>
      <c r="B734" s="110"/>
      <c r="C734" s="6">
        <v>5330</v>
      </c>
      <c r="D734" s="29"/>
      <c r="E734" s="25">
        <v>0</v>
      </c>
      <c r="F734" s="25">
        <v>0</v>
      </c>
      <c r="G734" s="139">
        <f t="shared" si="44"/>
        <v>0</v>
      </c>
      <c r="H734" s="139">
        <f t="shared" si="45"/>
        <v>0</v>
      </c>
      <c r="I734" s="139">
        <f t="shared" si="46"/>
        <v>-1</v>
      </c>
      <c r="J734" s="139" t="str">
        <f t="shared" si="47"/>
        <v>Ba7</v>
      </c>
    </row>
    <row r="735" spans="1:10" x14ac:dyDescent="0.25">
      <c r="A735" s="12">
        <v>43857</v>
      </c>
      <c r="B735" s="110"/>
      <c r="C735" s="6">
        <v>5393</v>
      </c>
      <c r="D735" s="29"/>
      <c r="E735" s="25">
        <v>0.36319444444444443</v>
      </c>
      <c r="F735" s="25">
        <v>0.65833333333333333</v>
      </c>
      <c r="G735" s="139">
        <f t="shared" si="44"/>
        <v>8.7166666666666668</v>
      </c>
      <c r="H735" s="139">
        <f t="shared" si="45"/>
        <v>15.8</v>
      </c>
      <c r="I735" s="139">
        <f t="shared" si="46"/>
        <v>6.0833333333333339</v>
      </c>
      <c r="J735" s="139">
        <f t="shared" si="47"/>
        <v>7.0833333333333339</v>
      </c>
    </row>
    <row r="736" spans="1:10" x14ac:dyDescent="0.25">
      <c r="A736" s="12">
        <v>43857</v>
      </c>
      <c r="B736" s="110"/>
      <c r="C736" s="6">
        <v>5420</v>
      </c>
      <c r="D736" s="29"/>
      <c r="E736" s="25">
        <v>0.37361111111111112</v>
      </c>
      <c r="F736" s="25">
        <v>0.7993055555555556</v>
      </c>
      <c r="G736" s="139">
        <f t="shared" si="44"/>
        <v>8.9666666666666668</v>
      </c>
      <c r="H736" s="139">
        <f t="shared" si="45"/>
        <v>19.183333333333334</v>
      </c>
      <c r="I736" s="139">
        <f t="shared" si="46"/>
        <v>9.2166666666666668</v>
      </c>
      <c r="J736" s="139">
        <f t="shared" si="47"/>
        <v>10.216666666666667</v>
      </c>
    </row>
    <row r="737" spans="1:10" x14ac:dyDescent="0.25">
      <c r="A737" s="12">
        <v>43857</v>
      </c>
      <c r="B737" s="110"/>
      <c r="C737" s="6">
        <v>5443</v>
      </c>
      <c r="D737" s="29"/>
      <c r="E737" s="25">
        <v>0</v>
      </c>
      <c r="F737" s="25">
        <v>0</v>
      </c>
      <c r="G737" s="139">
        <f t="shared" si="44"/>
        <v>0</v>
      </c>
      <c r="H737" s="139">
        <f t="shared" si="45"/>
        <v>0</v>
      </c>
      <c r="I737" s="139">
        <f t="shared" si="46"/>
        <v>-1</v>
      </c>
      <c r="J737" s="139" t="str">
        <f t="shared" si="47"/>
        <v>Ba7</v>
      </c>
    </row>
    <row r="738" spans="1:10" x14ac:dyDescent="0.25">
      <c r="A738" s="12">
        <v>43857</v>
      </c>
      <c r="B738" s="110"/>
      <c r="C738" s="6">
        <v>5444</v>
      </c>
      <c r="D738" s="29"/>
      <c r="E738" s="25">
        <v>0</v>
      </c>
      <c r="F738" s="25">
        <v>0</v>
      </c>
      <c r="G738" s="139">
        <f t="shared" si="44"/>
        <v>0</v>
      </c>
      <c r="H738" s="139">
        <f t="shared" si="45"/>
        <v>0</v>
      </c>
      <c r="I738" s="139">
        <f t="shared" si="46"/>
        <v>-1</v>
      </c>
      <c r="J738" s="139" t="str">
        <f t="shared" si="47"/>
        <v>Ba7</v>
      </c>
    </row>
    <row r="739" spans="1:10" x14ac:dyDescent="0.25">
      <c r="A739" s="12">
        <v>43857</v>
      </c>
      <c r="B739" s="110"/>
      <c r="C739" s="6">
        <v>5445</v>
      </c>
      <c r="D739" s="29"/>
      <c r="E739" s="25">
        <v>0</v>
      </c>
      <c r="F739" s="25">
        <v>0</v>
      </c>
      <c r="G739" s="139">
        <f t="shared" si="44"/>
        <v>0</v>
      </c>
      <c r="H739" s="139">
        <f t="shared" si="45"/>
        <v>0</v>
      </c>
      <c r="I739" s="139">
        <f t="shared" si="46"/>
        <v>-1</v>
      </c>
      <c r="J739" s="139" t="str">
        <f t="shared" si="47"/>
        <v>Ba7</v>
      </c>
    </row>
    <row r="740" spans="1:10" x14ac:dyDescent="0.25">
      <c r="A740" s="12">
        <v>43857</v>
      </c>
      <c r="B740" s="110"/>
      <c r="C740" s="6">
        <v>5501</v>
      </c>
      <c r="D740" s="29"/>
      <c r="E740" s="25">
        <v>0.6875</v>
      </c>
      <c r="F740" s="25">
        <v>0.6875</v>
      </c>
      <c r="G740" s="139">
        <f t="shared" si="44"/>
        <v>16.5</v>
      </c>
      <c r="H740" s="139">
        <f t="shared" si="45"/>
        <v>16.5</v>
      </c>
      <c r="I740" s="139">
        <f t="shared" si="46"/>
        <v>-1</v>
      </c>
      <c r="J740" s="139" t="str">
        <f t="shared" si="47"/>
        <v>Ja</v>
      </c>
    </row>
    <row r="741" spans="1:10" x14ac:dyDescent="0.25">
      <c r="A741" s="12">
        <v>43857</v>
      </c>
      <c r="B741" s="110"/>
      <c r="C741" s="6">
        <v>5502</v>
      </c>
      <c r="D741" s="29"/>
      <c r="E741" s="25">
        <v>0</v>
      </c>
      <c r="F741" s="25">
        <v>0</v>
      </c>
      <c r="G741" s="139">
        <f t="shared" si="44"/>
        <v>0</v>
      </c>
      <c r="H741" s="139">
        <f t="shared" si="45"/>
        <v>0</v>
      </c>
      <c r="I741" s="139">
        <f t="shared" si="46"/>
        <v>-1</v>
      </c>
      <c r="J741" s="139" t="str">
        <f t="shared" si="47"/>
        <v>Ba7</v>
      </c>
    </row>
    <row r="742" spans="1:10" x14ac:dyDescent="0.25">
      <c r="A742" s="12">
        <v>43857</v>
      </c>
      <c r="B742" s="110"/>
      <c r="C742" s="6">
        <v>5503</v>
      </c>
      <c r="D742" s="29"/>
      <c r="E742" s="25">
        <v>0</v>
      </c>
      <c r="F742" s="25">
        <v>0</v>
      </c>
      <c r="G742" s="139">
        <f t="shared" si="44"/>
        <v>0</v>
      </c>
      <c r="H742" s="139">
        <f t="shared" si="45"/>
        <v>0</v>
      </c>
      <c r="I742" s="139">
        <f t="shared" si="46"/>
        <v>-1</v>
      </c>
      <c r="J742" s="139" t="str">
        <f t="shared" si="47"/>
        <v>Ba7</v>
      </c>
    </row>
    <row r="743" spans="1:10" x14ac:dyDescent="0.25">
      <c r="A743" s="12">
        <v>43857</v>
      </c>
      <c r="B743" s="110"/>
      <c r="C743" s="6">
        <v>5504</v>
      </c>
      <c r="D743" s="29"/>
      <c r="E743" s="25">
        <v>0</v>
      </c>
      <c r="F743" s="25">
        <v>0</v>
      </c>
      <c r="G743" s="139">
        <f t="shared" si="44"/>
        <v>0</v>
      </c>
      <c r="H743" s="139">
        <f t="shared" si="45"/>
        <v>0</v>
      </c>
      <c r="I743" s="139">
        <f t="shared" si="46"/>
        <v>-1</v>
      </c>
      <c r="J743" s="139" t="str">
        <f t="shared" si="47"/>
        <v>Ba7</v>
      </c>
    </row>
    <row r="744" spans="1:10" x14ac:dyDescent="0.25">
      <c r="A744" s="12">
        <v>43857</v>
      </c>
      <c r="B744" s="110"/>
      <c r="C744" s="6">
        <v>5505</v>
      </c>
      <c r="D744" s="29"/>
      <c r="E744" s="25">
        <v>0.44930555555555557</v>
      </c>
      <c r="F744" s="25">
        <v>0.83611111111111114</v>
      </c>
      <c r="G744" s="139">
        <f t="shared" si="44"/>
        <v>10.783333333333333</v>
      </c>
      <c r="H744" s="139">
        <f t="shared" si="45"/>
        <v>20.066666666666666</v>
      </c>
      <c r="I744" s="139">
        <f t="shared" si="46"/>
        <v>8.2833333333333332</v>
      </c>
      <c r="J744" s="139">
        <f t="shared" si="47"/>
        <v>9.2833333333333332</v>
      </c>
    </row>
    <row r="745" spans="1:10" x14ac:dyDescent="0.25">
      <c r="A745" s="12">
        <v>43857</v>
      </c>
      <c r="B745" s="109"/>
      <c r="C745" s="1">
        <v>5603</v>
      </c>
      <c r="D745" s="29"/>
      <c r="E745" s="25">
        <v>0.45763888888888887</v>
      </c>
      <c r="F745" s="25">
        <v>0.8354166666666667</v>
      </c>
      <c r="G745" s="139">
        <f t="shared" si="44"/>
        <v>10.983333333333333</v>
      </c>
      <c r="H745" s="139">
        <f t="shared" si="45"/>
        <v>20.05</v>
      </c>
      <c r="I745" s="139">
        <f t="shared" si="46"/>
        <v>8.0666666666666682</v>
      </c>
      <c r="J745" s="139">
        <f t="shared" si="47"/>
        <v>9.0666666666666682</v>
      </c>
    </row>
    <row r="746" spans="1:10" x14ac:dyDescent="0.25">
      <c r="A746" s="12">
        <v>43857</v>
      </c>
      <c r="B746" s="109"/>
      <c r="C746" s="1">
        <v>5612</v>
      </c>
      <c r="D746" s="29"/>
      <c r="E746" s="25">
        <v>0.4548611111111111</v>
      </c>
      <c r="F746" s="25">
        <v>0.83680555555555547</v>
      </c>
      <c r="G746" s="139">
        <f t="shared" si="44"/>
        <v>10.916666666666666</v>
      </c>
      <c r="H746" s="139">
        <f t="shared" si="45"/>
        <v>20.083333333333332</v>
      </c>
      <c r="I746" s="139">
        <f t="shared" si="46"/>
        <v>8.1666666666666661</v>
      </c>
      <c r="J746" s="139">
        <f t="shared" si="47"/>
        <v>9.1666666666666661</v>
      </c>
    </row>
    <row r="747" spans="1:10" x14ac:dyDescent="0.25">
      <c r="A747" s="12">
        <v>43857</v>
      </c>
      <c r="B747" s="109"/>
      <c r="C747" s="1">
        <v>5683</v>
      </c>
      <c r="D747" s="29"/>
      <c r="E747" s="25">
        <v>0.45208333333333334</v>
      </c>
      <c r="F747" s="25">
        <v>0.70347222222222217</v>
      </c>
      <c r="G747" s="139">
        <f t="shared" si="44"/>
        <v>10.85</v>
      </c>
      <c r="H747" s="139">
        <f t="shared" si="45"/>
        <v>16.883333333333333</v>
      </c>
      <c r="I747" s="139">
        <f t="shared" si="46"/>
        <v>5.0333333333333332</v>
      </c>
      <c r="J747" s="139">
        <f t="shared" si="47"/>
        <v>6.0333333333333332</v>
      </c>
    </row>
    <row r="748" spans="1:10" x14ac:dyDescent="0.25">
      <c r="A748" s="12">
        <v>43857</v>
      </c>
      <c r="B748" s="109"/>
      <c r="C748" s="1">
        <v>7008</v>
      </c>
      <c r="D748" s="29"/>
      <c r="E748" s="25">
        <v>0.31666666666666665</v>
      </c>
      <c r="F748" s="25">
        <v>0.70833333333333337</v>
      </c>
      <c r="G748" s="139">
        <f t="shared" si="44"/>
        <v>7.6</v>
      </c>
      <c r="H748" s="139">
        <f t="shared" si="45"/>
        <v>17</v>
      </c>
      <c r="I748" s="139">
        <f t="shared" si="46"/>
        <v>8.4</v>
      </c>
      <c r="J748" s="139">
        <f t="shared" si="47"/>
        <v>9.4</v>
      </c>
    </row>
    <row r="749" spans="1:10" x14ac:dyDescent="0.25">
      <c r="A749" s="12">
        <v>43857</v>
      </c>
      <c r="B749" s="109"/>
      <c r="C749" s="1">
        <v>7009</v>
      </c>
      <c r="D749" s="29"/>
      <c r="E749" s="25">
        <v>0</v>
      </c>
      <c r="F749" s="25">
        <v>0</v>
      </c>
      <c r="G749" s="139">
        <f t="shared" si="44"/>
        <v>0</v>
      </c>
      <c r="H749" s="139">
        <f t="shared" si="45"/>
        <v>0</v>
      </c>
      <c r="I749" s="139">
        <f t="shared" si="46"/>
        <v>-1</v>
      </c>
      <c r="J749" s="139" t="str">
        <f t="shared" si="47"/>
        <v>Ba7</v>
      </c>
    </row>
    <row r="750" spans="1:10" x14ac:dyDescent="0.25">
      <c r="A750" s="12">
        <v>43857</v>
      </c>
      <c r="B750" s="109"/>
      <c r="C750" s="1">
        <v>7038</v>
      </c>
      <c r="D750" s="29"/>
      <c r="E750" s="25">
        <v>0.34652777777777777</v>
      </c>
      <c r="F750" s="25">
        <v>0.69374999999999998</v>
      </c>
      <c r="G750" s="139">
        <f t="shared" si="44"/>
        <v>8.3166666666666664</v>
      </c>
      <c r="H750" s="139">
        <f t="shared" si="45"/>
        <v>16.649999999999999</v>
      </c>
      <c r="I750" s="139">
        <f t="shared" si="46"/>
        <v>7.3333333333333321</v>
      </c>
      <c r="J750" s="139">
        <f t="shared" si="47"/>
        <v>8.3333333333333321</v>
      </c>
    </row>
    <row r="751" spans="1:10" x14ac:dyDescent="0.25">
      <c r="A751" s="12">
        <v>43857</v>
      </c>
      <c r="B751" s="109"/>
      <c r="C751" s="1">
        <v>7071</v>
      </c>
      <c r="D751" s="29"/>
      <c r="E751" s="25">
        <v>0.32847222222222222</v>
      </c>
      <c r="F751" s="25">
        <v>0.71180555555555547</v>
      </c>
      <c r="G751" s="139">
        <f t="shared" si="44"/>
        <v>7.8833333333333337</v>
      </c>
      <c r="H751" s="139">
        <f t="shared" si="45"/>
        <v>17.083333333333332</v>
      </c>
      <c r="I751" s="139">
        <f t="shared" si="46"/>
        <v>8.1999999999999993</v>
      </c>
      <c r="J751" s="139">
        <f t="shared" si="47"/>
        <v>9.1999999999999993</v>
      </c>
    </row>
    <row r="752" spans="1:10" x14ac:dyDescent="0.25">
      <c r="A752" s="12">
        <v>43857</v>
      </c>
      <c r="B752" s="109"/>
      <c r="C752" s="1">
        <v>7090</v>
      </c>
      <c r="D752" s="29"/>
      <c r="E752" s="25">
        <v>0.3347222222222222</v>
      </c>
      <c r="F752" s="25">
        <v>0.3347222222222222</v>
      </c>
      <c r="G752" s="139">
        <f t="shared" si="44"/>
        <v>8.0333333333333332</v>
      </c>
      <c r="H752" s="139">
        <f t="shared" si="45"/>
        <v>8.0333333333333332</v>
      </c>
      <c r="I752" s="139">
        <f t="shared" si="46"/>
        <v>-1</v>
      </c>
      <c r="J752" s="139" t="str">
        <f t="shared" si="47"/>
        <v>Ja</v>
      </c>
    </row>
    <row r="753" spans="1:10" x14ac:dyDescent="0.25">
      <c r="A753" s="12">
        <v>43857</v>
      </c>
      <c r="B753" s="109"/>
      <c r="C753" s="1">
        <v>7141</v>
      </c>
      <c r="D753" s="29"/>
      <c r="E753" s="25">
        <v>0.40625</v>
      </c>
      <c r="F753" s="25">
        <v>0.79166666666666663</v>
      </c>
      <c r="G753" s="139">
        <f t="shared" si="44"/>
        <v>9.75</v>
      </c>
      <c r="H753" s="139">
        <f t="shared" si="45"/>
        <v>19</v>
      </c>
      <c r="I753" s="139">
        <f t="shared" si="46"/>
        <v>8.25</v>
      </c>
      <c r="J753" s="139">
        <f t="shared" si="47"/>
        <v>9.25</v>
      </c>
    </row>
    <row r="754" spans="1:10" x14ac:dyDescent="0.25">
      <c r="A754" s="12">
        <v>43857</v>
      </c>
      <c r="B754" s="109"/>
      <c r="C754" s="1">
        <v>7169</v>
      </c>
      <c r="D754" s="29"/>
      <c r="E754" s="25">
        <v>0</v>
      </c>
      <c r="F754" s="25">
        <v>0</v>
      </c>
      <c r="G754" s="139">
        <f t="shared" si="44"/>
        <v>0</v>
      </c>
      <c r="H754" s="139">
        <f t="shared" si="45"/>
        <v>0</v>
      </c>
      <c r="I754" s="139">
        <f t="shared" si="46"/>
        <v>-1</v>
      </c>
      <c r="J754" s="139" t="str">
        <f t="shared" si="47"/>
        <v>Ba7</v>
      </c>
    </row>
    <row r="755" spans="1:10" x14ac:dyDescent="0.25">
      <c r="A755" s="12">
        <v>43857</v>
      </c>
      <c r="B755" s="109"/>
      <c r="C755" s="1">
        <v>7176</v>
      </c>
      <c r="D755" s="29"/>
      <c r="E755" s="25">
        <v>0.64861111111111114</v>
      </c>
      <c r="F755" s="25">
        <v>0.64861111111111114</v>
      </c>
      <c r="G755" s="139">
        <f t="shared" si="44"/>
        <v>15.566666666666666</v>
      </c>
      <c r="H755" s="139">
        <f t="shared" si="45"/>
        <v>15.566666666666666</v>
      </c>
      <c r="I755" s="139">
        <f t="shared" si="46"/>
        <v>-1</v>
      </c>
      <c r="J755" s="139" t="str">
        <f t="shared" si="47"/>
        <v>Ja</v>
      </c>
    </row>
    <row r="756" spans="1:10" x14ac:dyDescent="0.25">
      <c r="A756" s="12">
        <v>43857</v>
      </c>
      <c r="B756" s="109"/>
      <c r="C756" s="1">
        <v>7266</v>
      </c>
      <c r="D756" s="29"/>
      <c r="E756" s="25">
        <v>0.33055555555555555</v>
      </c>
      <c r="F756" s="25">
        <v>0.71319444444444446</v>
      </c>
      <c r="G756" s="139">
        <f t="shared" si="44"/>
        <v>7.9333333333333336</v>
      </c>
      <c r="H756" s="139">
        <f t="shared" si="45"/>
        <v>17.116666666666667</v>
      </c>
      <c r="I756" s="139">
        <f t="shared" si="46"/>
        <v>8.1833333333333336</v>
      </c>
      <c r="J756" s="139">
        <f t="shared" si="47"/>
        <v>9.1833333333333336</v>
      </c>
    </row>
    <row r="757" spans="1:10" x14ac:dyDescent="0.25">
      <c r="A757" s="12">
        <v>43857</v>
      </c>
      <c r="B757" s="109"/>
      <c r="C757" s="1">
        <v>7279</v>
      </c>
      <c r="D757" s="29"/>
      <c r="E757" s="25">
        <v>0</v>
      </c>
      <c r="F757" s="25">
        <v>0</v>
      </c>
      <c r="G757" s="139">
        <f t="shared" si="44"/>
        <v>0</v>
      </c>
      <c r="H757" s="139">
        <f t="shared" si="45"/>
        <v>0</v>
      </c>
      <c r="I757" s="139">
        <f t="shared" si="46"/>
        <v>-1</v>
      </c>
      <c r="J757" s="139" t="str">
        <f t="shared" si="47"/>
        <v>Ba7</v>
      </c>
    </row>
    <row r="758" spans="1:10" x14ac:dyDescent="0.25">
      <c r="A758" s="12">
        <v>43857</v>
      </c>
      <c r="B758" s="111"/>
      <c r="C758" s="1">
        <v>7319</v>
      </c>
      <c r="D758" s="29"/>
      <c r="E758" s="25">
        <v>0.41388888888888892</v>
      </c>
      <c r="F758" s="25">
        <v>0.76874999999999993</v>
      </c>
      <c r="G758" s="139">
        <f t="shared" si="44"/>
        <v>9.9333333333333336</v>
      </c>
      <c r="H758" s="139">
        <f t="shared" si="45"/>
        <v>18.45</v>
      </c>
      <c r="I758" s="139">
        <f t="shared" si="46"/>
        <v>7.5166666666666657</v>
      </c>
      <c r="J758" s="139">
        <f t="shared" si="47"/>
        <v>8.5166666666666657</v>
      </c>
    </row>
    <row r="759" spans="1:10" x14ac:dyDescent="0.25">
      <c r="A759" s="12">
        <v>43857</v>
      </c>
      <c r="B759" s="109"/>
      <c r="C759" s="1">
        <v>7321</v>
      </c>
      <c r="D759" s="29"/>
      <c r="E759" s="25">
        <v>0.34930555555555554</v>
      </c>
      <c r="F759" s="25">
        <v>0.71527777777777779</v>
      </c>
      <c r="G759" s="139">
        <f t="shared" si="44"/>
        <v>8.3833333333333329</v>
      </c>
      <c r="H759" s="139">
        <f t="shared" si="45"/>
        <v>17.166666666666668</v>
      </c>
      <c r="I759" s="139">
        <f t="shared" si="46"/>
        <v>7.783333333333335</v>
      </c>
      <c r="J759" s="139">
        <f t="shared" si="47"/>
        <v>8.783333333333335</v>
      </c>
    </row>
    <row r="760" spans="1:10" x14ac:dyDescent="0.25">
      <c r="A760" s="12">
        <v>43857</v>
      </c>
      <c r="B760" s="109"/>
      <c r="C760" s="1">
        <v>7334</v>
      </c>
      <c r="D760" s="29"/>
      <c r="E760" s="25">
        <v>0.48194444444444445</v>
      </c>
      <c r="F760" s="25">
        <v>0.80555555555555547</v>
      </c>
      <c r="G760" s="139">
        <f t="shared" si="44"/>
        <v>11.566666666666666</v>
      </c>
      <c r="H760" s="139">
        <f t="shared" si="45"/>
        <v>19.333333333333332</v>
      </c>
      <c r="I760" s="139">
        <f t="shared" si="46"/>
        <v>6.7666666666666657</v>
      </c>
      <c r="J760" s="139">
        <f t="shared" si="47"/>
        <v>7.7666666666666657</v>
      </c>
    </row>
    <row r="761" spans="1:10" x14ac:dyDescent="0.25">
      <c r="A761" s="12">
        <v>43857</v>
      </c>
      <c r="B761" s="109"/>
      <c r="C761" s="4">
        <v>7336</v>
      </c>
      <c r="D761" s="29"/>
      <c r="E761" s="25">
        <v>0.44930555555555557</v>
      </c>
      <c r="F761" s="25">
        <v>0.8354166666666667</v>
      </c>
      <c r="G761" s="139">
        <f t="shared" si="44"/>
        <v>10.783333333333333</v>
      </c>
      <c r="H761" s="139">
        <f t="shared" si="45"/>
        <v>20.05</v>
      </c>
      <c r="I761" s="139">
        <f t="shared" si="46"/>
        <v>8.2666666666666675</v>
      </c>
      <c r="J761" s="139">
        <f t="shared" si="47"/>
        <v>9.2666666666666675</v>
      </c>
    </row>
    <row r="762" spans="1:10" x14ac:dyDescent="0.25">
      <c r="A762" s="12">
        <v>43857</v>
      </c>
      <c r="B762" s="109"/>
      <c r="C762" s="4">
        <v>7394</v>
      </c>
      <c r="D762" s="29"/>
      <c r="E762" s="25">
        <v>0.43194444444444446</v>
      </c>
      <c r="F762" s="25">
        <v>0.62013888888888891</v>
      </c>
      <c r="G762" s="139">
        <f t="shared" si="44"/>
        <v>10.366666666666667</v>
      </c>
      <c r="H762" s="139">
        <f t="shared" si="45"/>
        <v>14.883333333333333</v>
      </c>
      <c r="I762" s="139">
        <f t="shared" si="46"/>
        <v>3.5166666666666657</v>
      </c>
      <c r="J762" s="139">
        <f t="shared" si="47"/>
        <v>4.5166666666666657</v>
      </c>
    </row>
    <row r="763" spans="1:10" x14ac:dyDescent="0.25">
      <c r="A763" s="12">
        <v>43857</v>
      </c>
      <c r="B763" s="109"/>
      <c r="C763" s="4">
        <v>794</v>
      </c>
      <c r="D763" s="29"/>
      <c r="E763" s="25">
        <v>0</v>
      </c>
      <c r="F763" s="25">
        <v>0</v>
      </c>
      <c r="G763" s="139">
        <f t="shared" si="44"/>
        <v>0</v>
      </c>
      <c r="H763" s="139">
        <f t="shared" si="45"/>
        <v>0</v>
      </c>
      <c r="I763" s="139">
        <f t="shared" si="46"/>
        <v>-1</v>
      </c>
      <c r="J763" s="139" t="str">
        <f t="shared" si="47"/>
        <v>Ba7</v>
      </c>
    </row>
  </sheetData>
  <autoFilter ref="A1:J763" xr:uid="{00000000-0009-0000-0000-000001000000}"/>
  <conditionalFormatting sqref="J1">
    <cfRule type="cellIs" dxfId="507" priority="5177" operator="equal">
      <formula>0</formula>
    </cfRule>
  </conditionalFormatting>
  <conditionalFormatting sqref="B567">
    <cfRule type="duplicateValues" dxfId="506" priority="2175"/>
  </conditionalFormatting>
  <conditionalFormatting sqref="B555:B560">
    <cfRule type="duplicateValues" dxfId="505" priority="2180"/>
  </conditionalFormatting>
  <conditionalFormatting sqref="B561:B566">
    <cfRule type="duplicateValues" dxfId="504" priority="2182"/>
  </conditionalFormatting>
  <conditionalFormatting sqref="B510:B550">
    <cfRule type="duplicateValues" dxfId="503" priority="2185"/>
  </conditionalFormatting>
  <conditionalFormatting sqref="B551:B554">
    <cfRule type="duplicateValues" dxfId="502" priority="2188"/>
  </conditionalFormatting>
  <conditionalFormatting sqref="B568:B580">
    <cfRule type="duplicateValues" dxfId="501" priority="2190"/>
  </conditionalFormatting>
  <conditionalFormatting sqref="B581">
    <cfRule type="duplicateValues" dxfId="500" priority="2192"/>
  </conditionalFormatting>
  <conditionalFormatting sqref="B582:B590">
    <cfRule type="duplicateValues" dxfId="499" priority="2195"/>
  </conditionalFormatting>
  <conditionalFormatting sqref="B591:B602">
    <cfRule type="duplicateValues" dxfId="498" priority="2197"/>
  </conditionalFormatting>
  <conditionalFormatting sqref="B603:B608">
    <cfRule type="duplicateValues" dxfId="497" priority="2198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filterMode="1">
    <tabColor rgb="FFFF0000"/>
  </sheetPr>
  <dimension ref="A1:BD127"/>
  <sheetViews>
    <sheetView showGridLines="0" zoomScaleNormal="100" zoomScaleSheetLayoutView="106" workbookViewId="0">
      <pane xSplit="6" topLeftCell="K1" activePane="topRight" state="frozen"/>
      <selection activeCell="H31159" sqref="H31159"/>
      <selection pane="topRight" activeCell="H3" sqref="H3:H127"/>
    </sheetView>
  </sheetViews>
  <sheetFormatPr baseColWidth="10" defaultColWidth="19.28515625" defaultRowHeight="15" x14ac:dyDescent="0.25"/>
  <cols>
    <col min="1" max="1" width="15.28515625" style="57" bestFit="1" customWidth="1"/>
    <col min="2" max="2" width="20.140625" style="56" customWidth="1"/>
    <col min="3" max="3" width="16.7109375" style="57" bestFit="1" customWidth="1"/>
    <col min="4" max="4" width="7.7109375" style="58" customWidth="1"/>
    <col min="5" max="5" width="27.7109375" style="59" bestFit="1" customWidth="1"/>
    <col min="6" max="6" width="16.85546875" style="59" bestFit="1" customWidth="1"/>
    <col min="7" max="10" width="17.85546875" style="57" bestFit="1" customWidth="1"/>
    <col min="11" max="11" width="10.5703125" style="57" bestFit="1" customWidth="1"/>
    <col min="12" max="12" width="11.140625" style="58" bestFit="1" customWidth="1"/>
    <col min="13" max="13" width="11.140625" style="57" bestFit="1" customWidth="1"/>
    <col min="14" max="14" width="11.5703125" style="57" bestFit="1" customWidth="1"/>
    <col min="15" max="15" width="11.140625" style="57" bestFit="1" customWidth="1"/>
    <col min="16" max="21" width="11.85546875" style="57" bestFit="1" customWidth="1"/>
    <col min="22" max="22" width="11.5703125" style="57" bestFit="1" customWidth="1"/>
    <col min="23" max="23" width="11.140625" style="57" bestFit="1" customWidth="1"/>
    <col min="24" max="24" width="10.5703125" style="57" customWidth="1"/>
    <col min="25" max="27" width="11" style="57" customWidth="1"/>
    <col min="28" max="28" width="10.28515625" style="57" customWidth="1"/>
    <col min="29" max="29" width="10" style="57" customWidth="1"/>
    <col min="30" max="30" width="11.5703125" style="57" customWidth="1"/>
    <col min="31" max="33" width="11" style="57" customWidth="1"/>
    <col min="34" max="36" width="10.7109375" style="57" customWidth="1"/>
    <col min="37" max="37" width="10.28515625" style="57" customWidth="1"/>
    <col min="38" max="38" width="11.5703125" style="57" customWidth="1"/>
    <col min="39" max="43" width="11.7109375" style="58" customWidth="1"/>
    <col min="44" max="44" width="12.140625" style="54" customWidth="1"/>
    <col min="45" max="45" width="12.5703125" style="54" customWidth="1"/>
    <col min="46" max="46" width="12.28515625" style="57" customWidth="1"/>
    <col min="47" max="47" width="12.42578125" style="57" customWidth="1"/>
    <col min="48" max="48" width="8.7109375" style="57" customWidth="1"/>
    <col min="49" max="49" width="9.42578125" style="57" customWidth="1"/>
    <col min="50" max="50" width="8.42578125" style="57" customWidth="1"/>
    <col min="51" max="51" width="6.28515625" style="57" customWidth="1"/>
    <col min="52" max="52" width="11.28515625" style="131" customWidth="1"/>
    <col min="53" max="53" width="11.28515625" style="57" customWidth="1"/>
    <col min="54" max="54" width="19.140625" style="57" customWidth="1"/>
    <col min="55" max="55" width="19.28515625" style="57"/>
    <col min="56" max="56" width="24.42578125" style="57" bestFit="1" customWidth="1"/>
    <col min="57" max="16384" width="19.28515625" style="36"/>
  </cols>
  <sheetData>
    <row r="1" spans="1:56" ht="15.75" thickBot="1" x14ac:dyDescent="0.3">
      <c r="A1" s="55"/>
      <c r="G1" s="60">
        <v>4</v>
      </c>
      <c r="H1" s="61"/>
      <c r="I1" s="61"/>
      <c r="J1" s="60"/>
      <c r="K1" s="60"/>
      <c r="L1" s="60"/>
      <c r="M1" s="60"/>
      <c r="O1" s="151">
        <f>WEEKNUM(O2)</f>
        <v>5</v>
      </c>
      <c r="P1" s="151"/>
      <c r="Q1" s="151"/>
      <c r="R1" s="151"/>
      <c r="S1" s="151"/>
      <c r="T1" s="151"/>
      <c r="U1" s="151"/>
      <c r="V1" s="62" t="s">
        <v>7</v>
      </c>
      <c r="W1" s="151">
        <f>WEEKNUM(W2)</f>
        <v>6</v>
      </c>
      <c r="X1" s="151"/>
      <c r="Y1" s="60"/>
      <c r="Z1" s="60"/>
      <c r="AA1" s="60"/>
      <c r="AB1" s="60"/>
      <c r="AC1" s="63"/>
      <c r="AD1" s="62" t="s">
        <v>7</v>
      </c>
      <c r="AE1" s="151">
        <f>WEEKNUM(AE2)</f>
        <v>7</v>
      </c>
      <c r="AF1" s="151"/>
      <c r="AG1" s="151"/>
      <c r="AH1" s="151"/>
      <c r="AI1" s="151"/>
      <c r="AJ1" s="151"/>
      <c r="AK1" s="152"/>
      <c r="AL1" s="64" t="s">
        <v>7</v>
      </c>
      <c r="AM1" s="151">
        <f>WEEKNUM(AM2)</f>
        <v>8</v>
      </c>
      <c r="AN1" s="151"/>
      <c r="AO1" s="151"/>
      <c r="AP1" s="151"/>
      <c r="AQ1" s="151"/>
      <c r="AR1" s="151"/>
      <c r="AS1" s="152"/>
      <c r="AT1" s="64" t="s">
        <v>7</v>
      </c>
      <c r="AU1" s="65" t="s">
        <v>8</v>
      </c>
      <c r="AV1" s="148" t="s">
        <v>9</v>
      </c>
      <c r="AW1" s="149"/>
      <c r="AX1" s="150"/>
      <c r="AY1" s="66"/>
      <c r="AZ1" s="128"/>
      <c r="BA1" s="66"/>
      <c r="BB1" s="65"/>
    </row>
    <row r="2" spans="1:56" s="37" customFormat="1" ht="15.75" x14ac:dyDescent="0.25">
      <c r="A2" s="67" t="s">
        <v>17</v>
      </c>
      <c r="B2" s="67" t="s">
        <v>18</v>
      </c>
      <c r="C2" s="67" t="s">
        <v>19</v>
      </c>
      <c r="D2" s="68" t="s">
        <v>0</v>
      </c>
      <c r="E2" s="69" t="s">
        <v>22</v>
      </c>
      <c r="F2" s="69" t="s">
        <v>21</v>
      </c>
      <c r="G2" s="142">
        <v>43850</v>
      </c>
      <c r="H2" s="142">
        <v>43851</v>
      </c>
      <c r="I2" s="142">
        <v>43852</v>
      </c>
      <c r="J2" s="142">
        <v>43853</v>
      </c>
      <c r="K2" s="70">
        <v>43854</v>
      </c>
      <c r="L2" s="70">
        <v>43855</v>
      </c>
      <c r="M2" s="70">
        <v>43856</v>
      </c>
      <c r="N2" s="62" t="s">
        <v>7</v>
      </c>
      <c r="O2" s="70">
        <v>43857</v>
      </c>
      <c r="P2" s="135">
        <v>43858</v>
      </c>
      <c r="Q2" s="135">
        <v>43859</v>
      </c>
      <c r="R2" s="135">
        <v>43860</v>
      </c>
      <c r="S2" s="135">
        <v>43861</v>
      </c>
      <c r="T2" s="135">
        <v>43862</v>
      </c>
      <c r="U2" s="135">
        <v>43863</v>
      </c>
      <c r="V2" s="70"/>
      <c r="W2" s="70">
        <v>43864</v>
      </c>
      <c r="X2" s="70">
        <v>43865</v>
      </c>
      <c r="Y2" s="70">
        <v>43866</v>
      </c>
      <c r="Z2" s="70">
        <v>43867</v>
      </c>
      <c r="AA2" s="70">
        <v>43868</v>
      </c>
      <c r="AB2" s="70">
        <v>43869</v>
      </c>
      <c r="AC2" s="70">
        <v>43870</v>
      </c>
      <c r="AD2" s="70"/>
      <c r="AE2" s="70">
        <v>43871</v>
      </c>
      <c r="AF2" s="70">
        <v>43872</v>
      </c>
      <c r="AG2" s="70">
        <v>43873</v>
      </c>
      <c r="AH2" s="70">
        <v>43874</v>
      </c>
      <c r="AI2" s="70">
        <v>43875</v>
      </c>
      <c r="AJ2" s="70">
        <v>43876</v>
      </c>
      <c r="AK2" s="70">
        <v>43877</v>
      </c>
      <c r="AL2" s="70"/>
      <c r="AM2" s="70">
        <v>43878</v>
      </c>
      <c r="AN2" s="70">
        <v>43879</v>
      </c>
      <c r="AO2" s="70">
        <v>43880</v>
      </c>
      <c r="AP2" s="70">
        <v>43881</v>
      </c>
      <c r="AQ2" s="70">
        <v>43882</v>
      </c>
      <c r="AR2" s="71">
        <v>43883</v>
      </c>
      <c r="AS2" s="71">
        <v>43884</v>
      </c>
      <c r="AT2" s="70"/>
      <c r="AU2" s="56"/>
      <c r="AV2" s="72" t="s">
        <v>10</v>
      </c>
      <c r="AW2" s="73" t="s">
        <v>11</v>
      </c>
      <c r="AX2" s="79" t="s">
        <v>12</v>
      </c>
      <c r="AY2" s="117" t="s">
        <v>24</v>
      </c>
      <c r="AZ2" s="129" t="s">
        <v>25</v>
      </c>
      <c r="BA2" s="74" t="s">
        <v>16</v>
      </c>
      <c r="BB2" s="75" t="s">
        <v>13</v>
      </c>
      <c r="BC2" s="76" t="s">
        <v>20</v>
      </c>
      <c r="BD2" s="76" t="s">
        <v>23</v>
      </c>
    </row>
    <row r="3" spans="1:56" x14ac:dyDescent="0.25">
      <c r="A3" s="77"/>
      <c r="B3" s="78"/>
      <c r="C3" s="77"/>
      <c r="D3" s="52">
        <v>34</v>
      </c>
      <c r="E3" s="45"/>
      <c r="F3" s="46"/>
      <c r="G3" s="46" t="str">
        <f ca="1">IFERROR(INDIRECT(ADDRESS(SUMPRODUCT(('Cumul pointage'!$C$2:$C$763='02 2020'!$D3)*('Cumul pointage'!$A$2:$A$763='02 2020'!G$2)*ROW('Cumul pointage'!$J$2:$J$763)),10,,,"Cumul pointage")),"")</f>
        <v/>
      </c>
      <c r="H3" s="46">
        <f ca="1">IFERROR(INDIRECT(ADDRESS(SUMPRODUCT(('Cumul pointage'!$C$2:$C$763='02 2020'!$D3)*('Cumul pointage'!$A$2:$A$763='02 2020'!H$2)*ROW('Cumul pointage'!$J$2:$J$763)),10,,,"Cumul pointage")),"")</f>
        <v>5.0333333333333332</v>
      </c>
      <c r="I3" s="46">
        <f ca="1">IFERROR(INDIRECT(ADDRESS(SUMPRODUCT(('Cumul pointage'!$C$2:$C$763='02 2020'!$D3)*('Cumul pointage'!$A$2:$A$763='02 2020'!I$2)*ROW('Cumul pointage'!$J$2:$J$763)),10,,,"Cumul pointage")),"")</f>
        <v>7.9333333333333318</v>
      </c>
      <c r="J3" s="46">
        <f ca="1">IFERROR(INDIRECT(ADDRESS(SUMPRODUCT(('Cumul pointage'!$C$2:$C$763='02 2020'!$D3)*('Cumul pointage'!$A$2:$A$763='02 2020'!J$2)*ROW('Cumul pointage'!$J$2:$J$763)),10,,,"Cumul pointage")),"")</f>
        <v>8.8333333333333339</v>
      </c>
      <c r="K3" s="79">
        <f ca="1">IFERROR(INDIRECT(ADDRESS(SUMPRODUCT(('Cumul pointage'!$C$2:$C$763='02 2020'!$D3)*('Cumul pointage'!$A$2:$A$763='02 2020'!K$2)*ROW('Cumul pointage'!$J$2:$J$763)),10,,,"Cumul pointage")),"")</f>
        <v>8.5333333333333314</v>
      </c>
      <c r="L3" s="79"/>
      <c r="M3" s="79"/>
      <c r="N3" s="80">
        <f t="shared" ref="N3:N13" ca="1" si="0">SUM(G3:M3)</f>
        <v>30.333333333333329</v>
      </c>
      <c r="O3" s="118"/>
      <c r="P3" s="79"/>
      <c r="Q3" s="79"/>
      <c r="R3" s="79"/>
      <c r="S3" s="79"/>
      <c r="T3" s="79"/>
      <c r="U3" s="79"/>
      <c r="V3" s="80">
        <f t="shared" ref="V3:V13" si="1">SUM(O3:U3)</f>
        <v>0</v>
      </c>
      <c r="W3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3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3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3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3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3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3" s="81"/>
      <c r="AD3" s="80" t="e">
        <f t="shared" ref="AD3:AD40" si="2">SUM(W3:AC3)</f>
        <v>#REF!</v>
      </c>
      <c r="AE3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3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3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3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3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3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3" s="81"/>
      <c r="AL3" s="80" t="e">
        <f t="shared" ref="AL3:AL13" si="3">SUM(AE3:AK3)</f>
        <v>#REF!</v>
      </c>
      <c r="AM3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3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3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3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3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3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3" s="81"/>
      <c r="AT3" s="80" t="e">
        <f>SUM(AM3:AP3)</f>
        <v>#REF!</v>
      </c>
      <c r="AU3" s="82" t="e">
        <f t="shared" ref="AU3:AU40" ca="1" si="4">V3+AD3+AL3+AT3+N3</f>
        <v>#REF!</v>
      </c>
      <c r="AV3" s="83">
        <f ca="1">COUNTIF(H3:AP3,"NP")</f>
        <v>0</v>
      </c>
      <c r="AW3" s="84">
        <f t="shared" ref="AW3:AW40" ca="1" si="5">COUNTIF(H3:AP3,"Abs")</f>
        <v>0</v>
      </c>
      <c r="AX3" s="85">
        <f t="shared" ref="AX3:AX40" ca="1" si="6">COUNTIF(H3:AP3,"Congé")</f>
        <v>0</v>
      </c>
      <c r="AY3" s="85">
        <f ca="1">COUNTIF(H3:AP3,"CP/2")</f>
        <v>0</v>
      </c>
      <c r="AZ3" s="130">
        <f ca="1">+AX3+(AY3/2)</f>
        <v>0</v>
      </c>
      <c r="BA3" s="84">
        <f t="shared" ref="BA3:BA40" ca="1" si="7">COUNTIF(H3:AP3,"EVF")</f>
        <v>0</v>
      </c>
      <c r="BB3" s="86">
        <f t="shared" ref="BB3:BB40" ca="1" si="8">COUNTIF(G3:AT3,"Férié")</f>
        <v>0</v>
      </c>
      <c r="BC3" s="87"/>
      <c r="BD3" s="72">
        <f ca="1">BC3-(AX3*8)</f>
        <v>0</v>
      </c>
    </row>
    <row r="4" spans="1:56" x14ac:dyDescent="0.25">
      <c r="A4" s="77"/>
      <c r="B4" s="78"/>
      <c r="C4" s="77"/>
      <c r="D4" s="52">
        <v>47</v>
      </c>
      <c r="E4" s="45"/>
      <c r="F4" s="46"/>
      <c r="G4" s="46" t="str">
        <f ca="1">IFERROR(INDIRECT(ADDRESS(SUMPRODUCT(('Cumul pointage'!$C$2:$C$763='02 2020'!$D4)*('Cumul pointage'!$A$2:$A$763='02 2020'!G$2)*ROW('Cumul pointage'!$J$2:$J$763)),10,,,"Cumul pointage")),"")</f>
        <v/>
      </c>
      <c r="H4" s="46">
        <f ca="1">IFERROR(INDIRECT(ADDRESS(SUMPRODUCT(('Cumul pointage'!$C$2:$C$763='02 2020'!$D4)*('Cumul pointage'!$A$2:$A$763='02 2020'!H$2)*ROW('Cumul pointage'!$J$2:$J$763)),10,,,"Cumul pointage")),"")</f>
        <v>10.416666666666666</v>
      </c>
      <c r="I4" s="46">
        <f ca="1">IFERROR(INDIRECT(ADDRESS(SUMPRODUCT(('Cumul pointage'!$C$2:$C$763='02 2020'!$D4)*('Cumul pointage'!$A$2:$A$763='02 2020'!I$2)*ROW('Cumul pointage'!$J$2:$J$763)),10,,,"Cumul pointage")),"")</f>
        <v>10.5</v>
      </c>
      <c r="J4" s="46">
        <f ca="1">IFERROR(INDIRECT(ADDRESS(SUMPRODUCT(('Cumul pointage'!$C$2:$C$763='02 2020'!$D4)*('Cumul pointage'!$A$2:$A$763='02 2020'!J$2)*ROW('Cumul pointage'!$J$2:$J$763)),10,,,"Cumul pointage")),"")</f>
        <v>10.383333333333335</v>
      </c>
      <c r="K4" s="79">
        <f ca="1">IFERROR(INDIRECT(ADDRESS(SUMPRODUCT(('Cumul pointage'!$C$2:$C$763='02 2020'!$D4)*('Cumul pointage'!$A$2:$A$763='02 2020'!K$2)*ROW('Cumul pointage'!$J$2:$J$763)),10,,,"Cumul pointage")),"")</f>
        <v>10.350000000000001</v>
      </c>
      <c r="L4" s="79"/>
      <c r="M4" s="79"/>
      <c r="N4" s="80">
        <f t="shared" ca="1" si="0"/>
        <v>41.65</v>
      </c>
      <c r="O4" s="79"/>
      <c r="P4" s="79"/>
      <c r="Q4" s="79"/>
      <c r="R4" s="79"/>
      <c r="S4" s="79"/>
      <c r="T4" s="79"/>
      <c r="U4" s="79"/>
      <c r="V4" s="80">
        <f t="shared" si="1"/>
        <v>0</v>
      </c>
      <c r="W4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4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4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4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4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4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4" s="81"/>
      <c r="AD4" s="80" t="e">
        <f t="shared" si="2"/>
        <v>#REF!</v>
      </c>
      <c r="AE4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4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4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4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4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4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4" s="81"/>
      <c r="AL4" s="80" t="e">
        <f t="shared" si="3"/>
        <v>#REF!</v>
      </c>
      <c r="AM4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4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4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4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4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4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4" s="81"/>
      <c r="AT4" s="80" t="e">
        <f t="shared" ref="AT4:AT66" si="9">SUM(AM4:AP4)</f>
        <v>#REF!</v>
      </c>
      <c r="AU4" s="82" t="e">
        <f t="shared" ca="1" si="4"/>
        <v>#REF!</v>
      </c>
      <c r="AV4" s="83">
        <f t="shared" ref="AV4:AV66" ca="1" si="10">COUNTIF(H4:AP4,"NP")</f>
        <v>0</v>
      </c>
      <c r="AW4" s="84">
        <f t="shared" ca="1" si="5"/>
        <v>0</v>
      </c>
      <c r="AX4" s="85">
        <f t="shared" ca="1" si="6"/>
        <v>0</v>
      </c>
      <c r="AY4" s="85">
        <f t="shared" ref="AY4:AY66" ca="1" si="11">COUNTIF(H4:AP4,"CP/2")</f>
        <v>0</v>
      </c>
      <c r="AZ4" s="130">
        <f t="shared" ref="AZ4:AZ66" ca="1" si="12">+AX4+(AY4/2)</f>
        <v>0</v>
      </c>
      <c r="BA4" s="84">
        <f t="shared" ca="1" si="7"/>
        <v>0</v>
      </c>
      <c r="BB4" s="86">
        <f t="shared" ca="1" si="8"/>
        <v>0</v>
      </c>
      <c r="BC4" s="87"/>
      <c r="BD4" s="72">
        <f t="shared" ref="BD4:BD40" ca="1" si="13">BC4-(AX4*8)</f>
        <v>0</v>
      </c>
    </row>
    <row r="5" spans="1:56" x14ac:dyDescent="0.25">
      <c r="A5" s="77"/>
      <c r="B5" s="88"/>
      <c r="C5" s="77"/>
      <c r="D5" s="52">
        <v>146</v>
      </c>
      <c r="E5" s="45"/>
      <c r="F5" s="46"/>
      <c r="G5" s="46" t="str">
        <f ca="1">IFERROR(INDIRECT(ADDRESS(SUMPRODUCT(('Cumul pointage'!$C$2:$C$763='02 2020'!$D5)*('Cumul pointage'!$A$2:$A$763='02 2020'!G$2)*ROW('Cumul pointage'!$J$2:$J$763)),10,,,"Cumul pointage")),"")</f>
        <v/>
      </c>
      <c r="H5" s="46">
        <f ca="1">IFERROR(INDIRECT(ADDRESS(SUMPRODUCT(('Cumul pointage'!$C$2:$C$763='02 2020'!$D5)*('Cumul pointage'!$A$2:$A$763='02 2020'!H$2)*ROW('Cumul pointage'!$J$2:$J$763)),10,,,"Cumul pointage")),"")</f>
        <v>1.8333333333333339</v>
      </c>
      <c r="I5" s="46" t="str">
        <f ca="1">IFERROR(INDIRECT(ADDRESS(SUMPRODUCT(('Cumul pointage'!$C$2:$C$763='02 2020'!$D5)*('Cumul pointage'!$A$2:$A$763='02 2020'!I$2)*ROW('Cumul pointage'!$J$2:$J$763)),10,,,"Cumul pointage")),"")</f>
        <v>Tal</v>
      </c>
      <c r="J5" s="46" t="str">
        <f ca="1">IFERROR(INDIRECT(ADDRESS(SUMPRODUCT(('Cumul pointage'!$C$2:$C$763='02 2020'!$D5)*('Cumul pointage'!$A$2:$A$763='02 2020'!J$2)*ROW('Cumul pointage'!$J$2:$J$763)),10,,,"Cumul pointage")),"")</f>
        <v>Ja</v>
      </c>
      <c r="K5" s="79">
        <f ca="1">IFERROR(INDIRECT(ADDRESS(SUMPRODUCT(('Cumul pointage'!$C$2:$C$763='02 2020'!$D5)*('Cumul pointage'!$A$2:$A$763='02 2020'!K$2)*ROW('Cumul pointage'!$J$2:$J$763)),10,,,"Cumul pointage")),"")</f>
        <v>5.6166666666666671</v>
      </c>
      <c r="L5" s="79"/>
      <c r="M5" s="79"/>
      <c r="N5" s="80">
        <f t="shared" ca="1" si="0"/>
        <v>7.4500000000000011</v>
      </c>
      <c r="O5" s="79"/>
      <c r="P5" s="79"/>
      <c r="Q5" s="79"/>
      <c r="R5" s="79"/>
      <c r="S5" s="79"/>
      <c r="T5" s="79"/>
      <c r="U5" s="79"/>
      <c r="V5" s="80">
        <f t="shared" si="1"/>
        <v>0</v>
      </c>
      <c r="W5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5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5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5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5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5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5" s="81"/>
      <c r="AD5" s="80" t="e">
        <f t="shared" si="2"/>
        <v>#REF!</v>
      </c>
      <c r="AE5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5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5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5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5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5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5" s="81"/>
      <c r="AL5" s="80" t="e">
        <f t="shared" si="3"/>
        <v>#REF!</v>
      </c>
      <c r="AM5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5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5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5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5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5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5" s="81"/>
      <c r="AT5" s="80" t="e">
        <f t="shared" si="9"/>
        <v>#REF!</v>
      </c>
      <c r="AU5" s="82" t="e">
        <f t="shared" ca="1" si="4"/>
        <v>#REF!</v>
      </c>
      <c r="AV5" s="83">
        <f t="shared" ca="1" si="10"/>
        <v>0</v>
      </c>
      <c r="AW5" s="84">
        <f t="shared" ca="1" si="5"/>
        <v>0</v>
      </c>
      <c r="AX5" s="85">
        <f t="shared" ca="1" si="6"/>
        <v>0</v>
      </c>
      <c r="AY5" s="85">
        <f t="shared" ca="1" si="11"/>
        <v>0</v>
      </c>
      <c r="AZ5" s="130">
        <f t="shared" ca="1" si="12"/>
        <v>0</v>
      </c>
      <c r="BA5" s="84">
        <f t="shared" ca="1" si="7"/>
        <v>0</v>
      </c>
      <c r="BB5" s="86">
        <f t="shared" ca="1" si="8"/>
        <v>0</v>
      </c>
      <c r="BC5" s="87"/>
      <c r="BD5" s="72">
        <f t="shared" ca="1" si="13"/>
        <v>0</v>
      </c>
    </row>
    <row r="6" spans="1:56" x14ac:dyDescent="0.25">
      <c r="A6" s="77"/>
      <c r="B6" s="88"/>
      <c r="C6" s="77"/>
      <c r="D6" s="52">
        <v>149</v>
      </c>
      <c r="E6" s="45"/>
      <c r="F6" s="46"/>
      <c r="G6" s="46" t="str">
        <f ca="1">IFERROR(INDIRECT(ADDRESS(SUMPRODUCT(('Cumul pointage'!$C$2:$C$763='02 2020'!$D6)*('Cumul pointage'!$A$2:$A$763='02 2020'!G$2)*ROW('Cumul pointage'!$J$2:$J$763)),10,,,"Cumul pointage")),"")</f>
        <v/>
      </c>
      <c r="H6" s="46" t="str">
        <f ca="1">IFERROR(INDIRECT(ADDRESS(SUMPRODUCT(('Cumul pointage'!$C$2:$C$763='02 2020'!$D6)*('Cumul pointage'!$A$2:$A$763='02 2020'!H$2)*ROW('Cumul pointage'!$J$2:$J$763)),10,,,"Cumul pointage")),"")</f>
        <v>Ba7</v>
      </c>
      <c r="I6" s="46" t="str">
        <f ca="1">IFERROR(INDIRECT(ADDRESS(SUMPRODUCT(('Cumul pointage'!$C$2:$C$763='02 2020'!$D6)*('Cumul pointage'!$A$2:$A$763='02 2020'!I$2)*ROW('Cumul pointage'!$J$2:$J$763)),10,,,"Cumul pointage")),"")</f>
        <v>Ba7</v>
      </c>
      <c r="J6" s="46" t="str">
        <f ca="1">IFERROR(INDIRECT(ADDRESS(SUMPRODUCT(('Cumul pointage'!$C$2:$C$763='02 2020'!$D6)*('Cumul pointage'!$A$2:$A$763='02 2020'!J$2)*ROW('Cumul pointage'!$J$2:$J$763)),10,,,"Cumul pointage")),"")</f>
        <v>Ba7</v>
      </c>
      <c r="K6" s="79" t="str">
        <f ca="1">IFERROR(INDIRECT(ADDRESS(SUMPRODUCT(('Cumul pointage'!$C$2:$C$763='02 2020'!$D6)*('Cumul pointage'!$A$2:$A$763='02 2020'!K$2)*ROW('Cumul pointage'!$J$2:$J$763)),10,,,"Cumul pointage")),"")</f>
        <v>Ba7</v>
      </c>
      <c r="L6" s="79"/>
      <c r="M6" s="79"/>
      <c r="N6" s="80">
        <f t="shared" ca="1" si="0"/>
        <v>0</v>
      </c>
      <c r="O6" s="79"/>
      <c r="P6" s="79"/>
      <c r="Q6" s="79"/>
      <c r="R6" s="79"/>
      <c r="S6" s="79"/>
      <c r="T6" s="79"/>
      <c r="U6" s="79"/>
      <c r="V6" s="80">
        <f t="shared" si="1"/>
        <v>0</v>
      </c>
      <c r="W6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6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6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6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6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6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6" s="81"/>
      <c r="AD6" s="80" t="e">
        <f t="shared" si="2"/>
        <v>#REF!</v>
      </c>
      <c r="AE6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6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6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6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6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6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6" s="81"/>
      <c r="AL6" s="80" t="e">
        <f t="shared" si="3"/>
        <v>#REF!</v>
      </c>
      <c r="AM6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6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6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6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6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6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6" s="81"/>
      <c r="AT6" s="80" t="e">
        <f t="shared" si="9"/>
        <v>#REF!</v>
      </c>
      <c r="AU6" s="82" t="e">
        <f t="shared" ca="1" si="4"/>
        <v>#REF!</v>
      </c>
      <c r="AV6" s="83">
        <f t="shared" ca="1" si="10"/>
        <v>0</v>
      </c>
      <c r="AW6" s="84">
        <f t="shared" ca="1" si="5"/>
        <v>0</v>
      </c>
      <c r="AX6" s="85">
        <f t="shared" ca="1" si="6"/>
        <v>0</v>
      </c>
      <c r="AY6" s="85">
        <f t="shared" ca="1" si="11"/>
        <v>0</v>
      </c>
      <c r="AZ6" s="130">
        <f t="shared" ca="1" si="12"/>
        <v>0</v>
      </c>
      <c r="BA6" s="84">
        <f t="shared" ca="1" si="7"/>
        <v>0</v>
      </c>
      <c r="BB6" s="86">
        <f t="shared" ca="1" si="8"/>
        <v>0</v>
      </c>
      <c r="BC6" s="87"/>
      <c r="BD6" s="72">
        <f t="shared" ca="1" si="13"/>
        <v>0</v>
      </c>
    </row>
    <row r="7" spans="1:56" x14ac:dyDescent="0.25">
      <c r="A7" s="77"/>
      <c r="B7" s="88"/>
      <c r="C7" s="77"/>
      <c r="D7" s="94">
        <v>152</v>
      </c>
      <c r="E7" s="45"/>
      <c r="F7" s="46"/>
      <c r="G7" s="46" t="str">
        <f ca="1">IFERROR(INDIRECT(ADDRESS(SUMPRODUCT(('Cumul pointage'!$C$2:$C$763='02 2020'!$D7)*('Cumul pointage'!$A$2:$A$763='02 2020'!G$2)*ROW('Cumul pointage'!$J$2:$J$763)),10,,,"Cumul pointage")),"")</f>
        <v/>
      </c>
      <c r="H7" s="46">
        <f ca="1">IFERROR(INDIRECT(ADDRESS(SUMPRODUCT(('Cumul pointage'!$C$2:$C$763='02 2020'!$D7)*('Cumul pointage'!$A$2:$A$763='02 2020'!H$2)*ROW('Cumul pointage'!$J$2:$J$763)),10,,,"Cumul pointage")),"")</f>
        <v>5.25</v>
      </c>
      <c r="I7" s="46">
        <f ca="1">IFERROR(INDIRECT(ADDRESS(SUMPRODUCT(('Cumul pointage'!$C$2:$C$763='02 2020'!$D7)*('Cumul pointage'!$A$2:$A$763='02 2020'!I$2)*ROW('Cumul pointage'!$J$2:$J$763)),10,,,"Cumul pointage")),"")</f>
        <v>7.7499999999999982</v>
      </c>
      <c r="J7" s="46">
        <f ca="1">IFERROR(INDIRECT(ADDRESS(SUMPRODUCT(('Cumul pointage'!$C$2:$C$763='02 2020'!$D7)*('Cumul pointage'!$A$2:$A$763='02 2020'!J$2)*ROW('Cumul pointage'!$J$2:$J$763)),10,,,"Cumul pointage")),"")</f>
        <v>6.5333333333333314</v>
      </c>
      <c r="K7" s="79">
        <f ca="1">IFERROR(INDIRECT(ADDRESS(SUMPRODUCT(('Cumul pointage'!$C$2:$C$763='02 2020'!$D7)*('Cumul pointage'!$A$2:$A$763='02 2020'!K$2)*ROW('Cumul pointage'!$J$2:$J$763)),10,,,"Cumul pointage")),"")</f>
        <v>3.7833333333333332</v>
      </c>
      <c r="L7" s="79"/>
      <c r="M7" s="79"/>
      <c r="N7" s="80">
        <f t="shared" ca="1" si="0"/>
        <v>23.316666666666663</v>
      </c>
      <c r="O7" s="79"/>
      <c r="P7" s="79"/>
      <c r="Q7" s="79"/>
      <c r="R7" s="79"/>
      <c r="S7" s="79"/>
      <c r="T7" s="79"/>
      <c r="U7" s="79"/>
      <c r="V7" s="80">
        <f t="shared" si="1"/>
        <v>0</v>
      </c>
      <c r="W7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7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7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7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7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7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7" s="81"/>
      <c r="AD7" s="80" t="e">
        <f t="shared" si="2"/>
        <v>#REF!</v>
      </c>
      <c r="AE7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7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7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7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7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7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7" s="81"/>
      <c r="AL7" s="80" t="e">
        <f t="shared" si="3"/>
        <v>#REF!</v>
      </c>
      <c r="AM7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7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7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7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7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7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7" s="81"/>
      <c r="AT7" s="80" t="e">
        <f t="shared" si="9"/>
        <v>#REF!</v>
      </c>
      <c r="AU7" s="82" t="e">
        <f t="shared" ca="1" si="4"/>
        <v>#REF!</v>
      </c>
      <c r="AV7" s="83">
        <f t="shared" ca="1" si="10"/>
        <v>0</v>
      </c>
      <c r="AW7" s="84">
        <f t="shared" ca="1" si="5"/>
        <v>0</v>
      </c>
      <c r="AX7" s="85">
        <f t="shared" ca="1" si="6"/>
        <v>0</v>
      </c>
      <c r="AY7" s="85">
        <f t="shared" ca="1" si="11"/>
        <v>0</v>
      </c>
      <c r="AZ7" s="130">
        <f t="shared" ca="1" si="12"/>
        <v>0</v>
      </c>
      <c r="BA7" s="84">
        <f t="shared" ca="1" si="7"/>
        <v>0</v>
      </c>
      <c r="BB7" s="86">
        <f t="shared" ca="1" si="8"/>
        <v>0</v>
      </c>
      <c r="BC7" s="87"/>
      <c r="BD7" s="72">
        <f t="shared" ca="1" si="13"/>
        <v>0</v>
      </c>
    </row>
    <row r="8" spans="1:56" s="41" customFormat="1" x14ac:dyDescent="0.25">
      <c r="A8" s="77"/>
      <c r="B8" s="77"/>
      <c r="C8" s="77"/>
      <c r="D8" s="52">
        <v>222</v>
      </c>
      <c r="E8" s="45"/>
      <c r="F8" s="46"/>
      <c r="G8" s="46" t="str">
        <f ca="1">IFERROR(INDIRECT(ADDRESS(SUMPRODUCT(('Cumul pointage'!$C$2:$C$763='02 2020'!$D8)*('Cumul pointage'!$A$2:$A$763='02 2020'!G$2)*ROW('Cumul pointage'!$J$2:$J$763)),10,,,"Cumul pointage")),"")</f>
        <v/>
      </c>
      <c r="H8" s="46">
        <f ca="1">IFERROR(INDIRECT(ADDRESS(SUMPRODUCT(('Cumul pointage'!$C$2:$C$763='02 2020'!$D8)*('Cumul pointage'!$A$2:$A$763='02 2020'!H$2)*ROW('Cumul pointage'!$J$2:$J$763)),10,,,"Cumul pointage")),"")</f>
        <v>9.0166666666666675</v>
      </c>
      <c r="I8" s="46">
        <f ca="1">IFERROR(INDIRECT(ADDRESS(SUMPRODUCT(('Cumul pointage'!$C$2:$C$763='02 2020'!$D8)*('Cumul pointage'!$A$2:$A$763='02 2020'!I$2)*ROW('Cumul pointage'!$J$2:$J$763)),10,,,"Cumul pointage")),"")</f>
        <v>8.8499999999999979</v>
      </c>
      <c r="J8" s="46">
        <f ca="1">IFERROR(INDIRECT(ADDRESS(SUMPRODUCT(('Cumul pointage'!$C$2:$C$763='02 2020'!$D8)*('Cumul pointage'!$A$2:$A$763='02 2020'!J$2)*ROW('Cumul pointage'!$J$2:$J$763)),10,,,"Cumul pointage")),"")</f>
        <v>7.7000000000000011</v>
      </c>
      <c r="K8" s="79">
        <f ca="1">IFERROR(INDIRECT(ADDRESS(SUMPRODUCT(('Cumul pointage'!$C$2:$C$763='02 2020'!$D8)*('Cumul pointage'!$A$2:$A$763='02 2020'!K$2)*ROW('Cumul pointage'!$J$2:$J$763)),10,,,"Cumul pointage")),"")</f>
        <v>8.0499999999999989</v>
      </c>
      <c r="L8" s="79"/>
      <c r="M8" s="79"/>
      <c r="N8" s="80">
        <f t="shared" ca="1" si="0"/>
        <v>33.616666666666667</v>
      </c>
      <c r="O8" s="79"/>
      <c r="P8" s="79"/>
      <c r="Q8" s="79"/>
      <c r="R8" s="79"/>
      <c r="S8" s="79"/>
      <c r="T8" s="79"/>
      <c r="U8" s="79"/>
      <c r="V8" s="80">
        <f t="shared" si="1"/>
        <v>0</v>
      </c>
      <c r="W8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8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8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8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8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8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8" s="81"/>
      <c r="AD8" s="80" t="e">
        <f t="shared" si="2"/>
        <v>#REF!</v>
      </c>
      <c r="AE8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8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8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8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8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8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8" s="81"/>
      <c r="AL8" s="80" t="e">
        <f t="shared" ref="AL8" si="14">SUM(AE8:AK8)</f>
        <v>#REF!</v>
      </c>
      <c r="AM8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8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8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8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8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8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8" s="81"/>
      <c r="AT8" s="80" t="e">
        <f t="shared" si="9"/>
        <v>#REF!</v>
      </c>
      <c r="AU8" s="82" t="e">
        <f t="shared" ca="1" si="4"/>
        <v>#REF!</v>
      </c>
      <c r="AV8" s="83">
        <f t="shared" ca="1" si="10"/>
        <v>0</v>
      </c>
      <c r="AW8" s="84">
        <f t="shared" ca="1" si="5"/>
        <v>0</v>
      </c>
      <c r="AX8" s="85">
        <f t="shared" ca="1" si="6"/>
        <v>0</v>
      </c>
      <c r="AY8" s="85">
        <f t="shared" ca="1" si="11"/>
        <v>0</v>
      </c>
      <c r="AZ8" s="130">
        <f t="shared" ca="1" si="12"/>
        <v>0</v>
      </c>
      <c r="BA8" s="84">
        <f t="shared" ca="1" si="7"/>
        <v>0</v>
      </c>
      <c r="BB8" s="86">
        <f t="shared" ca="1" si="8"/>
        <v>0</v>
      </c>
      <c r="BC8" s="87"/>
      <c r="BD8" s="72">
        <f t="shared" ca="1" si="13"/>
        <v>0</v>
      </c>
    </row>
    <row r="9" spans="1:56" x14ac:dyDescent="0.25">
      <c r="A9" s="77"/>
      <c r="B9" s="88"/>
      <c r="C9" s="77"/>
      <c r="D9" s="52">
        <v>258</v>
      </c>
      <c r="E9" s="45"/>
      <c r="F9" s="46"/>
      <c r="G9" s="46" t="str">
        <f ca="1">IFERROR(INDIRECT(ADDRESS(SUMPRODUCT(('Cumul pointage'!$C$2:$C$763='02 2020'!$D9)*('Cumul pointage'!$A$2:$A$763='02 2020'!G$2)*ROW('Cumul pointage'!$J$2:$J$763)),10,,,"Cumul pointage")),"")</f>
        <v/>
      </c>
      <c r="H9" s="46" t="str">
        <f ca="1">IFERROR(INDIRECT(ADDRESS(SUMPRODUCT(('Cumul pointage'!$C$2:$C$763='02 2020'!$D9)*('Cumul pointage'!$A$2:$A$763='02 2020'!H$2)*ROW('Cumul pointage'!$J$2:$J$763)),10,,,"Cumul pointage")),"")</f>
        <v>Ba7</v>
      </c>
      <c r="I9" s="46">
        <f ca="1">IFERROR(INDIRECT(ADDRESS(SUMPRODUCT(('Cumul pointage'!$C$2:$C$763='02 2020'!$D9)*('Cumul pointage'!$A$2:$A$763='02 2020'!I$2)*ROW('Cumul pointage'!$J$2:$J$763)),10,,,"Cumul pointage")),"")</f>
        <v>5.8999999999999986</v>
      </c>
      <c r="J9" s="46" t="str">
        <f ca="1">IFERROR(INDIRECT(ADDRESS(SUMPRODUCT(('Cumul pointage'!$C$2:$C$763='02 2020'!$D9)*('Cumul pointage'!$A$2:$A$763='02 2020'!J$2)*ROW('Cumul pointage'!$J$2:$J$763)),10,,,"Cumul pointage")),"")</f>
        <v>Ba7</v>
      </c>
      <c r="K9" s="79" t="str">
        <f ca="1">IFERROR(INDIRECT(ADDRESS(SUMPRODUCT(('Cumul pointage'!$C$2:$C$763='02 2020'!$D9)*('Cumul pointage'!$A$2:$A$763='02 2020'!K$2)*ROW('Cumul pointage'!$J$2:$J$763)),10,,,"Cumul pointage")),"")</f>
        <v>Ba7</v>
      </c>
      <c r="L9" s="79"/>
      <c r="M9" s="79"/>
      <c r="N9" s="80">
        <f t="shared" ca="1" si="0"/>
        <v>5.8999999999999986</v>
      </c>
      <c r="O9" s="79"/>
      <c r="P9" s="79"/>
      <c r="Q9" s="79"/>
      <c r="R9" s="79"/>
      <c r="S9" s="79"/>
      <c r="T9" s="79"/>
      <c r="U9" s="79"/>
      <c r="V9" s="80">
        <f t="shared" si="1"/>
        <v>0</v>
      </c>
      <c r="W9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9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9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9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9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9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9" s="81"/>
      <c r="AD9" s="80" t="e">
        <f t="shared" si="2"/>
        <v>#REF!</v>
      </c>
      <c r="AE9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9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9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9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9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9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9" s="81"/>
      <c r="AL9" s="80" t="e">
        <f t="shared" si="3"/>
        <v>#REF!</v>
      </c>
      <c r="AM9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9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9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9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9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9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9" s="81"/>
      <c r="AT9" s="80" t="e">
        <f t="shared" si="9"/>
        <v>#REF!</v>
      </c>
      <c r="AU9" s="82" t="e">
        <f t="shared" ca="1" si="4"/>
        <v>#REF!</v>
      </c>
      <c r="AV9" s="83">
        <f t="shared" ca="1" si="10"/>
        <v>0</v>
      </c>
      <c r="AW9" s="84">
        <f t="shared" ca="1" si="5"/>
        <v>0</v>
      </c>
      <c r="AX9" s="85">
        <f t="shared" ca="1" si="6"/>
        <v>0</v>
      </c>
      <c r="AY9" s="85">
        <f t="shared" ca="1" si="11"/>
        <v>0</v>
      </c>
      <c r="AZ9" s="130">
        <f t="shared" ca="1" si="12"/>
        <v>0</v>
      </c>
      <c r="BA9" s="84">
        <f t="shared" ca="1" si="7"/>
        <v>0</v>
      </c>
      <c r="BB9" s="86">
        <f t="shared" ca="1" si="8"/>
        <v>0</v>
      </c>
      <c r="BC9" s="87"/>
      <c r="BD9" s="72">
        <f t="shared" ca="1" si="13"/>
        <v>0</v>
      </c>
    </row>
    <row r="10" spans="1:56" x14ac:dyDescent="0.25">
      <c r="A10" s="77"/>
      <c r="B10" s="88"/>
      <c r="C10" s="77"/>
      <c r="D10" s="52">
        <v>310</v>
      </c>
      <c r="E10" s="45"/>
      <c r="F10" s="46"/>
      <c r="G10" s="46" t="str">
        <f ca="1">IFERROR(INDIRECT(ADDRESS(SUMPRODUCT(('Cumul pointage'!$C$2:$C$763='02 2020'!$D10)*('Cumul pointage'!$A$2:$A$763='02 2020'!G$2)*ROW('Cumul pointage'!$J$2:$J$763)),10,,,"Cumul pointage")),"")</f>
        <v/>
      </c>
      <c r="H10" s="46" t="str">
        <f ca="1">IFERROR(INDIRECT(ADDRESS(SUMPRODUCT(('Cumul pointage'!$C$2:$C$763='02 2020'!$D10)*('Cumul pointage'!$A$2:$A$763='02 2020'!H$2)*ROW('Cumul pointage'!$J$2:$J$763)),10,,,"Cumul pointage")),"")</f>
        <v>Ba7</v>
      </c>
      <c r="I10" s="46" t="str">
        <f ca="1">IFERROR(INDIRECT(ADDRESS(SUMPRODUCT(('Cumul pointage'!$C$2:$C$763='02 2020'!$D10)*('Cumul pointage'!$A$2:$A$763='02 2020'!I$2)*ROW('Cumul pointage'!$J$2:$J$763)),10,,,"Cumul pointage")),"")</f>
        <v>Ba7</v>
      </c>
      <c r="J10" s="46" t="str">
        <f ca="1">IFERROR(INDIRECT(ADDRESS(SUMPRODUCT(('Cumul pointage'!$C$2:$C$763='02 2020'!$D10)*('Cumul pointage'!$A$2:$A$763='02 2020'!J$2)*ROW('Cumul pointage'!$J$2:$J$763)),10,,,"Cumul pointage")),"")</f>
        <v>Ba7</v>
      </c>
      <c r="K10" s="79" t="str">
        <f ca="1">IFERROR(INDIRECT(ADDRESS(SUMPRODUCT(('Cumul pointage'!$C$2:$C$763='02 2020'!$D10)*('Cumul pointage'!$A$2:$A$763='02 2020'!K$2)*ROW('Cumul pointage'!$J$2:$J$763)),10,,,"Cumul pointage")),"")</f>
        <v>Ba7</v>
      </c>
      <c r="L10" s="79"/>
      <c r="M10" s="79"/>
      <c r="N10" s="80">
        <f t="shared" ca="1" si="0"/>
        <v>0</v>
      </c>
      <c r="O10" s="79"/>
      <c r="P10" s="79"/>
      <c r="Q10" s="79"/>
      <c r="R10" s="79"/>
      <c r="S10" s="79"/>
      <c r="T10" s="79"/>
      <c r="U10" s="79"/>
      <c r="V10" s="80">
        <f t="shared" si="1"/>
        <v>0</v>
      </c>
      <c r="W10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0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0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0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0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0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0" s="81"/>
      <c r="AD10" s="80" t="e">
        <f t="shared" si="2"/>
        <v>#REF!</v>
      </c>
      <c r="AE10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0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0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0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0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0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0" s="81"/>
      <c r="AL10" s="80" t="e">
        <f t="shared" si="3"/>
        <v>#REF!</v>
      </c>
      <c r="AM10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0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0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0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0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0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0" s="81"/>
      <c r="AT10" s="80" t="e">
        <f t="shared" si="9"/>
        <v>#REF!</v>
      </c>
      <c r="AU10" s="82" t="e">
        <f t="shared" ca="1" si="4"/>
        <v>#REF!</v>
      </c>
      <c r="AV10" s="83">
        <f t="shared" ca="1" si="10"/>
        <v>0</v>
      </c>
      <c r="AW10" s="84">
        <f t="shared" ca="1" si="5"/>
        <v>0</v>
      </c>
      <c r="AX10" s="85">
        <f t="shared" ca="1" si="6"/>
        <v>0</v>
      </c>
      <c r="AY10" s="85">
        <f t="shared" ca="1" si="11"/>
        <v>0</v>
      </c>
      <c r="AZ10" s="130">
        <f t="shared" ca="1" si="12"/>
        <v>0</v>
      </c>
      <c r="BA10" s="84">
        <f t="shared" ca="1" si="7"/>
        <v>0</v>
      </c>
      <c r="BB10" s="86">
        <f t="shared" ca="1" si="8"/>
        <v>0</v>
      </c>
      <c r="BC10" s="87"/>
      <c r="BD10" s="72">
        <f t="shared" ca="1" si="13"/>
        <v>0</v>
      </c>
    </row>
    <row r="11" spans="1:56" x14ac:dyDescent="0.25">
      <c r="A11" s="77"/>
      <c r="B11" s="88"/>
      <c r="C11" s="77"/>
      <c r="D11" s="52">
        <v>311</v>
      </c>
      <c r="E11" s="45"/>
      <c r="F11" s="46"/>
      <c r="G11" s="46" t="str">
        <f ca="1">IFERROR(INDIRECT(ADDRESS(SUMPRODUCT(('Cumul pointage'!$C$2:$C$763='02 2020'!$D11)*('Cumul pointage'!$A$2:$A$763='02 2020'!G$2)*ROW('Cumul pointage'!$J$2:$J$763)),10,,,"Cumul pointage")),"")</f>
        <v/>
      </c>
      <c r="H11" s="46">
        <f ca="1">IFERROR(INDIRECT(ADDRESS(SUMPRODUCT(('Cumul pointage'!$C$2:$C$763='02 2020'!$D11)*('Cumul pointage'!$A$2:$A$763='02 2020'!H$2)*ROW('Cumul pointage'!$J$2:$J$763)),10,,,"Cumul pointage")),"")</f>
        <v>5.8333333333333339</v>
      </c>
      <c r="I11" s="46">
        <f ca="1">IFERROR(INDIRECT(ADDRESS(SUMPRODUCT(('Cumul pointage'!$C$2:$C$763='02 2020'!$D11)*('Cumul pointage'!$A$2:$A$763='02 2020'!I$2)*ROW('Cumul pointage'!$J$2:$J$763)),10,,,"Cumul pointage")),"")</f>
        <v>5.3166666666666664</v>
      </c>
      <c r="J11" s="46">
        <f ca="1">IFERROR(INDIRECT(ADDRESS(SUMPRODUCT(('Cumul pointage'!$C$2:$C$763='02 2020'!$D11)*('Cumul pointage'!$A$2:$A$763='02 2020'!J$2)*ROW('Cumul pointage'!$J$2:$J$763)),10,,,"Cumul pointage")),"")</f>
        <v>9.3500000000000014</v>
      </c>
      <c r="K11" s="79">
        <f ca="1">IFERROR(INDIRECT(ADDRESS(SUMPRODUCT(('Cumul pointage'!$C$2:$C$763='02 2020'!$D11)*('Cumul pointage'!$A$2:$A$763='02 2020'!K$2)*ROW('Cumul pointage'!$J$2:$J$763)),10,,,"Cumul pointage")),"")</f>
        <v>9.0833333333333339</v>
      </c>
      <c r="L11" s="79"/>
      <c r="M11" s="79"/>
      <c r="N11" s="80">
        <f t="shared" ca="1" si="0"/>
        <v>29.583333333333336</v>
      </c>
      <c r="O11" s="79"/>
      <c r="P11" s="79"/>
      <c r="Q11" s="79"/>
      <c r="R11" s="79"/>
      <c r="S11" s="79"/>
      <c r="T11" s="79"/>
      <c r="U11" s="79"/>
      <c r="V11" s="80">
        <f t="shared" si="1"/>
        <v>0</v>
      </c>
      <c r="W11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1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1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1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1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1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1" s="81"/>
      <c r="AD11" s="80" t="e">
        <f t="shared" si="2"/>
        <v>#REF!</v>
      </c>
      <c r="AE11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1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1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1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1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1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1" s="81"/>
      <c r="AL11" s="80" t="e">
        <f t="shared" si="3"/>
        <v>#REF!</v>
      </c>
      <c r="AM11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1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1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1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1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1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1" s="81"/>
      <c r="AT11" s="80" t="e">
        <f t="shared" si="9"/>
        <v>#REF!</v>
      </c>
      <c r="AU11" s="82" t="e">
        <f t="shared" ca="1" si="4"/>
        <v>#REF!</v>
      </c>
      <c r="AV11" s="83">
        <f t="shared" ca="1" si="10"/>
        <v>0</v>
      </c>
      <c r="AW11" s="84">
        <f t="shared" ca="1" si="5"/>
        <v>0</v>
      </c>
      <c r="AX11" s="85">
        <f t="shared" ca="1" si="6"/>
        <v>0</v>
      </c>
      <c r="AY11" s="85">
        <f t="shared" ca="1" si="11"/>
        <v>0</v>
      </c>
      <c r="AZ11" s="130">
        <f t="shared" ca="1" si="12"/>
        <v>0</v>
      </c>
      <c r="BA11" s="84">
        <f t="shared" ca="1" si="7"/>
        <v>0</v>
      </c>
      <c r="BB11" s="86">
        <f t="shared" ca="1" si="8"/>
        <v>0</v>
      </c>
      <c r="BC11" s="87"/>
      <c r="BD11" s="72">
        <f t="shared" ca="1" si="13"/>
        <v>0</v>
      </c>
    </row>
    <row r="12" spans="1:56" x14ac:dyDescent="0.25">
      <c r="A12" s="77"/>
      <c r="B12" s="88"/>
      <c r="C12" s="77"/>
      <c r="D12" s="52">
        <v>313</v>
      </c>
      <c r="E12" s="45"/>
      <c r="F12" s="46"/>
      <c r="G12" s="46" t="str">
        <f ca="1">IFERROR(INDIRECT(ADDRESS(SUMPRODUCT(('Cumul pointage'!$C$2:$C$763='02 2020'!$D12)*('Cumul pointage'!$A$2:$A$763='02 2020'!G$2)*ROW('Cumul pointage'!$J$2:$J$763)),10,,,"Cumul pointage")),"")</f>
        <v/>
      </c>
      <c r="H12" s="46">
        <f ca="1">IFERROR(INDIRECT(ADDRESS(SUMPRODUCT(('Cumul pointage'!$C$2:$C$763='02 2020'!$D12)*('Cumul pointage'!$A$2:$A$763='02 2020'!H$2)*ROW('Cumul pointage'!$J$2:$J$763)),10,,,"Cumul pointage")),"")</f>
        <v>3.9833333333333325</v>
      </c>
      <c r="I12" s="46" t="str">
        <f ca="1">IFERROR(INDIRECT(ADDRESS(SUMPRODUCT(('Cumul pointage'!$C$2:$C$763='02 2020'!$D12)*('Cumul pointage'!$A$2:$A$763='02 2020'!I$2)*ROW('Cumul pointage'!$J$2:$J$763)),10,,,"Cumul pointage")),"")</f>
        <v>Tal</v>
      </c>
      <c r="J12" s="46" t="str">
        <f ca="1">IFERROR(INDIRECT(ADDRESS(SUMPRODUCT(('Cumul pointage'!$C$2:$C$763='02 2020'!$D12)*('Cumul pointage'!$A$2:$A$763='02 2020'!J$2)*ROW('Cumul pointage'!$J$2:$J$763)),10,,,"Cumul pointage")),"")</f>
        <v>Ja</v>
      </c>
      <c r="K12" s="79" t="str">
        <f ca="1">IFERROR(INDIRECT(ADDRESS(SUMPRODUCT(('Cumul pointage'!$C$2:$C$763='02 2020'!$D12)*('Cumul pointage'!$A$2:$A$763='02 2020'!K$2)*ROW('Cumul pointage'!$J$2:$J$763)),10,,,"Cumul pointage")),"")</f>
        <v>Ba7</v>
      </c>
      <c r="L12" s="79"/>
      <c r="M12" s="79"/>
      <c r="N12" s="80">
        <f t="shared" ca="1" si="0"/>
        <v>3.9833333333333325</v>
      </c>
      <c r="O12" s="79"/>
      <c r="P12" s="79"/>
      <c r="Q12" s="79"/>
      <c r="R12" s="79"/>
      <c r="S12" s="79"/>
      <c r="T12" s="79"/>
      <c r="U12" s="79"/>
      <c r="V12" s="80">
        <f t="shared" si="1"/>
        <v>0</v>
      </c>
      <c r="W12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2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2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2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2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2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2" s="81"/>
      <c r="AD12" s="80" t="e">
        <f t="shared" si="2"/>
        <v>#REF!</v>
      </c>
      <c r="AE12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2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2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2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2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2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2" s="81"/>
      <c r="AL12" s="80" t="e">
        <f t="shared" si="3"/>
        <v>#REF!</v>
      </c>
      <c r="AM12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2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2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2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2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2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2" s="81"/>
      <c r="AT12" s="80" t="e">
        <f t="shared" si="9"/>
        <v>#REF!</v>
      </c>
      <c r="AU12" s="82" t="e">
        <f t="shared" ca="1" si="4"/>
        <v>#REF!</v>
      </c>
      <c r="AV12" s="83">
        <f t="shared" ca="1" si="10"/>
        <v>0</v>
      </c>
      <c r="AW12" s="84">
        <f t="shared" ca="1" si="5"/>
        <v>0</v>
      </c>
      <c r="AX12" s="85">
        <f t="shared" ca="1" si="6"/>
        <v>0</v>
      </c>
      <c r="AY12" s="85">
        <f t="shared" ca="1" si="11"/>
        <v>0</v>
      </c>
      <c r="AZ12" s="130">
        <f t="shared" ca="1" si="12"/>
        <v>0</v>
      </c>
      <c r="BA12" s="84">
        <f t="shared" ca="1" si="7"/>
        <v>0</v>
      </c>
      <c r="BB12" s="86">
        <f t="shared" ca="1" si="8"/>
        <v>0</v>
      </c>
      <c r="BC12" s="87"/>
      <c r="BD12" s="72">
        <f t="shared" ca="1" si="13"/>
        <v>0</v>
      </c>
    </row>
    <row r="13" spans="1:56" x14ac:dyDescent="0.25">
      <c r="A13" s="77"/>
      <c r="B13" s="88"/>
      <c r="C13" s="77"/>
      <c r="D13" s="52">
        <v>341</v>
      </c>
      <c r="E13" s="45"/>
      <c r="F13" s="46"/>
      <c r="G13" s="46" t="str">
        <f ca="1">IFERROR(INDIRECT(ADDRESS(SUMPRODUCT(('Cumul pointage'!$C$2:$C$763='02 2020'!$D13)*('Cumul pointage'!$A$2:$A$763='02 2020'!G$2)*ROW('Cumul pointage'!$J$2:$J$763)),10,,,"Cumul pointage")),"")</f>
        <v/>
      </c>
      <c r="H13" s="46">
        <f ca="1">IFERROR(INDIRECT(ADDRESS(SUMPRODUCT(('Cumul pointage'!$C$2:$C$763='02 2020'!$D13)*('Cumul pointage'!$A$2:$A$763='02 2020'!H$2)*ROW('Cumul pointage'!$J$2:$J$763)),10,,,"Cumul pointage")),"")</f>
        <v>10.833333333333334</v>
      </c>
      <c r="I13" s="46">
        <f ca="1">IFERROR(INDIRECT(ADDRESS(SUMPRODUCT(('Cumul pointage'!$C$2:$C$763='02 2020'!$D13)*('Cumul pointage'!$A$2:$A$763='02 2020'!I$2)*ROW('Cumul pointage'!$J$2:$J$763)),10,,,"Cumul pointage")),"")</f>
        <v>11.433333333333332</v>
      </c>
      <c r="J13" s="46">
        <f ca="1">IFERROR(INDIRECT(ADDRESS(SUMPRODUCT(('Cumul pointage'!$C$2:$C$763='02 2020'!$D13)*('Cumul pointage'!$A$2:$A$763='02 2020'!J$2)*ROW('Cumul pointage'!$J$2:$J$763)),10,,,"Cumul pointage")),"")</f>
        <v>9.1833333333333353</v>
      </c>
      <c r="K13" s="79">
        <f ca="1">IFERROR(INDIRECT(ADDRESS(SUMPRODUCT(('Cumul pointage'!$C$2:$C$763='02 2020'!$D13)*('Cumul pointage'!$A$2:$A$763='02 2020'!K$2)*ROW('Cumul pointage'!$J$2:$J$763)),10,,,"Cumul pointage")),"")</f>
        <v>9.0666666666666682</v>
      </c>
      <c r="L13" s="79"/>
      <c r="M13" s="79"/>
      <c r="N13" s="80">
        <f t="shared" ca="1" si="0"/>
        <v>40.516666666666673</v>
      </c>
      <c r="O13" s="79"/>
      <c r="P13" s="79"/>
      <c r="Q13" s="79"/>
      <c r="R13" s="79"/>
      <c r="S13" s="79"/>
      <c r="T13" s="79"/>
      <c r="U13" s="79"/>
      <c r="V13" s="80">
        <f t="shared" si="1"/>
        <v>0</v>
      </c>
      <c r="W13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3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3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3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3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3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3" s="81"/>
      <c r="AD13" s="80" t="e">
        <f t="shared" si="2"/>
        <v>#REF!</v>
      </c>
      <c r="AE13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3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3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3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3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3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3" s="81"/>
      <c r="AL13" s="80" t="e">
        <f t="shared" si="3"/>
        <v>#REF!</v>
      </c>
      <c r="AM13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3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3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3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3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3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3" s="81"/>
      <c r="AT13" s="80" t="e">
        <f t="shared" si="9"/>
        <v>#REF!</v>
      </c>
      <c r="AU13" s="82" t="e">
        <f t="shared" ca="1" si="4"/>
        <v>#REF!</v>
      </c>
      <c r="AV13" s="83">
        <f t="shared" ca="1" si="10"/>
        <v>0</v>
      </c>
      <c r="AW13" s="84">
        <f t="shared" ca="1" si="5"/>
        <v>0</v>
      </c>
      <c r="AX13" s="85">
        <f t="shared" ca="1" si="6"/>
        <v>0</v>
      </c>
      <c r="AY13" s="85">
        <f t="shared" ca="1" si="11"/>
        <v>0</v>
      </c>
      <c r="AZ13" s="130">
        <f t="shared" ca="1" si="12"/>
        <v>0</v>
      </c>
      <c r="BA13" s="84">
        <f t="shared" ca="1" si="7"/>
        <v>0</v>
      </c>
      <c r="BB13" s="86">
        <f t="shared" ca="1" si="8"/>
        <v>0</v>
      </c>
      <c r="BC13" s="87"/>
      <c r="BD13" s="72">
        <f t="shared" ca="1" si="13"/>
        <v>0</v>
      </c>
    </row>
    <row r="14" spans="1:56" x14ac:dyDescent="0.25">
      <c r="A14" s="77"/>
      <c r="B14" s="78"/>
      <c r="C14" s="77"/>
      <c r="D14" s="39">
        <v>636</v>
      </c>
      <c r="E14" s="45"/>
      <c r="F14" s="46"/>
      <c r="G14" s="46" t="str">
        <f ca="1">IFERROR(INDIRECT(ADDRESS(SUMPRODUCT(('Cumul pointage'!$C$2:$C$763='02 2020'!$D14)*('Cumul pointage'!$A$2:$A$763='02 2020'!G$2)*ROW('Cumul pointage'!$J$2:$J$763)),10,,,"Cumul pointage")),"")</f>
        <v/>
      </c>
      <c r="H14" s="46">
        <f ca="1">IFERROR(INDIRECT(ADDRESS(SUMPRODUCT(('Cumul pointage'!$C$2:$C$763='02 2020'!$D14)*('Cumul pointage'!$A$2:$A$763='02 2020'!H$2)*ROW('Cumul pointage'!$J$2:$J$763)),10,,,"Cumul pointage")),"")</f>
        <v>8.6666666666666679</v>
      </c>
      <c r="I14" s="46">
        <f ca="1">IFERROR(INDIRECT(ADDRESS(SUMPRODUCT(('Cumul pointage'!$C$2:$C$763='02 2020'!$D14)*('Cumul pointage'!$A$2:$A$763='02 2020'!I$2)*ROW('Cumul pointage'!$J$2:$J$763)),10,,,"Cumul pointage")),"")</f>
        <v>9.4166666666666661</v>
      </c>
      <c r="J14" s="46">
        <f ca="1">IFERROR(INDIRECT(ADDRESS(SUMPRODUCT(('Cumul pointage'!$C$2:$C$763='02 2020'!$D14)*('Cumul pointage'!$A$2:$A$763='02 2020'!J$2)*ROW('Cumul pointage'!$J$2:$J$763)),10,,,"Cumul pointage")),"")</f>
        <v>9.2166666666666686</v>
      </c>
      <c r="K14" s="79">
        <f ca="1">IFERROR(INDIRECT(ADDRESS(SUMPRODUCT(('Cumul pointage'!$C$2:$C$763='02 2020'!$D14)*('Cumul pointage'!$A$2:$A$763='02 2020'!K$2)*ROW('Cumul pointage'!$J$2:$J$763)),10,,,"Cumul pointage")),"")</f>
        <v>9.4</v>
      </c>
      <c r="L14" s="79"/>
      <c r="M14" s="79"/>
      <c r="N14" s="80">
        <f t="shared" ref="N14:N16" ca="1" si="15">SUM(G14:M14)</f>
        <v>36.700000000000003</v>
      </c>
      <c r="O14" s="79"/>
      <c r="P14" s="79"/>
      <c r="Q14" s="79"/>
      <c r="R14" s="79"/>
      <c r="S14" s="79"/>
      <c r="T14" s="79"/>
      <c r="U14" s="79"/>
      <c r="V14" s="80">
        <f t="shared" ref="V14:V17" si="16">SUM(O14:U14)</f>
        <v>0</v>
      </c>
      <c r="W14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4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4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4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4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4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4" s="81"/>
      <c r="AD14" s="80" t="e">
        <f t="shared" si="2"/>
        <v>#REF!</v>
      </c>
      <c r="AE14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4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4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4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4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4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4" s="81"/>
      <c r="AL14" s="80" t="e">
        <f t="shared" ref="AL14:AL17" si="17">SUM(AE14:AK14)</f>
        <v>#REF!</v>
      </c>
      <c r="AM14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4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4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4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4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4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4" s="81"/>
      <c r="AT14" s="80" t="e">
        <f t="shared" si="9"/>
        <v>#REF!</v>
      </c>
      <c r="AU14" s="82" t="e">
        <f t="shared" ca="1" si="4"/>
        <v>#REF!</v>
      </c>
      <c r="AV14" s="83">
        <f t="shared" ca="1" si="10"/>
        <v>0</v>
      </c>
      <c r="AW14" s="84">
        <f t="shared" ca="1" si="5"/>
        <v>0</v>
      </c>
      <c r="AX14" s="85">
        <f t="shared" ca="1" si="6"/>
        <v>0</v>
      </c>
      <c r="AY14" s="85">
        <f t="shared" ca="1" si="11"/>
        <v>0</v>
      </c>
      <c r="AZ14" s="130">
        <f t="shared" ca="1" si="12"/>
        <v>0</v>
      </c>
      <c r="BA14" s="84">
        <f t="shared" ca="1" si="7"/>
        <v>0</v>
      </c>
      <c r="BB14" s="86">
        <f t="shared" ca="1" si="8"/>
        <v>0</v>
      </c>
      <c r="BC14" s="87"/>
      <c r="BD14" s="72">
        <f t="shared" ca="1" si="13"/>
        <v>0</v>
      </c>
    </row>
    <row r="15" spans="1:56" x14ac:dyDescent="0.25">
      <c r="A15" s="77"/>
      <c r="B15" s="78"/>
      <c r="C15" s="77"/>
      <c r="D15" s="39">
        <v>664</v>
      </c>
      <c r="E15" s="47"/>
      <c r="F15" s="48"/>
      <c r="G15" s="46" t="str">
        <f ca="1">IFERROR(INDIRECT(ADDRESS(SUMPRODUCT(('Cumul pointage'!$C$2:$C$763='02 2020'!$D15)*('Cumul pointage'!$A$2:$A$763='02 2020'!G$2)*ROW('Cumul pointage'!$J$2:$J$763)),10,,,"Cumul pointage")),"")</f>
        <v/>
      </c>
      <c r="H15" s="46">
        <f ca="1">IFERROR(INDIRECT(ADDRESS(SUMPRODUCT(('Cumul pointage'!$C$2:$C$763='02 2020'!$D15)*('Cumul pointage'!$A$2:$A$763='02 2020'!H$2)*ROW('Cumul pointage'!$J$2:$J$763)),10,,,"Cumul pointage")),"")</f>
        <v>9.2333333333333343</v>
      </c>
      <c r="I15" s="46">
        <f ca="1">IFERROR(INDIRECT(ADDRESS(SUMPRODUCT(('Cumul pointage'!$C$2:$C$763='02 2020'!$D15)*('Cumul pointage'!$A$2:$A$763='02 2020'!I$2)*ROW('Cumul pointage'!$J$2:$J$763)),10,,,"Cumul pointage")),"")</f>
        <v>9.1</v>
      </c>
      <c r="J15" s="46">
        <f ca="1">IFERROR(INDIRECT(ADDRESS(SUMPRODUCT(('Cumul pointage'!$C$2:$C$763='02 2020'!$D15)*('Cumul pointage'!$A$2:$A$763='02 2020'!J$2)*ROW('Cumul pointage'!$J$2:$J$763)),10,,,"Cumul pointage")),"")</f>
        <v>9.9333333333333353</v>
      </c>
      <c r="K15" s="79">
        <f ca="1">IFERROR(INDIRECT(ADDRESS(SUMPRODUCT(('Cumul pointage'!$C$2:$C$763='02 2020'!$D15)*('Cumul pointage'!$A$2:$A$763='02 2020'!K$2)*ROW('Cumul pointage'!$J$2:$J$763)),10,,,"Cumul pointage")),"")</f>
        <v>9.283333333333335</v>
      </c>
      <c r="L15" s="79"/>
      <c r="M15" s="79"/>
      <c r="N15" s="80">
        <f t="shared" ca="1" si="15"/>
        <v>37.550000000000011</v>
      </c>
      <c r="O15" s="79"/>
      <c r="P15" s="79"/>
      <c r="Q15" s="79"/>
      <c r="R15" s="79"/>
      <c r="S15" s="79"/>
      <c r="T15" s="79"/>
      <c r="U15" s="79"/>
      <c r="V15" s="80">
        <f t="shared" si="16"/>
        <v>0</v>
      </c>
      <c r="W15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5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5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5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5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5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5" s="81"/>
      <c r="AD15" s="80" t="e">
        <f t="shared" si="2"/>
        <v>#REF!</v>
      </c>
      <c r="AE15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5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5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5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5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5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5" s="81"/>
      <c r="AL15" s="80" t="e">
        <f t="shared" si="17"/>
        <v>#REF!</v>
      </c>
      <c r="AM15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5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5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5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5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5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5" s="81"/>
      <c r="AT15" s="80" t="e">
        <f t="shared" si="9"/>
        <v>#REF!</v>
      </c>
      <c r="AU15" s="82" t="e">
        <f t="shared" ca="1" si="4"/>
        <v>#REF!</v>
      </c>
      <c r="AV15" s="83">
        <f t="shared" ca="1" si="10"/>
        <v>0</v>
      </c>
      <c r="AW15" s="84">
        <f t="shared" ca="1" si="5"/>
        <v>0</v>
      </c>
      <c r="AX15" s="85">
        <f t="shared" ca="1" si="6"/>
        <v>0</v>
      </c>
      <c r="AY15" s="85">
        <f t="shared" ca="1" si="11"/>
        <v>0</v>
      </c>
      <c r="AZ15" s="130">
        <f t="shared" ca="1" si="12"/>
        <v>0</v>
      </c>
      <c r="BA15" s="84">
        <f t="shared" ca="1" si="7"/>
        <v>0</v>
      </c>
      <c r="BB15" s="86">
        <f t="shared" ca="1" si="8"/>
        <v>0</v>
      </c>
      <c r="BC15" s="87"/>
      <c r="BD15" s="72">
        <f t="shared" ca="1" si="13"/>
        <v>0</v>
      </c>
    </row>
    <row r="16" spans="1:56" x14ac:dyDescent="0.25">
      <c r="A16" s="77"/>
      <c r="B16" s="78"/>
      <c r="C16" s="77"/>
      <c r="D16" s="39">
        <v>676</v>
      </c>
      <c r="E16" s="47"/>
      <c r="F16" s="48"/>
      <c r="G16" s="46" t="str">
        <f ca="1">IFERROR(INDIRECT(ADDRESS(SUMPRODUCT(('Cumul pointage'!$C$2:$C$763='02 2020'!$D16)*('Cumul pointage'!$A$2:$A$763='02 2020'!G$2)*ROW('Cumul pointage'!$J$2:$J$763)),10,,,"Cumul pointage")),"")</f>
        <v/>
      </c>
      <c r="H16" s="46">
        <f ca="1">IFERROR(INDIRECT(ADDRESS(SUMPRODUCT(('Cumul pointage'!$C$2:$C$763='02 2020'!$D16)*('Cumul pointage'!$A$2:$A$763='02 2020'!H$2)*ROW('Cumul pointage'!$J$2:$J$763)),10,,,"Cumul pointage")),"")</f>
        <v>9.283333333333335</v>
      </c>
      <c r="I16" s="46">
        <f ca="1">IFERROR(INDIRECT(ADDRESS(SUMPRODUCT(('Cumul pointage'!$C$2:$C$763='02 2020'!$D16)*('Cumul pointage'!$A$2:$A$763='02 2020'!I$2)*ROW('Cumul pointage'!$J$2:$J$763)),10,,,"Cumul pointage")),"")</f>
        <v>9.7833333333333332</v>
      </c>
      <c r="J16" s="46">
        <f ca="1">IFERROR(INDIRECT(ADDRESS(SUMPRODUCT(('Cumul pointage'!$C$2:$C$763='02 2020'!$D16)*('Cumul pointage'!$A$2:$A$763='02 2020'!J$2)*ROW('Cumul pointage'!$J$2:$J$763)),10,,,"Cumul pointage")),"")</f>
        <v>9.2166666666666668</v>
      </c>
      <c r="K16" s="79">
        <f ca="1">IFERROR(INDIRECT(ADDRESS(SUMPRODUCT(('Cumul pointage'!$C$2:$C$763='02 2020'!$D16)*('Cumul pointage'!$A$2:$A$763='02 2020'!K$2)*ROW('Cumul pointage'!$J$2:$J$763)),10,,,"Cumul pointage")),"")</f>
        <v>8.6833333333333353</v>
      </c>
      <c r="L16" s="79"/>
      <c r="M16" s="79"/>
      <c r="N16" s="80">
        <f t="shared" ca="1" si="15"/>
        <v>36.966666666666676</v>
      </c>
      <c r="O16" s="79"/>
      <c r="P16" s="79"/>
      <c r="Q16" s="79"/>
      <c r="R16" s="79"/>
      <c r="S16" s="79"/>
      <c r="T16" s="79"/>
      <c r="U16" s="79"/>
      <c r="V16" s="80">
        <f t="shared" si="16"/>
        <v>0</v>
      </c>
      <c r="W16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6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6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6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6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6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6" s="81"/>
      <c r="AD16" s="80" t="e">
        <f t="shared" si="2"/>
        <v>#REF!</v>
      </c>
      <c r="AE16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6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6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6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6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6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6" s="81"/>
      <c r="AL16" s="80" t="e">
        <f t="shared" si="17"/>
        <v>#REF!</v>
      </c>
      <c r="AM16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6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6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6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6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6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6" s="81"/>
      <c r="AT16" s="80" t="e">
        <f t="shared" si="9"/>
        <v>#REF!</v>
      </c>
      <c r="AU16" s="82" t="e">
        <f t="shared" ca="1" si="4"/>
        <v>#REF!</v>
      </c>
      <c r="AV16" s="83">
        <f t="shared" ca="1" si="10"/>
        <v>0</v>
      </c>
      <c r="AW16" s="84">
        <f t="shared" ca="1" si="5"/>
        <v>0</v>
      </c>
      <c r="AX16" s="85">
        <f t="shared" ca="1" si="6"/>
        <v>0</v>
      </c>
      <c r="AY16" s="85">
        <f t="shared" ca="1" si="11"/>
        <v>0</v>
      </c>
      <c r="AZ16" s="130">
        <f t="shared" ca="1" si="12"/>
        <v>0</v>
      </c>
      <c r="BA16" s="84">
        <f t="shared" ca="1" si="7"/>
        <v>0</v>
      </c>
      <c r="BB16" s="86">
        <f t="shared" ca="1" si="8"/>
        <v>0</v>
      </c>
      <c r="BC16" s="87"/>
      <c r="BD16" s="72">
        <f t="shared" ca="1" si="13"/>
        <v>0</v>
      </c>
    </row>
    <row r="17" spans="1:56" s="41" customFormat="1" x14ac:dyDescent="0.25">
      <c r="A17" s="77"/>
      <c r="B17" s="78"/>
      <c r="C17" s="77"/>
      <c r="D17" s="39">
        <v>736</v>
      </c>
      <c r="E17" s="42"/>
      <c r="F17" s="47"/>
      <c r="G17" s="46" t="str">
        <f ca="1">IFERROR(INDIRECT(ADDRESS(SUMPRODUCT(('Cumul pointage'!$C$2:$C$763='02 2020'!$D17)*('Cumul pointage'!$A$2:$A$763='02 2020'!G$2)*ROW('Cumul pointage'!$J$2:$J$763)),10,,,"Cumul pointage")),"")</f>
        <v/>
      </c>
      <c r="H17" s="46" t="str">
        <f ca="1">IFERROR(INDIRECT(ADDRESS(SUMPRODUCT(('Cumul pointage'!$C$2:$C$763='02 2020'!$D17)*('Cumul pointage'!$A$2:$A$763='02 2020'!H$2)*ROW('Cumul pointage'!$J$2:$J$763)),10,,,"Cumul pointage")),"")</f>
        <v>Ba7</v>
      </c>
      <c r="I17" s="46" t="str">
        <f ca="1">IFERROR(INDIRECT(ADDRESS(SUMPRODUCT(('Cumul pointage'!$C$2:$C$763='02 2020'!$D17)*('Cumul pointage'!$A$2:$A$763='02 2020'!I$2)*ROW('Cumul pointage'!$J$2:$J$763)),10,,,"Cumul pointage")),"")</f>
        <v>Ba7</v>
      </c>
      <c r="J17" s="46" t="str">
        <f ca="1">IFERROR(INDIRECT(ADDRESS(SUMPRODUCT(('Cumul pointage'!$C$2:$C$763='02 2020'!$D17)*('Cumul pointage'!$A$2:$A$763='02 2020'!J$2)*ROW('Cumul pointage'!$J$2:$J$763)),10,,,"Cumul pointage")),"")</f>
        <v>Ba7</v>
      </c>
      <c r="K17" s="79" t="str">
        <f ca="1">IFERROR(INDIRECT(ADDRESS(SUMPRODUCT(('Cumul pointage'!$C$2:$C$763='02 2020'!$D17)*('Cumul pointage'!$A$2:$A$763='02 2020'!K$2)*ROW('Cumul pointage'!$J$2:$J$763)),10,,,"Cumul pointage")),"")</f>
        <v>Ba7</v>
      </c>
      <c r="L17" s="79"/>
      <c r="M17" s="79"/>
      <c r="N17" s="80">
        <f t="shared" ref="N17" ca="1" si="18">SUM(G17:M17)</f>
        <v>0</v>
      </c>
      <c r="O17" s="79"/>
      <c r="P17" s="79"/>
      <c r="Q17" s="79"/>
      <c r="R17" s="79"/>
      <c r="S17" s="79"/>
      <c r="T17" s="79"/>
      <c r="U17" s="79"/>
      <c r="V17" s="80">
        <f t="shared" si="16"/>
        <v>0</v>
      </c>
      <c r="W17" s="81" t="s">
        <v>14</v>
      </c>
      <c r="X17" s="81" t="s">
        <v>14</v>
      </c>
      <c r="Y17" s="81" t="s">
        <v>14</v>
      </c>
      <c r="Z17" s="81" t="s">
        <v>14</v>
      </c>
      <c r="AA17" s="81" t="s">
        <v>14</v>
      </c>
      <c r="AB17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7" s="81"/>
      <c r="AD17" s="80" t="e">
        <f t="shared" si="2"/>
        <v>#REF!</v>
      </c>
      <c r="AE17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7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7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7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7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7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7" s="81"/>
      <c r="AL17" s="80" t="e">
        <f t="shared" si="17"/>
        <v>#REF!</v>
      </c>
      <c r="AM17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7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7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7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7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7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7" s="81"/>
      <c r="AT17" s="80" t="e">
        <f t="shared" si="9"/>
        <v>#REF!</v>
      </c>
      <c r="AU17" s="82" t="e">
        <f t="shared" ca="1" si="4"/>
        <v>#REF!</v>
      </c>
      <c r="AV17" s="83">
        <f t="shared" ca="1" si="10"/>
        <v>0</v>
      </c>
      <c r="AW17" s="84">
        <f t="shared" ca="1" si="5"/>
        <v>0</v>
      </c>
      <c r="AX17" s="85">
        <f t="shared" ca="1" si="6"/>
        <v>0</v>
      </c>
      <c r="AY17" s="85">
        <f t="shared" ca="1" si="11"/>
        <v>0</v>
      </c>
      <c r="AZ17" s="130">
        <f t="shared" ca="1" si="12"/>
        <v>0</v>
      </c>
      <c r="BA17" s="84">
        <f t="shared" ca="1" si="7"/>
        <v>0</v>
      </c>
      <c r="BB17" s="86">
        <f t="shared" ca="1" si="8"/>
        <v>0</v>
      </c>
      <c r="BC17" s="87"/>
      <c r="BD17" s="72">
        <f t="shared" ca="1" si="13"/>
        <v>0</v>
      </c>
    </row>
    <row r="18" spans="1:56" x14ac:dyDescent="0.25">
      <c r="A18" s="89"/>
      <c r="B18" s="90"/>
      <c r="C18" s="89"/>
      <c r="D18" s="39">
        <v>763</v>
      </c>
      <c r="E18" s="42"/>
      <c r="F18" s="91"/>
      <c r="G18" s="46" t="str">
        <f ca="1">IFERROR(INDIRECT(ADDRESS(SUMPRODUCT(('Cumul pointage'!$C$2:$C$763='02 2020'!$D18)*('Cumul pointage'!$A$2:$A$763='02 2020'!G$2)*ROW('Cumul pointage'!$J$2:$J$763)),10,,,"Cumul pointage")),"")</f>
        <v/>
      </c>
      <c r="H18" s="46">
        <f ca="1">IFERROR(INDIRECT(ADDRESS(SUMPRODUCT(('Cumul pointage'!$C$2:$C$763='02 2020'!$D18)*('Cumul pointage'!$A$2:$A$763='02 2020'!H$2)*ROW('Cumul pointage'!$J$2:$J$763)),10,,,"Cumul pointage")),"")</f>
        <v>8.9833333333333343</v>
      </c>
      <c r="I18" s="46">
        <f ca="1">IFERROR(INDIRECT(ADDRESS(SUMPRODUCT(('Cumul pointage'!$C$2:$C$763='02 2020'!$D18)*('Cumul pointage'!$A$2:$A$763='02 2020'!I$2)*ROW('Cumul pointage'!$J$2:$J$763)),10,,,"Cumul pointage")),"")</f>
        <v>9.033333333333335</v>
      </c>
      <c r="J18" s="46">
        <f ca="1">IFERROR(INDIRECT(ADDRESS(SUMPRODUCT(('Cumul pointage'!$C$2:$C$763='02 2020'!$D18)*('Cumul pointage'!$A$2:$A$763='02 2020'!J$2)*ROW('Cumul pointage'!$J$2:$J$763)),10,,,"Cumul pointage")),"")</f>
        <v>8.9833333333333343</v>
      </c>
      <c r="K18" s="79">
        <f ca="1">IFERROR(INDIRECT(ADDRESS(SUMPRODUCT(('Cumul pointage'!$C$2:$C$763='02 2020'!$D18)*('Cumul pointage'!$A$2:$A$763='02 2020'!K$2)*ROW('Cumul pointage'!$J$2:$J$763)),10,,,"Cumul pointage")),"")</f>
        <v>8.9833333333333343</v>
      </c>
      <c r="L18" s="79"/>
      <c r="M18" s="79"/>
      <c r="N18" s="80">
        <f t="shared" ref="N18:N19" ca="1" si="19">SUM(G18:M18)</f>
        <v>35.983333333333334</v>
      </c>
      <c r="O18" s="79"/>
      <c r="P18" s="79"/>
      <c r="Q18" s="79"/>
      <c r="R18" s="79"/>
      <c r="S18" s="79"/>
      <c r="T18" s="79"/>
      <c r="U18" s="79"/>
      <c r="V18" s="80">
        <f t="shared" ref="V18:V19" si="20">SUM(O18:U18)</f>
        <v>0</v>
      </c>
      <c r="W18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8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8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8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8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8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8" s="81"/>
      <c r="AD18" s="80" t="e">
        <f t="shared" si="2"/>
        <v>#REF!</v>
      </c>
      <c r="AE18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8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8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8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8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8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8" s="81"/>
      <c r="AL18" s="80" t="e">
        <f t="shared" ref="AL18:AL19" si="21">SUM(AE18:AK18)</f>
        <v>#REF!</v>
      </c>
      <c r="AM18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8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8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8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8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8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8" s="81"/>
      <c r="AT18" s="80" t="e">
        <f t="shared" si="9"/>
        <v>#REF!</v>
      </c>
      <c r="AU18" s="82" t="e">
        <f t="shared" ca="1" si="4"/>
        <v>#REF!</v>
      </c>
      <c r="AV18" s="83">
        <f t="shared" ca="1" si="10"/>
        <v>0</v>
      </c>
      <c r="AW18" s="84">
        <f t="shared" ca="1" si="5"/>
        <v>0</v>
      </c>
      <c r="AX18" s="85">
        <f t="shared" ca="1" si="6"/>
        <v>0</v>
      </c>
      <c r="AY18" s="85">
        <f t="shared" ca="1" si="11"/>
        <v>0</v>
      </c>
      <c r="AZ18" s="130">
        <f t="shared" ca="1" si="12"/>
        <v>0</v>
      </c>
      <c r="BA18" s="84">
        <f t="shared" ca="1" si="7"/>
        <v>0</v>
      </c>
      <c r="BB18" s="86">
        <f t="shared" ca="1" si="8"/>
        <v>0</v>
      </c>
      <c r="BC18" s="87"/>
      <c r="BD18" s="72">
        <f t="shared" ca="1" si="13"/>
        <v>0</v>
      </c>
    </row>
    <row r="19" spans="1:56" x14ac:dyDescent="0.25">
      <c r="A19" s="89"/>
      <c r="B19" s="90"/>
      <c r="C19" s="89"/>
      <c r="D19" s="39">
        <v>764</v>
      </c>
      <c r="E19" s="42"/>
      <c r="F19" s="91"/>
      <c r="G19" s="46" t="str">
        <f ca="1">IFERROR(INDIRECT(ADDRESS(SUMPRODUCT(('Cumul pointage'!$C$2:$C$763='02 2020'!$D19)*('Cumul pointage'!$A$2:$A$763='02 2020'!G$2)*ROW('Cumul pointage'!$J$2:$J$763)),10,,,"Cumul pointage")),"")</f>
        <v/>
      </c>
      <c r="H19" s="46">
        <f ca="1">IFERROR(INDIRECT(ADDRESS(SUMPRODUCT(('Cumul pointage'!$C$2:$C$763='02 2020'!$D19)*('Cumul pointage'!$A$2:$A$763='02 2020'!H$2)*ROW('Cumul pointage'!$J$2:$J$763)),10,,,"Cumul pointage")),"")</f>
        <v>9.4</v>
      </c>
      <c r="I19" s="46">
        <f ca="1">IFERROR(INDIRECT(ADDRESS(SUMPRODUCT(('Cumul pointage'!$C$2:$C$763='02 2020'!$D19)*('Cumul pointage'!$A$2:$A$763='02 2020'!I$2)*ROW('Cumul pointage'!$J$2:$J$763)),10,,,"Cumul pointage")),"")</f>
        <v>10</v>
      </c>
      <c r="J19" s="46">
        <f ca="1">IFERROR(INDIRECT(ADDRESS(SUMPRODUCT(('Cumul pointage'!$C$2:$C$763='02 2020'!$D19)*('Cumul pointage'!$A$2:$A$763='02 2020'!J$2)*ROW('Cumul pointage'!$J$2:$J$763)),10,,,"Cumul pointage")),"")</f>
        <v>7.6166666666666671</v>
      </c>
      <c r="K19" s="79">
        <f ca="1">IFERROR(INDIRECT(ADDRESS(SUMPRODUCT(('Cumul pointage'!$C$2:$C$763='02 2020'!$D19)*('Cumul pointage'!$A$2:$A$763='02 2020'!K$2)*ROW('Cumul pointage'!$J$2:$J$763)),10,,,"Cumul pointage")),"")</f>
        <v>5.25</v>
      </c>
      <c r="L19" s="79"/>
      <c r="M19" s="79"/>
      <c r="N19" s="80">
        <f t="shared" ca="1" si="19"/>
        <v>32.266666666666666</v>
      </c>
      <c r="O19" s="79"/>
      <c r="P19" s="79"/>
      <c r="Q19" s="79"/>
      <c r="R19" s="79"/>
      <c r="S19" s="79"/>
      <c r="T19" s="79"/>
      <c r="U19" s="79"/>
      <c r="V19" s="80">
        <f t="shared" si="20"/>
        <v>0</v>
      </c>
      <c r="W19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9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9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9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9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9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9" s="81"/>
      <c r="AD19" s="80" t="e">
        <f t="shared" si="2"/>
        <v>#REF!</v>
      </c>
      <c r="AE19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9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9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9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9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9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9" s="81"/>
      <c r="AL19" s="80" t="e">
        <f t="shared" si="21"/>
        <v>#REF!</v>
      </c>
      <c r="AM19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9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9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9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9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9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9" s="81"/>
      <c r="AT19" s="80" t="e">
        <f t="shared" si="9"/>
        <v>#REF!</v>
      </c>
      <c r="AU19" s="82" t="e">
        <f t="shared" ca="1" si="4"/>
        <v>#REF!</v>
      </c>
      <c r="AV19" s="83">
        <f t="shared" ca="1" si="10"/>
        <v>0</v>
      </c>
      <c r="AW19" s="84">
        <f t="shared" ca="1" si="5"/>
        <v>0</v>
      </c>
      <c r="AX19" s="85">
        <f t="shared" ca="1" si="6"/>
        <v>0</v>
      </c>
      <c r="AY19" s="85">
        <f t="shared" ca="1" si="11"/>
        <v>0</v>
      </c>
      <c r="AZ19" s="130">
        <f t="shared" ca="1" si="12"/>
        <v>0</v>
      </c>
      <c r="BA19" s="84">
        <f t="shared" ca="1" si="7"/>
        <v>0</v>
      </c>
      <c r="BB19" s="86">
        <f t="shared" ca="1" si="8"/>
        <v>0</v>
      </c>
      <c r="BC19" s="87"/>
      <c r="BD19" s="72">
        <f t="shared" ca="1" si="13"/>
        <v>0</v>
      </c>
    </row>
    <row r="20" spans="1:56" x14ac:dyDescent="0.25">
      <c r="A20" s="77"/>
      <c r="B20" s="78"/>
      <c r="C20" s="77"/>
      <c r="D20" s="40">
        <v>3423</v>
      </c>
      <c r="E20" s="47"/>
      <c r="F20" s="48"/>
      <c r="G20" s="46" t="str">
        <f ca="1">IFERROR(INDIRECT(ADDRESS(SUMPRODUCT(('Cumul pointage'!$C$2:$C$763='02 2020'!$D20)*('Cumul pointage'!$A$2:$A$763='02 2020'!G$2)*ROW('Cumul pointage'!$J$2:$J$763)),10,,,"Cumul pointage")),"")</f>
        <v/>
      </c>
      <c r="H20" s="46">
        <f ca="1">IFERROR(INDIRECT(ADDRESS(SUMPRODUCT(('Cumul pointage'!$C$2:$C$763='02 2020'!$D20)*('Cumul pointage'!$A$2:$A$763='02 2020'!H$2)*ROW('Cumul pointage'!$J$2:$J$763)),10,,,"Cumul pointage")),"")</f>
        <v>9.0166666666666675</v>
      </c>
      <c r="I20" s="46">
        <f ca="1">IFERROR(INDIRECT(ADDRESS(SUMPRODUCT(('Cumul pointage'!$C$2:$C$763='02 2020'!$D20)*('Cumul pointage'!$A$2:$A$763='02 2020'!I$2)*ROW('Cumul pointage'!$J$2:$J$763)),10,,,"Cumul pointage")),"")</f>
        <v>8.4333333333333318</v>
      </c>
      <c r="J20" s="46">
        <f ca="1">IFERROR(INDIRECT(ADDRESS(SUMPRODUCT(('Cumul pointage'!$C$2:$C$763='02 2020'!$D20)*('Cumul pointage'!$A$2:$A$763='02 2020'!J$2)*ROW('Cumul pointage'!$J$2:$J$763)),10,,,"Cumul pointage")),"")</f>
        <v>9.1166666666666654</v>
      </c>
      <c r="K20" s="79">
        <f ca="1">IFERROR(INDIRECT(ADDRESS(SUMPRODUCT(('Cumul pointage'!$C$2:$C$763='02 2020'!$D20)*('Cumul pointage'!$A$2:$A$763='02 2020'!K$2)*ROW('Cumul pointage'!$J$2:$J$763)),10,,,"Cumul pointage")),"")</f>
        <v>9.2833333333333332</v>
      </c>
      <c r="L20" s="79"/>
      <c r="M20" s="79"/>
      <c r="N20" s="80">
        <f t="shared" ref="N20:N22" ca="1" si="22">SUM(G20:M20)</f>
        <v>35.849999999999994</v>
      </c>
      <c r="O20" s="79"/>
      <c r="P20" s="79"/>
      <c r="Q20" s="79"/>
      <c r="R20" s="79"/>
      <c r="S20" s="79"/>
      <c r="T20" s="79"/>
      <c r="U20" s="79"/>
      <c r="V20" s="80">
        <f t="shared" ref="V20:V22" si="23">SUM(O20:U20)</f>
        <v>0</v>
      </c>
      <c r="W20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20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20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20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20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20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20" s="81"/>
      <c r="AD20" s="80" t="e">
        <f t="shared" si="2"/>
        <v>#REF!</v>
      </c>
      <c r="AE20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20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20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20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20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20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20" s="81"/>
      <c r="AL20" s="80" t="e">
        <f t="shared" ref="AL20:AL22" si="24">SUM(AE20:AK20)</f>
        <v>#REF!</v>
      </c>
      <c r="AM20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20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20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20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20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20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20" s="81"/>
      <c r="AT20" s="80" t="e">
        <f t="shared" si="9"/>
        <v>#REF!</v>
      </c>
      <c r="AU20" s="82" t="e">
        <f t="shared" ca="1" si="4"/>
        <v>#REF!</v>
      </c>
      <c r="AV20" s="83">
        <f t="shared" ca="1" si="10"/>
        <v>0</v>
      </c>
      <c r="AW20" s="84">
        <f t="shared" ca="1" si="5"/>
        <v>0</v>
      </c>
      <c r="AX20" s="85">
        <f t="shared" ca="1" si="6"/>
        <v>0</v>
      </c>
      <c r="AY20" s="85">
        <f t="shared" ca="1" si="11"/>
        <v>0</v>
      </c>
      <c r="AZ20" s="130">
        <f t="shared" ca="1" si="12"/>
        <v>0</v>
      </c>
      <c r="BA20" s="84">
        <f t="shared" ca="1" si="7"/>
        <v>0</v>
      </c>
      <c r="BB20" s="86">
        <f t="shared" ca="1" si="8"/>
        <v>0</v>
      </c>
      <c r="BC20" s="87"/>
      <c r="BD20" s="72">
        <f t="shared" ca="1" si="13"/>
        <v>0</v>
      </c>
    </row>
    <row r="21" spans="1:56" x14ac:dyDescent="0.25">
      <c r="A21" s="77"/>
      <c r="B21" s="78"/>
      <c r="C21" s="77"/>
      <c r="D21" s="40">
        <v>3424</v>
      </c>
      <c r="E21" s="45"/>
      <c r="F21" s="46"/>
      <c r="G21" s="46" t="str">
        <f ca="1">IFERROR(INDIRECT(ADDRESS(SUMPRODUCT(('Cumul pointage'!$C$2:$C$763='02 2020'!$D21)*('Cumul pointage'!$A$2:$A$763='02 2020'!G$2)*ROW('Cumul pointage'!$J$2:$J$763)),10,,,"Cumul pointage")),"")</f>
        <v/>
      </c>
      <c r="H21" s="46">
        <f ca="1">IFERROR(INDIRECT(ADDRESS(SUMPRODUCT(('Cumul pointage'!$C$2:$C$763='02 2020'!$D21)*('Cumul pointage'!$A$2:$A$763='02 2020'!H$2)*ROW('Cumul pointage'!$J$2:$J$763)),10,,,"Cumul pointage")),"")</f>
        <v>10.299999999999999</v>
      </c>
      <c r="I21" s="46">
        <f ca="1">IFERROR(INDIRECT(ADDRESS(SUMPRODUCT(('Cumul pointage'!$C$2:$C$763='02 2020'!$D21)*('Cumul pointage'!$A$2:$A$763='02 2020'!I$2)*ROW('Cumul pointage'!$J$2:$J$763)),10,,,"Cumul pointage")),"")</f>
        <v>9.3000000000000007</v>
      </c>
      <c r="J21" s="46">
        <f ca="1">IFERROR(INDIRECT(ADDRESS(SUMPRODUCT(('Cumul pointage'!$C$2:$C$763='02 2020'!$D21)*('Cumul pointage'!$A$2:$A$763='02 2020'!J$2)*ROW('Cumul pointage'!$J$2:$J$763)),10,,,"Cumul pointage")),"")</f>
        <v>9.4333333333333353</v>
      </c>
      <c r="K21" s="79">
        <f ca="1">IFERROR(INDIRECT(ADDRESS(SUMPRODUCT(('Cumul pointage'!$C$2:$C$763='02 2020'!$D21)*('Cumul pointage'!$A$2:$A$763='02 2020'!K$2)*ROW('Cumul pointage'!$J$2:$J$763)),10,,,"Cumul pointage")),"")</f>
        <v>10.799999999999999</v>
      </c>
      <c r="L21" s="79"/>
      <c r="M21" s="79"/>
      <c r="N21" s="80">
        <f t="shared" ca="1" si="22"/>
        <v>39.833333333333336</v>
      </c>
      <c r="O21" s="79"/>
      <c r="P21" s="79"/>
      <c r="Q21" s="79"/>
      <c r="R21" s="79"/>
      <c r="S21" s="79"/>
      <c r="T21" s="79"/>
      <c r="U21" s="79"/>
      <c r="V21" s="80">
        <f t="shared" si="23"/>
        <v>0</v>
      </c>
      <c r="W21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21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21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21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21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21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21" s="81"/>
      <c r="AD21" s="80" t="e">
        <f t="shared" si="2"/>
        <v>#REF!</v>
      </c>
      <c r="AE21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21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21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21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21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21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21" s="81"/>
      <c r="AL21" s="80" t="e">
        <f t="shared" si="24"/>
        <v>#REF!</v>
      </c>
      <c r="AM21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21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21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21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21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21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21" s="81"/>
      <c r="AT21" s="80" t="e">
        <f t="shared" si="9"/>
        <v>#REF!</v>
      </c>
      <c r="AU21" s="82" t="e">
        <f t="shared" ca="1" si="4"/>
        <v>#REF!</v>
      </c>
      <c r="AV21" s="83">
        <f t="shared" ca="1" si="10"/>
        <v>0</v>
      </c>
      <c r="AW21" s="84">
        <f t="shared" ca="1" si="5"/>
        <v>0</v>
      </c>
      <c r="AX21" s="85">
        <f t="shared" ca="1" si="6"/>
        <v>0</v>
      </c>
      <c r="AY21" s="85">
        <f t="shared" ca="1" si="11"/>
        <v>0</v>
      </c>
      <c r="AZ21" s="130">
        <f t="shared" ca="1" si="12"/>
        <v>0</v>
      </c>
      <c r="BA21" s="84">
        <f t="shared" ca="1" si="7"/>
        <v>0</v>
      </c>
      <c r="BB21" s="86">
        <f t="shared" ca="1" si="8"/>
        <v>0</v>
      </c>
      <c r="BC21" s="87"/>
      <c r="BD21" s="72">
        <f t="shared" ca="1" si="13"/>
        <v>0</v>
      </c>
    </row>
    <row r="22" spans="1:56" s="35" customFormat="1" ht="15.75" x14ac:dyDescent="0.25">
      <c r="A22" s="77"/>
      <c r="B22" s="78"/>
      <c r="C22" s="77"/>
      <c r="D22" s="40">
        <v>3516</v>
      </c>
      <c r="E22" s="45"/>
      <c r="F22" s="46"/>
      <c r="G22" s="46" t="str">
        <f ca="1">IFERROR(INDIRECT(ADDRESS(SUMPRODUCT(('Cumul pointage'!$C$2:$C$763='02 2020'!$D22)*('Cumul pointage'!$A$2:$A$763='02 2020'!G$2)*ROW('Cumul pointage'!$J$2:$J$763)),10,,,"Cumul pointage")),"")</f>
        <v/>
      </c>
      <c r="H22" s="46">
        <f ca="1">IFERROR(INDIRECT(ADDRESS(SUMPRODUCT(('Cumul pointage'!$C$2:$C$763='02 2020'!$D22)*('Cumul pointage'!$A$2:$A$763='02 2020'!H$2)*ROW('Cumul pointage'!$J$2:$J$763)),10,,,"Cumul pointage")),"")</f>
        <v>9.1999999999999993</v>
      </c>
      <c r="I22" s="46">
        <f ca="1">IFERROR(INDIRECT(ADDRESS(SUMPRODUCT(('Cumul pointage'!$C$2:$C$763='02 2020'!$D22)*('Cumul pointage'!$A$2:$A$763='02 2020'!I$2)*ROW('Cumul pointage'!$J$2:$J$763)),10,,,"Cumul pointage")),"")</f>
        <v>9.1999999999999993</v>
      </c>
      <c r="J22" s="46">
        <f ca="1">IFERROR(INDIRECT(ADDRESS(SUMPRODUCT(('Cumul pointage'!$C$2:$C$763='02 2020'!$D22)*('Cumul pointage'!$A$2:$A$763='02 2020'!J$2)*ROW('Cumul pointage'!$J$2:$J$763)),10,,,"Cumul pointage")),"")</f>
        <v>11.950000000000001</v>
      </c>
      <c r="K22" s="79">
        <f ca="1">IFERROR(INDIRECT(ADDRESS(SUMPRODUCT(('Cumul pointage'!$C$2:$C$763='02 2020'!$D22)*('Cumul pointage'!$A$2:$A$763='02 2020'!K$2)*ROW('Cumul pointage'!$J$2:$J$763)),10,,,"Cumul pointage")),"")</f>
        <v>10.7</v>
      </c>
      <c r="L22" s="79"/>
      <c r="M22" s="79"/>
      <c r="N22" s="80">
        <f t="shared" ca="1" si="22"/>
        <v>41.05</v>
      </c>
      <c r="O22" s="79"/>
      <c r="P22" s="79"/>
      <c r="Q22" s="79"/>
      <c r="R22" s="79"/>
      <c r="S22" s="79"/>
      <c r="T22" s="79"/>
      <c r="U22" s="79"/>
      <c r="V22" s="80">
        <f t="shared" si="23"/>
        <v>0</v>
      </c>
      <c r="W22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22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22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22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22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22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22" s="81"/>
      <c r="AD22" s="80" t="e">
        <f t="shared" si="2"/>
        <v>#REF!</v>
      </c>
      <c r="AE22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22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22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22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22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22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22" s="81"/>
      <c r="AL22" s="80" t="e">
        <f t="shared" si="24"/>
        <v>#REF!</v>
      </c>
      <c r="AM22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22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22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22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22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22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22" s="81"/>
      <c r="AT22" s="80" t="e">
        <f t="shared" si="9"/>
        <v>#REF!</v>
      </c>
      <c r="AU22" s="82" t="e">
        <f t="shared" ca="1" si="4"/>
        <v>#REF!</v>
      </c>
      <c r="AV22" s="83">
        <f t="shared" ca="1" si="10"/>
        <v>0</v>
      </c>
      <c r="AW22" s="84">
        <f t="shared" ca="1" si="5"/>
        <v>0</v>
      </c>
      <c r="AX22" s="85">
        <f t="shared" ca="1" si="6"/>
        <v>0</v>
      </c>
      <c r="AY22" s="85">
        <f t="shared" ca="1" si="11"/>
        <v>0</v>
      </c>
      <c r="AZ22" s="130">
        <f t="shared" ca="1" si="12"/>
        <v>0</v>
      </c>
      <c r="BA22" s="84">
        <f t="shared" ca="1" si="7"/>
        <v>0</v>
      </c>
      <c r="BB22" s="86">
        <f t="shared" ca="1" si="8"/>
        <v>0</v>
      </c>
      <c r="BC22" s="87"/>
      <c r="BD22" s="72">
        <f t="shared" ca="1" si="13"/>
        <v>0</v>
      </c>
    </row>
    <row r="23" spans="1:56" x14ac:dyDescent="0.25">
      <c r="A23" s="89"/>
      <c r="B23" s="78"/>
      <c r="C23" s="89"/>
      <c r="D23" s="40">
        <v>3623</v>
      </c>
      <c r="E23" s="43"/>
      <c r="F23" s="92"/>
      <c r="G23" s="46" t="str">
        <f ca="1">IFERROR(INDIRECT(ADDRESS(SUMPRODUCT(('Cumul pointage'!$C$2:$C$763='02 2020'!$D23)*('Cumul pointage'!$A$2:$A$763='02 2020'!G$2)*ROW('Cumul pointage'!$J$2:$J$763)),10,,,"Cumul pointage")),"")</f>
        <v/>
      </c>
      <c r="H23" s="46" t="str">
        <f ca="1">IFERROR(INDIRECT(ADDRESS(SUMPRODUCT(('Cumul pointage'!$C$2:$C$763='02 2020'!$D23)*('Cumul pointage'!$A$2:$A$763='02 2020'!H$2)*ROW('Cumul pointage'!$J$2:$J$763)),10,,,"Cumul pointage")),"")</f>
        <v>Ja</v>
      </c>
      <c r="I23" s="46">
        <f ca="1">IFERROR(INDIRECT(ADDRESS(SUMPRODUCT(('Cumul pointage'!$C$2:$C$763='02 2020'!$D23)*('Cumul pointage'!$A$2:$A$763='02 2020'!I$2)*ROW('Cumul pointage'!$J$2:$J$763)),10,,,"Cumul pointage")),"")</f>
        <v>6.4</v>
      </c>
      <c r="J23" s="46">
        <f ca="1">IFERROR(INDIRECT(ADDRESS(SUMPRODUCT(('Cumul pointage'!$C$2:$C$763='02 2020'!$D23)*('Cumul pointage'!$A$2:$A$763='02 2020'!J$2)*ROW('Cumul pointage'!$J$2:$J$763)),10,,,"Cumul pointage")),"")</f>
        <v>3.6833333333333336</v>
      </c>
      <c r="K23" s="79">
        <f ca="1">IFERROR(INDIRECT(ADDRESS(SUMPRODUCT(('Cumul pointage'!$C$2:$C$763='02 2020'!$D23)*('Cumul pointage'!$A$2:$A$763='02 2020'!K$2)*ROW('Cumul pointage'!$J$2:$J$763)),10,,,"Cumul pointage")),"")</f>
        <v>5.6333333333333329</v>
      </c>
      <c r="L23" s="79"/>
      <c r="M23" s="79"/>
      <c r="N23" s="80">
        <f t="shared" ref="N23" ca="1" si="25">SUM(G23:M23)</f>
        <v>15.716666666666667</v>
      </c>
      <c r="O23" s="79"/>
      <c r="P23" s="79"/>
      <c r="Q23" s="79"/>
      <c r="R23" s="79"/>
      <c r="S23" s="79"/>
      <c r="T23" s="79"/>
      <c r="U23" s="79"/>
      <c r="V23" s="80">
        <f t="shared" ref="V23" si="26">SUM(O23:U23)</f>
        <v>0</v>
      </c>
      <c r="W23" s="81" t="s">
        <v>12</v>
      </c>
      <c r="X23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23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23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23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23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23" s="81"/>
      <c r="AD23" s="80" t="e">
        <f t="shared" si="2"/>
        <v>#REF!</v>
      </c>
      <c r="AE23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23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23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23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23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23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23" s="81"/>
      <c r="AL23" s="80" t="e">
        <f t="shared" ref="AL23" si="27">SUM(AE23:AK23)</f>
        <v>#REF!</v>
      </c>
      <c r="AM23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23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23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23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23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23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23" s="81"/>
      <c r="AT23" s="80" t="e">
        <f t="shared" si="9"/>
        <v>#REF!</v>
      </c>
      <c r="AU23" s="82" t="e">
        <f t="shared" ca="1" si="4"/>
        <v>#REF!</v>
      </c>
      <c r="AV23" s="83">
        <f t="shared" ca="1" si="10"/>
        <v>0</v>
      </c>
      <c r="AW23" s="84">
        <f t="shared" ca="1" si="5"/>
        <v>0</v>
      </c>
      <c r="AX23" s="85">
        <f t="shared" ca="1" si="6"/>
        <v>1</v>
      </c>
      <c r="AY23" s="85">
        <f t="shared" ca="1" si="11"/>
        <v>0</v>
      </c>
      <c r="AZ23" s="130">
        <f t="shared" ca="1" si="12"/>
        <v>1</v>
      </c>
      <c r="BA23" s="84">
        <f t="shared" ca="1" si="7"/>
        <v>0</v>
      </c>
      <c r="BB23" s="86">
        <f t="shared" ca="1" si="8"/>
        <v>0</v>
      </c>
      <c r="BC23" s="87"/>
      <c r="BD23" s="72">
        <f t="shared" ca="1" si="13"/>
        <v>-8</v>
      </c>
    </row>
    <row r="24" spans="1:56" x14ac:dyDescent="0.25">
      <c r="A24" s="77"/>
      <c r="B24" s="78"/>
      <c r="C24" s="77"/>
      <c r="D24" s="40">
        <v>5121</v>
      </c>
      <c r="E24" s="45"/>
      <c r="F24" s="46"/>
      <c r="G24" s="46" t="str">
        <f ca="1">IFERROR(INDIRECT(ADDRESS(SUMPRODUCT(('Cumul pointage'!$C$2:$C$763='02 2020'!$D24)*('Cumul pointage'!$A$2:$A$763='02 2020'!G$2)*ROW('Cumul pointage'!$J$2:$J$763)),10,,,"Cumul pointage")),"")</f>
        <v/>
      </c>
      <c r="H24" s="46">
        <f ca="1">IFERROR(INDIRECT(ADDRESS(SUMPRODUCT(('Cumul pointage'!$C$2:$C$763='02 2020'!$D24)*('Cumul pointage'!$A$2:$A$763='02 2020'!H$2)*ROW('Cumul pointage'!$J$2:$J$763)),10,,,"Cumul pointage")),"")</f>
        <v>11.516666666666666</v>
      </c>
      <c r="I24" s="46">
        <f ca="1">IFERROR(INDIRECT(ADDRESS(SUMPRODUCT(('Cumul pointage'!$C$2:$C$763='02 2020'!$D24)*('Cumul pointage'!$A$2:$A$763='02 2020'!I$2)*ROW('Cumul pointage'!$J$2:$J$763)),10,,,"Cumul pointage")),"")</f>
        <v>11.666666666666668</v>
      </c>
      <c r="J24" s="46" t="str">
        <f ca="1">IFERROR(INDIRECT(ADDRESS(SUMPRODUCT(('Cumul pointage'!$C$2:$C$763='02 2020'!$D24)*('Cumul pointage'!$A$2:$A$763='02 2020'!J$2)*ROW('Cumul pointage'!$J$2:$J$763)),10,,,"Cumul pointage")),"")</f>
        <v>Ba7</v>
      </c>
      <c r="K24" s="79">
        <f ca="1">IFERROR(INDIRECT(ADDRESS(SUMPRODUCT(('Cumul pointage'!$C$2:$C$763='02 2020'!$D24)*('Cumul pointage'!$A$2:$A$763='02 2020'!K$2)*ROW('Cumul pointage'!$J$2:$J$763)),10,,,"Cumul pointage")),"")</f>
        <v>11.450000000000001</v>
      </c>
      <c r="L24" s="79"/>
      <c r="M24" s="79"/>
      <c r="N24" s="80">
        <f t="shared" ref="N24:N25" ca="1" si="28">SUM(G24:M24)</f>
        <v>34.633333333333333</v>
      </c>
      <c r="O24" s="79"/>
      <c r="P24" s="79"/>
      <c r="Q24" s="79"/>
      <c r="R24" s="79"/>
      <c r="S24" s="79"/>
      <c r="T24" s="79"/>
      <c r="U24" s="79"/>
      <c r="V24" s="80">
        <f t="shared" ref="V24:V26" si="29">SUM(O24:U24)</f>
        <v>0</v>
      </c>
      <c r="W24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24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24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24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24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24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24" s="81"/>
      <c r="AD24" s="80" t="e">
        <f t="shared" si="2"/>
        <v>#REF!</v>
      </c>
      <c r="AE24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24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24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24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24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24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24" s="81"/>
      <c r="AL24" s="80" t="e">
        <f t="shared" ref="AL24:AL25" si="30">SUM(AE24:AK24)</f>
        <v>#REF!</v>
      </c>
      <c r="AM24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24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24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24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24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24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24" s="81"/>
      <c r="AT24" s="80" t="e">
        <f t="shared" si="9"/>
        <v>#REF!</v>
      </c>
      <c r="AU24" s="82" t="e">
        <f t="shared" ca="1" si="4"/>
        <v>#REF!</v>
      </c>
      <c r="AV24" s="83">
        <f t="shared" ca="1" si="10"/>
        <v>0</v>
      </c>
      <c r="AW24" s="84">
        <f t="shared" ca="1" si="5"/>
        <v>0</v>
      </c>
      <c r="AX24" s="85">
        <f t="shared" ca="1" si="6"/>
        <v>0</v>
      </c>
      <c r="AY24" s="85">
        <f t="shared" ca="1" si="11"/>
        <v>0</v>
      </c>
      <c r="AZ24" s="130">
        <f t="shared" ca="1" si="12"/>
        <v>0</v>
      </c>
      <c r="BA24" s="84">
        <f t="shared" ca="1" si="7"/>
        <v>0</v>
      </c>
      <c r="BB24" s="86">
        <f t="shared" ca="1" si="8"/>
        <v>0</v>
      </c>
      <c r="BC24" s="87"/>
      <c r="BD24" s="72">
        <f t="shared" ca="1" si="13"/>
        <v>0</v>
      </c>
    </row>
    <row r="25" spans="1:56" x14ac:dyDescent="0.25">
      <c r="A25" s="77"/>
      <c r="B25" s="78"/>
      <c r="C25" s="77"/>
      <c r="D25" s="40">
        <v>5127</v>
      </c>
      <c r="E25" s="45"/>
      <c r="F25" s="46"/>
      <c r="G25" s="46" t="str">
        <f ca="1">IFERROR(INDIRECT(ADDRESS(SUMPRODUCT(('Cumul pointage'!$C$2:$C$763='02 2020'!$D25)*('Cumul pointage'!$A$2:$A$763='02 2020'!G$2)*ROW('Cumul pointage'!$J$2:$J$763)),10,,,"Cumul pointage")),"")</f>
        <v/>
      </c>
      <c r="H25" s="46">
        <f ca="1">IFERROR(INDIRECT(ADDRESS(SUMPRODUCT(('Cumul pointage'!$C$2:$C$763='02 2020'!$D25)*('Cumul pointage'!$A$2:$A$763='02 2020'!H$2)*ROW('Cumul pointage'!$J$2:$J$763)),10,,,"Cumul pointage")),"")</f>
        <v>9.1999999999999993</v>
      </c>
      <c r="I25" s="46">
        <f ca="1">IFERROR(INDIRECT(ADDRESS(SUMPRODUCT(('Cumul pointage'!$C$2:$C$763='02 2020'!$D25)*('Cumul pointage'!$A$2:$A$763='02 2020'!I$2)*ROW('Cumul pointage'!$J$2:$J$763)),10,,,"Cumul pointage")),"")</f>
        <v>9.033333333333335</v>
      </c>
      <c r="J25" s="46">
        <f ca="1">IFERROR(INDIRECT(ADDRESS(SUMPRODUCT(('Cumul pointage'!$C$2:$C$763='02 2020'!$D25)*('Cumul pointage'!$A$2:$A$763='02 2020'!J$2)*ROW('Cumul pointage'!$J$2:$J$763)),10,,,"Cumul pointage")),"")</f>
        <v>9.15</v>
      </c>
      <c r="K25" s="79">
        <f ca="1">IFERROR(INDIRECT(ADDRESS(SUMPRODUCT(('Cumul pointage'!$C$2:$C$763='02 2020'!$D25)*('Cumul pointage'!$A$2:$A$763='02 2020'!K$2)*ROW('Cumul pointage'!$J$2:$J$763)),10,,,"Cumul pointage")),"")</f>
        <v>8.9166666666666661</v>
      </c>
      <c r="L25" s="79"/>
      <c r="M25" s="79"/>
      <c r="N25" s="80">
        <f t="shared" ca="1" si="28"/>
        <v>36.299999999999997</v>
      </c>
      <c r="O25" s="79"/>
      <c r="P25" s="79"/>
      <c r="Q25" s="79"/>
      <c r="R25" s="79"/>
      <c r="S25" s="79"/>
      <c r="T25" s="79"/>
      <c r="U25" s="79"/>
      <c r="V25" s="80">
        <f t="shared" si="29"/>
        <v>0</v>
      </c>
      <c r="W25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25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25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25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25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25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25" s="81"/>
      <c r="AD25" s="80" t="e">
        <f t="shared" si="2"/>
        <v>#REF!</v>
      </c>
      <c r="AE25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25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25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25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25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25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25" s="81"/>
      <c r="AL25" s="80" t="e">
        <f t="shared" si="30"/>
        <v>#REF!</v>
      </c>
      <c r="AM25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25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25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25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25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25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25" s="81"/>
      <c r="AT25" s="80" t="e">
        <f t="shared" si="9"/>
        <v>#REF!</v>
      </c>
      <c r="AU25" s="82" t="e">
        <f t="shared" ca="1" si="4"/>
        <v>#REF!</v>
      </c>
      <c r="AV25" s="83">
        <f t="shared" ca="1" si="10"/>
        <v>0</v>
      </c>
      <c r="AW25" s="84">
        <f t="shared" ca="1" si="5"/>
        <v>0</v>
      </c>
      <c r="AX25" s="85">
        <f t="shared" ca="1" si="6"/>
        <v>0</v>
      </c>
      <c r="AY25" s="85">
        <f t="shared" ca="1" si="11"/>
        <v>0</v>
      </c>
      <c r="AZ25" s="130">
        <f t="shared" ca="1" si="12"/>
        <v>0</v>
      </c>
      <c r="BA25" s="84">
        <f t="shared" ca="1" si="7"/>
        <v>0</v>
      </c>
      <c r="BB25" s="86">
        <f t="shared" ca="1" si="8"/>
        <v>0</v>
      </c>
      <c r="BC25" s="87"/>
      <c r="BD25" s="72">
        <f t="shared" ca="1" si="13"/>
        <v>0</v>
      </c>
    </row>
    <row r="26" spans="1:56" s="41" customFormat="1" x14ac:dyDescent="0.25">
      <c r="A26" s="77"/>
      <c r="B26" s="78"/>
      <c r="C26" s="77"/>
      <c r="D26" s="40">
        <v>5353</v>
      </c>
      <c r="E26" s="45"/>
      <c r="F26" s="46"/>
      <c r="G26" s="46" t="str">
        <f ca="1">IFERROR(INDIRECT(ADDRESS(SUMPRODUCT(('Cumul pointage'!$C$2:$C$763='02 2020'!$D26)*('Cumul pointage'!$A$2:$A$763='02 2020'!G$2)*ROW('Cumul pointage'!$J$2:$J$763)),10,,,"Cumul pointage")),"")</f>
        <v/>
      </c>
      <c r="H26" s="46" t="str">
        <f ca="1">IFERROR(INDIRECT(ADDRESS(SUMPRODUCT(('Cumul pointage'!$C$2:$C$763='02 2020'!$D26)*('Cumul pointage'!$A$2:$A$763='02 2020'!H$2)*ROW('Cumul pointage'!$J$2:$J$763)),10,,,"Cumul pointage")),"")</f>
        <v>Ba7</v>
      </c>
      <c r="I26" s="46">
        <f ca="1">IFERROR(INDIRECT(ADDRESS(SUMPRODUCT(('Cumul pointage'!$C$2:$C$763='02 2020'!$D26)*('Cumul pointage'!$A$2:$A$763='02 2020'!I$2)*ROW('Cumul pointage'!$J$2:$J$763)),10,,,"Cumul pointage")),"")</f>
        <v>9.6333333333333329</v>
      </c>
      <c r="J26" s="46">
        <f ca="1">IFERROR(INDIRECT(ADDRESS(SUMPRODUCT(('Cumul pointage'!$C$2:$C$763='02 2020'!$D26)*('Cumul pointage'!$A$2:$A$763='02 2020'!J$2)*ROW('Cumul pointage'!$J$2:$J$763)),10,,,"Cumul pointage")),"")</f>
        <v>5.7333333333333343</v>
      </c>
      <c r="K26" s="79" t="str">
        <f ca="1">IFERROR(INDIRECT(ADDRESS(SUMPRODUCT(('Cumul pointage'!$C$2:$C$763='02 2020'!$D26)*('Cumul pointage'!$A$2:$A$763='02 2020'!K$2)*ROW('Cumul pointage'!$J$2:$J$763)),10,,,"Cumul pointage")),"")</f>
        <v>Ba7</v>
      </c>
      <c r="L26" s="79"/>
      <c r="M26" s="79"/>
      <c r="N26" s="80">
        <f t="shared" ref="N26" ca="1" si="31">SUM(G26:M26)</f>
        <v>15.366666666666667</v>
      </c>
      <c r="O26" s="79"/>
      <c r="P26" s="79"/>
      <c r="Q26" s="79"/>
      <c r="R26" s="79"/>
      <c r="S26" s="79"/>
      <c r="T26" s="79"/>
      <c r="U26" s="79"/>
      <c r="V26" s="80">
        <f t="shared" si="29"/>
        <v>0</v>
      </c>
      <c r="W26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26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26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26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26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26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26" s="81"/>
      <c r="AD26" s="80" t="e">
        <f t="shared" si="2"/>
        <v>#REF!</v>
      </c>
      <c r="AE26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26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26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26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26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26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26" s="81"/>
      <c r="AL26" s="80" t="e">
        <f t="shared" ref="AL26" si="32">SUM(AE26:AK26)</f>
        <v>#REF!</v>
      </c>
      <c r="AM26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26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26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26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26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26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26" s="81"/>
      <c r="AT26" s="80" t="e">
        <f t="shared" si="9"/>
        <v>#REF!</v>
      </c>
      <c r="AU26" s="82" t="e">
        <f t="shared" ca="1" si="4"/>
        <v>#REF!</v>
      </c>
      <c r="AV26" s="83">
        <f t="shared" ca="1" si="10"/>
        <v>0</v>
      </c>
      <c r="AW26" s="84">
        <f t="shared" ca="1" si="5"/>
        <v>0</v>
      </c>
      <c r="AX26" s="85">
        <f t="shared" ca="1" si="6"/>
        <v>0</v>
      </c>
      <c r="AY26" s="85">
        <f t="shared" ca="1" si="11"/>
        <v>0</v>
      </c>
      <c r="AZ26" s="130">
        <f t="shared" ca="1" si="12"/>
        <v>0</v>
      </c>
      <c r="BA26" s="84">
        <f t="shared" ca="1" si="7"/>
        <v>0</v>
      </c>
      <c r="BB26" s="86">
        <f t="shared" ca="1" si="8"/>
        <v>0</v>
      </c>
      <c r="BC26" s="87"/>
      <c r="BD26" s="72">
        <f t="shared" ca="1" si="13"/>
        <v>0</v>
      </c>
    </row>
    <row r="27" spans="1:56" x14ac:dyDescent="0.25">
      <c r="A27" s="77"/>
      <c r="B27" s="78"/>
      <c r="C27" s="77"/>
      <c r="D27" s="40">
        <v>5447</v>
      </c>
      <c r="E27" s="45"/>
      <c r="F27" s="46"/>
      <c r="G27" s="46" t="str">
        <f ca="1">IFERROR(INDIRECT(ADDRESS(SUMPRODUCT(('Cumul pointage'!$C$2:$C$763='02 2020'!$D27)*('Cumul pointage'!$A$2:$A$763='02 2020'!G$2)*ROW('Cumul pointage'!$J$2:$J$763)),10,,,"Cumul pointage")),"")</f>
        <v/>
      </c>
      <c r="H27" s="46">
        <f ca="1">IFERROR(INDIRECT(ADDRESS(SUMPRODUCT(('Cumul pointage'!$C$2:$C$763='02 2020'!$D27)*('Cumul pointage'!$A$2:$A$763='02 2020'!H$2)*ROW('Cumul pointage'!$J$2:$J$763)),10,,,"Cumul pointage")),"")</f>
        <v>9.3333333333333339</v>
      </c>
      <c r="I27" s="46">
        <f ca="1">IFERROR(INDIRECT(ADDRESS(SUMPRODUCT(('Cumul pointage'!$C$2:$C$763='02 2020'!$D27)*('Cumul pointage'!$A$2:$A$763='02 2020'!I$2)*ROW('Cumul pointage'!$J$2:$J$763)),10,,,"Cumul pointage")),"")</f>
        <v>9.2666666666666657</v>
      </c>
      <c r="J27" s="46">
        <f ca="1">IFERROR(INDIRECT(ADDRESS(SUMPRODUCT(('Cumul pointage'!$C$2:$C$763='02 2020'!$D27)*('Cumul pointage'!$A$2:$A$763='02 2020'!J$2)*ROW('Cumul pointage'!$J$2:$J$763)),10,,,"Cumul pointage")),"")</f>
        <v>9.15</v>
      </c>
      <c r="K27" s="79">
        <f ca="1">IFERROR(INDIRECT(ADDRESS(SUMPRODUCT(('Cumul pointage'!$C$2:$C$763='02 2020'!$D27)*('Cumul pointage'!$A$2:$A$763='02 2020'!K$2)*ROW('Cumul pointage'!$J$2:$J$763)),10,,,"Cumul pointage")),"")</f>
        <v>9.3333333333333357</v>
      </c>
      <c r="L27" s="79"/>
      <c r="M27" s="79"/>
      <c r="N27" s="80">
        <f t="shared" ref="N27" ca="1" si="33">SUM(G27:M27)</f>
        <v>37.083333333333336</v>
      </c>
      <c r="O27" s="79"/>
      <c r="P27" s="79"/>
      <c r="Q27" s="79"/>
      <c r="R27" s="79"/>
      <c r="S27" s="79"/>
      <c r="T27" s="79"/>
      <c r="U27" s="79"/>
      <c r="V27" s="80">
        <f t="shared" ref="V27" si="34">SUM(O27:U27)</f>
        <v>0</v>
      </c>
      <c r="W27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27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27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27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27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27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27" s="81"/>
      <c r="AD27" s="80" t="e">
        <f t="shared" si="2"/>
        <v>#REF!</v>
      </c>
      <c r="AE27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27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27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27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27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27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27" s="81"/>
      <c r="AL27" s="80" t="e">
        <f t="shared" ref="AL27" si="35">SUM(AE27:AK27)</f>
        <v>#REF!</v>
      </c>
      <c r="AM27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27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27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27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27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27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27" s="81"/>
      <c r="AT27" s="80" t="e">
        <f t="shared" si="9"/>
        <v>#REF!</v>
      </c>
      <c r="AU27" s="82" t="e">
        <f t="shared" ca="1" si="4"/>
        <v>#REF!</v>
      </c>
      <c r="AV27" s="83">
        <f t="shared" ca="1" si="10"/>
        <v>0</v>
      </c>
      <c r="AW27" s="84">
        <f t="shared" ca="1" si="5"/>
        <v>0</v>
      </c>
      <c r="AX27" s="85">
        <f t="shared" ca="1" si="6"/>
        <v>0</v>
      </c>
      <c r="AY27" s="85">
        <f t="shared" ca="1" si="11"/>
        <v>0</v>
      </c>
      <c r="AZ27" s="130">
        <f t="shared" ca="1" si="12"/>
        <v>0</v>
      </c>
      <c r="BA27" s="84">
        <f t="shared" ca="1" si="7"/>
        <v>0</v>
      </c>
      <c r="BB27" s="86">
        <f t="shared" ca="1" si="8"/>
        <v>0</v>
      </c>
      <c r="BC27" s="87"/>
      <c r="BD27" s="72">
        <f t="shared" ca="1" si="13"/>
        <v>0</v>
      </c>
    </row>
    <row r="28" spans="1:56" s="41" customFormat="1" x14ac:dyDescent="0.25">
      <c r="A28" s="77"/>
      <c r="B28" s="78"/>
      <c r="C28" s="77"/>
      <c r="D28" s="40">
        <v>5488</v>
      </c>
      <c r="E28" s="45"/>
      <c r="F28" s="46"/>
      <c r="G28" s="46" t="str">
        <f ca="1">IFERROR(INDIRECT(ADDRESS(SUMPRODUCT(('Cumul pointage'!$C$2:$C$763='02 2020'!$D28)*('Cumul pointage'!$A$2:$A$763='02 2020'!G$2)*ROW('Cumul pointage'!$J$2:$J$763)),10,,,"Cumul pointage")),"")</f>
        <v/>
      </c>
      <c r="H28" s="46">
        <f ca="1">IFERROR(INDIRECT(ADDRESS(SUMPRODUCT(('Cumul pointage'!$C$2:$C$763='02 2020'!$D28)*('Cumul pointage'!$A$2:$A$763='02 2020'!H$2)*ROW('Cumul pointage'!$J$2:$J$763)),10,,,"Cumul pointage")),"")</f>
        <v>10.533333333333335</v>
      </c>
      <c r="I28" s="46">
        <f ca="1">IFERROR(INDIRECT(ADDRESS(SUMPRODUCT(('Cumul pointage'!$C$2:$C$763='02 2020'!$D28)*('Cumul pointage'!$A$2:$A$763='02 2020'!I$2)*ROW('Cumul pointage'!$J$2:$J$763)),10,,,"Cumul pointage")),"")</f>
        <v>7.7333333333333334</v>
      </c>
      <c r="J28" s="46">
        <f ca="1">IFERROR(INDIRECT(ADDRESS(SUMPRODUCT(('Cumul pointage'!$C$2:$C$763='02 2020'!$D28)*('Cumul pointage'!$A$2:$A$763='02 2020'!J$2)*ROW('Cumul pointage'!$J$2:$J$763)),10,,,"Cumul pointage")),"")</f>
        <v>6.0166666666666675</v>
      </c>
      <c r="K28" s="79">
        <f ca="1">IFERROR(INDIRECT(ADDRESS(SUMPRODUCT(('Cumul pointage'!$C$2:$C$763='02 2020'!$D28)*('Cumul pointage'!$A$2:$A$763='02 2020'!K$2)*ROW('Cumul pointage'!$J$2:$J$763)),10,,,"Cumul pointage")),"")</f>
        <v>10.266666666666667</v>
      </c>
      <c r="L28" s="79"/>
      <c r="M28" s="79"/>
      <c r="N28" s="80">
        <f t="shared" ref="N28:N89" ca="1" si="36">SUM(G28:M28)</f>
        <v>34.550000000000004</v>
      </c>
      <c r="O28" s="79"/>
      <c r="P28" s="79"/>
      <c r="Q28" s="79"/>
      <c r="R28" s="79"/>
      <c r="S28" s="79"/>
      <c r="T28" s="79"/>
      <c r="U28" s="79"/>
      <c r="V28" s="80">
        <f t="shared" ref="V28:V29" si="37">SUM(O28:U28)</f>
        <v>0</v>
      </c>
      <c r="W28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28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28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28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28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28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28" s="81"/>
      <c r="AD28" s="80" t="e">
        <f t="shared" si="2"/>
        <v>#REF!</v>
      </c>
      <c r="AE28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28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28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28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28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28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28" s="81"/>
      <c r="AL28" s="80" t="e">
        <f t="shared" ref="AL28:AL29" si="38">SUM(AE28:AK28)</f>
        <v>#REF!</v>
      </c>
      <c r="AM28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28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28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28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28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28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28" s="81"/>
      <c r="AT28" s="80" t="e">
        <f t="shared" si="9"/>
        <v>#REF!</v>
      </c>
      <c r="AU28" s="82" t="e">
        <f t="shared" ca="1" si="4"/>
        <v>#REF!</v>
      </c>
      <c r="AV28" s="83">
        <f t="shared" ca="1" si="10"/>
        <v>0</v>
      </c>
      <c r="AW28" s="84">
        <f t="shared" ca="1" si="5"/>
        <v>0</v>
      </c>
      <c r="AX28" s="85">
        <f t="shared" ca="1" si="6"/>
        <v>0</v>
      </c>
      <c r="AY28" s="85">
        <f t="shared" ca="1" si="11"/>
        <v>0</v>
      </c>
      <c r="AZ28" s="130">
        <f t="shared" ca="1" si="12"/>
        <v>0</v>
      </c>
      <c r="BA28" s="84">
        <f t="shared" ca="1" si="7"/>
        <v>0</v>
      </c>
      <c r="BB28" s="86">
        <f t="shared" ca="1" si="8"/>
        <v>0</v>
      </c>
      <c r="BC28" s="87"/>
      <c r="BD28" s="72">
        <f t="shared" ca="1" si="13"/>
        <v>0</v>
      </c>
    </row>
    <row r="29" spans="1:56" s="41" customFormat="1" x14ac:dyDescent="0.25">
      <c r="A29" s="77"/>
      <c r="B29" s="78"/>
      <c r="C29" s="77"/>
      <c r="D29" s="40">
        <v>5512</v>
      </c>
      <c r="E29" s="45"/>
      <c r="F29" s="46"/>
      <c r="G29" s="46" t="str">
        <f ca="1">IFERROR(INDIRECT(ADDRESS(SUMPRODUCT(('Cumul pointage'!$C$2:$C$763='02 2020'!$D29)*('Cumul pointage'!$A$2:$A$763='02 2020'!G$2)*ROW('Cumul pointage'!$J$2:$J$763)),10,,,"Cumul pointage")),"")</f>
        <v/>
      </c>
      <c r="H29" s="46">
        <f ca="1">IFERROR(INDIRECT(ADDRESS(SUMPRODUCT(('Cumul pointage'!$C$2:$C$763='02 2020'!$D29)*('Cumul pointage'!$A$2:$A$763='02 2020'!H$2)*ROW('Cumul pointage'!$J$2:$J$763)),10,,,"Cumul pointage")),"")</f>
        <v>11.2</v>
      </c>
      <c r="I29" s="46">
        <f ca="1">IFERROR(INDIRECT(ADDRESS(SUMPRODUCT(('Cumul pointage'!$C$2:$C$763='02 2020'!$D29)*('Cumul pointage'!$A$2:$A$763='02 2020'!I$2)*ROW('Cumul pointage'!$J$2:$J$763)),10,,,"Cumul pointage")),"")</f>
        <v>10.900000000000002</v>
      </c>
      <c r="J29" s="46">
        <f ca="1">IFERROR(INDIRECT(ADDRESS(SUMPRODUCT(('Cumul pointage'!$C$2:$C$763='02 2020'!$D29)*('Cumul pointage'!$A$2:$A$763='02 2020'!J$2)*ROW('Cumul pointage'!$J$2:$J$763)),10,,,"Cumul pointage")),"")</f>
        <v>11.916666666666666</v>
      </c>
      <c r="K29" s="79">
        <f ca="1">IFERROR(INDIRECT(ADDRESS(SUMPRODUCT(('Cumul pointage'!$C$2:$C$763='02 2020'!$D29)*('Cumul pointage'!$A$2:$A$763='02 2020'!K$2)*ROW('Cumul pointage'!$J$2:$J$763)),10,,,"Cumul pointage")),"")</f>
        <v>11.1</v>
      </c>
      <c r="L29" s="79"/>
      <c r="M29" s="79"/>
      <c r="N29" s="80">
        <f t="shared" ca="1" si="36"/>
        <v>45.116666666666667</v>
      </c>
      <c r="O29" s="79"/>
      <c r="P29" s="79"/>
      <c r="Q29" s="79"/>
      <c r="R29" s="79"/>
      <c r="S29" s="79"/>
      <c r="T29" s="79"/>
      <c r="U29" s="79"/>
      <c r="V29" s="80">
        <f t="shared" si="37"/>
        <v>0</v>
      </c>
      <c r="W29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29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29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29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29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29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29" s="81"/>
      <c r="AD29" s="80" t="e">
        <f t="shared" si="2"/>
        <v>#REF!</v>
      </c>
      <c r="AE29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29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29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29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29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29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29" s="81"/>
      <c r="AL29" s="80" t="e">
        <f t="shared" si="38"/>
        <v>#REF!</v>
      </c>
      <c r="AM29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29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29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29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29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29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29" s="81"/>
      <c r="AT29" s="80" t="e">
        <f t="shared" si="9"/>
        <v>#REF!</v>
      </c>
      <c r="AU29" s="82" t="e">
        <f t="shared" ca="1" si="4"/>
        <v>#REF!</v>
      </c>
      <c r="AV29" s="83">
        <f t="shared" ca="1" si="10"/>
        <v>0</v>
      </c>
      <c r="AW29" s="84">
        <f t="shared" ca="1" si="5"/>
        <v>0</v>
      </c>
      <c r="AX29" s="85">
        <f t="shared" ca="1" si="6"/>
        <v>0</v>
      </c>
      <c r="AY29" s="85">
        <f t="shared" ca="1" si="11"/>
        <v>0</v>
      </c>
      <c r="AZ29" s="130">
        <f t="shared" ca="1" si="12"/>
        <v>0</v>
      </c>
      <c r="BA29" s="84">
        <f t="shared" ca="1" si="7"/>
        <v>0</v>
      </c>
      <c r="BB29" s="86">
        <f t="shared" ca="1" si="8"/>
        <v>0</v>
      </c>
      <c r="BC29" s="87"/>
      <c r="BD29" s="72">
        <f t="shared" ca="1" si="13"/>
        <v>0</v>
      </c>
    </row>
    <row r="30" spans="1:56" s="35" customFormat="1" ht="15.75" x14ac:dyDescent="0.25">
      <c r="A30" s="89"/>
      <c r="B30" s="78"/>
      <c r="C30" s="77"/>
      <c r="D30" s="39">
        <v>5590</v>
      </c>
      <c r="E30" s="47"/>
      <c r="F30" s="48"/>
      <c r="G30" s="46" t="str">
        <f ca="1">IFERROR(INDIRECT(ADDRESS(SUMPRODUCT(('Cumul pointage'!$C$2:$C$763='02 2020'!$D30)*('Cumul pointage'!$A$2:$A$763='02 2020'!G$2)*ROW('Cumul pointage'!$J$2:$J$763)),10,,,"Cumul pointage")),"")</f>
        <v/>
      </c>
      <c r="H30" s="46">
        <f ca="1">IFERROR(INDIRECT(ADDRESS(SUMPRODUCT(('Cumul pointage'!$C$2:$C$763='02 2020'!$D30)*('Cumul pointage'!$A$2:$A$763='02 2020'!H$2)*ROW('Cumul pointage'!$J$2:$J$763)),10,,,"Cumul pointage")),"")</f>
        <v>5.2999999999999989</v>
      </c>
      <c r="I30" s="46">
        <f ca="1">IFERROR(INDIRECT(ADDRESS(SUMPRODUCT(('Cumul pointage'!$C$2:$C$763='02 2020'!$D30)*('Cumul pointage'!$A$2:$A$763='02 2020'!I$2)*ROW('Cumul pointage'!$J$2:$J$763)),10,,,"Cumul pointage")),"")</f>
        <v>7.1666666666666661</v>
      </c>
      <c r="J30" s="46" t="str">
        <f ca="1">IFERROR(INDIRECT(ADDRESS(SUMPRODUCT(('Cumul pointage'!$C$2:$C$763='02 2020'!$D30)*('Cumul pointage'!$A$2:$A$763='02 2020'!J$2)*ROW('Cumul pointage'!$J$2:$J$763)),10,,,"Cumul pointage")),"")</f>
        <v>Ba7</v>
      </c>
      <c r="K30" s="79">
        <f ca="1">IFERROR(INDIRECT(ADDRESS(SUMPRODUCT(('Cumul pointage'!$C$2:$C$763='02 2020'!$D30)*('Cumul pointage'!$A$2:$A$763='02 2020'!K$2)*ROW('Cumul pointage'!$J$2:$J$763)),10,,,"Cumul pointage")),"")</f>
        <v>7.8499999999999979</v>
      </c>
      <c r="L30" s="79"/>
      <c r="M30" s="79"/>
      <c r="N30" s="80">
        <f t="shared" ca="1" si="36"/>
        <v>20.316666666666663</v>
      </c>
      <c r="O30" s="79"/>
      <c r="P30" s="79"/>
      <c r="Q30" s="79"/>
      <c r="R30" s="79"/>
      <c r="S30" s="79"/>
      <c r="T30" s="79"/>
      <c r="U30" s="79"/>
      <c r="V30" s="80">
        <f t="shared" ref="V30:V33" si="39">SUM(O30:U30)</f>
        <v>0</v>
      </c>
      <c r="W30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30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30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30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30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30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30" s="81"/>
      <c r="AD30" s="80" t="e">
        <f t="shared" si="2"/>
        <v>#REF!</v>
      </c>
      <c r="AE30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30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30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30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30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30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30" s="81"/>
      <c r="AL30" s="80" t="e">
        <f t="shared" ref="AL30:AL33" si="40">SUM(AE30:AK30)</f>
        <v>#REF!</v>
      </c>
      <c r="AM30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30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30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30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30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30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30" s="81"/>
      <c r="AT30" s="80" t="e">
        <f t="shared" si="9"/>
        <v>#REF!</v>
      </c>
      <c r="AU30" s="82" t="e">
        <f t="shared" ca="1" si="4"/>
        <v>#REF!</v>
      </c>
      <c r="AV30" s="83">
        <f t="shared" ca="1" si="10"/>
        <v>0</v>
      </c>
      <c r="AW30" s="84">
        <f t="shared" ca="1" si="5"/>
        <v>0</v>
      </c>
      <c r="AX30" s="85">
        <f t="shared" ca="1" si="6"/>
        <v>0</v>
      </c>
      <c r="AY30" s="85">
        <f t="shared" ca="1" si="11"/>
        <v>0</v>
      </c>
      <c r="AZ30" s="130">
        <f t="shared" ca="1" si="12"/>
        <v>0</v>
      </c>
      <c r="BA30" s="84">
        <f t="shared" ca="1" si="7"/>
        <v>0</v>
      </c>
      <c r="BB30" s="86">
        <f t="shared" ca="1" si="8"/>
        <v>0</v>
      </c>
      <c r="BC30" s="87"/>
      <c r="BD30" s="72">
        <f t="shared" ca="1" si="13"/>
        <v>0</v>
      </c>
    </row>
    <row r="31" spans="1:56" x14ac:dyDescent="0.25">
      <c r="A31" s="89"/>
      <c r="B31" s="78"/>
      <c r="C31" s="77"/>
      <c r="D31" s="39">
        <v>5627</v>
      </c>
      <c r="E31" s="47"/>
      <c r="F31" s="48"/>
      <c r="G31" s="46" t="str">
        <f ca="1">IFERROR(INDIRECT(ADDRESS(SUMPRODUCT(('Cumul pointage'!$C$2:$C$763='02 2020'!$D31)*('Cumul pointage'!$A$2:$A$763='02 2020'!G$2)*ROW('Cumul pointage'!$J$2:$J$763)),10,,,"Cumul pointage")),"")</f>
        <v/>
      </c>
      <c r="H31" s="46">
        <f ca="1">IFERROR(INDIRECT(ADDRESS(SUMPRODUCT(('Cumul pointage'!$C$2:$C$763='02 2020'!$D31)*('Cumul pointage'!$A$2:$A$763='02 2020'!H$2)*ROW('Cumul pointage'!$J$2:$J$763)),10,,,"Cumul pointage")),"")</f>
        <v>10.116666666666667</v>
      </c>
      <c r="I31" s="46">
        <f ca="1">IFERROR(INDIRECT(ADDRESS(SUMPRODUCT(('Cumul pointage'!$C$2:$C$763='02 2020'!$D31)*('Cumul pointage'!$A$2:$A$763='02 2020'!I$2)*ROW('Cumul pointage'!$J$2:$J$763)),10,,,"Cumul pointage")),"")</f>
        <v>10.083333333333334</v>
      </c>
      <c r="J31" s="46">
        <f ca="1">IFERROR(INDIRECT(ADDRESS(SUMPRODUCT(('Cumul pointage'!$C$2:$C$763='02 2020'!$D31)*('Cumul pointage'!$A$2:$A$763='02 2020'!J$2)*ROW('Cumul pointage'!$J$2:$J$763)),10,,,"Cumul pointage")),"")</f>
        <v>10.483333333333333</v>
      </c>
      <c r="K31" s="79">
        <f ca="1">IFERROR(INDIRECT(ADDRESS(SUMPRODUCT(('Cumul pointage'!$C$2:$C$763='02 2020'!$D31)*('Cumul pointage'!$A$2:$A$763='02 2020'!K$2)*ROW('Cumul pointage'!$J$2:$J$763)),10,,,"Cumul pointage")),"")</f>
        <v>9.1</v>
      </c>
      <c r="L31" s="79"/>
      <c r="M31" s="79"/>
      <c r="N31" s="80">
        <f t="shared" ca="1" si="36"/>
        <v>39.783333333333339</v>
      </c>
      <c r="O31" s="79"/>
      <c r="P31" s="79"/>
      <c r="Q31" s="79"/>
      <c r="R31" s="79"/>
      <c r="S31" s="79"/>
      <c r="T31" s="79"/>
      <c r="U31" s="79"/>
      <c r="V31" s="80">
        <f t="shared" si="39"/>
        <v>0</v>
      </c>
      <c r="W31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31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31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31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31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31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31" s="81"/>
      <c r="AD31" s="80" t="e">
        <f t="shared" si="2"/>
        <v>#REF!</v>
      </c>
      <c r="AE31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31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31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31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31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31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31" s="81"/>
      <c r="AL31" s="80" t="e">
        <f t="shared" si="40"/>
        <v>#REF!</v>
      </c>
      <c r="AM31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31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31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31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31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31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31" s="81"/>
      <c r="AT31" s="80" t="e">
        <f t="shared" si="9"/>
        <v>#REF!</v>
      </c>
      <c r="AU31" s="82" t="e">
        <f t="shared" ca="1" si="4"/>
        <v>#REF!</v>
      </c>
      <c r="AV31" s="83">
        <f t="shared" ca="1" si="10"/>
        <v>0</v>
      </c>
      <c r="AW31" s="84">
        <f t="shared" ca="1" si="5"/>
        <v>0</v>
      </c>
      <c r="AX31" s="85">
        <f t="shared" ca="1" si="6"/>
        <v>0</v>
      </c>
      <c r="AY31" s="85">
        <f t="shared" ca="1" si="11"/>
        <v>0</v>
      </c>
      <c r="AZ31" s="130">
        <f t="shared" ca="1" si="12"/>
        <v>0</v>
      </c>
      <c r="BA31" s="84">
        <f t="shared" ca="1" si="7"/>
        <v>0</v>
      </c>
      <c r="BB31" s="86">
        <f t="shared" ca="1" si="8"/>
        <v>0</v>
      </c>
      <c r="BC31" s="87"/>
      <c r="BD31" s="72">
        <f t="shared" ca="1" si="13"/>
        <v>0</v>
      </c>
    </row>
    <row r="32" spans="1:56" s="41" customFormat="1" x14ac:dyDescent="0.25">
      <c r="A32" s="77"/>
      <c r="B32" s="78"/>
      <c r="C32" s="77"/>
      <c r="D32" s="39">
        <v>5654</v>
      </c>
      <c r="E32" s="50"/>
      <c r="F32" s="51"/>
      <c r="G32" s="46" t="str">
        <f ca="1">IFERROR(INDIRECT(ADDRESS(SUMPRODUCT(('Cumul pointage'!$C$2:$C$763='02 2020'!$D32)*('Cumul pointage'!$A$2:$A$763='02 2020'!G$2)*ROW('Cumul pointage'!$J$2:$J$763)),10,,,"Cumul pointage")),"")</f>
        <v/>
      </c>
      <c r="H32" s="46">
        <f ca="1">IFERROR(INDIRECT(ADDRESS(SUMPRODUCT(('Cumul pointage'!$C$2:$C$763='02 2020'!$D32)*('Cumul pointage'!$A$2:$A$763='02 2020'!H$2)*ROW('Cumul pointage'!$J$2:$J$763)),10,,,"Cumul pointage")),"")</f>
        <v>9.2166666666666668</v>
      </c>
      <c r="I32" s="46">
        <f ca="1">IFERROR(INDIRECT(ADDRESS(SUMPRODUCT(('Cumul pointage'!$C$2:$C$763='02 2020'!$D32)*('Cumul pointage'!$A$2:$A$763='02 2020'!I$2)*ROW('Cumul pointage'!$J$2:$J$763)),10,,,"Cumul pointage")),"")</f>
        <v>10.316666666666666</v>
      </c>
      <c r="J32" s="46">
        <f ca="1">IFERROR(INDIRECT(ADDRESS(SUMPRODUCT(('Cumul pointage'!$C$2:$C$763='02 2020'!$D32)*('Cumul pointage'!$A$2:$A$763='02 2020'!J$2)*ROW('Cumul pointage'!$J$2:$J$763)),10,,,"Cumul pointage")),"")</f>
        <v>9.6666666666666679</v>
      </c>
      <c r="K32" s="79" t="str">
        <f ca="1">IFERROR(INDIRECT(ADDRESS(SUMPRODUCT(('Cumul pointage'!$C$2:$C$763='02 2020'!$D32)*('Cumul pointage'!$A$2:$A$763='02 2020'!K$2)*ROW('Cumul pointage'!$J$2:$J$763)),10,,,"Cumul pointage")),"")</f>
        <v>Ba7</v>
      </c>
      <c r="L32" s="79"/>
      <c r="M32" s="79"/>
      <c r="N32" s="80">
        <f t="shared" ca="1" si="36"/>
        <v>29.2</v>
      </c>
      <c r="O32" s="79"/>
      <c r="P32" s="79"/>
      <c r="Q32" s="79"/>
      <c r="R32" s="79"/>
      <c r="S32" s="79"/>
      <c r="T32" s="79"/>
      <c r="U32" s="79"/>
      <c r="V32" s="80">
        <f t="shared" si="39"/>
        <v>0</v>
      </c>
      <c r="W32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32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32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32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32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32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32" s="81"/>
      <c r="AD32" s="80" t="e">
        <f t="shared" si="2"/>
        <v>#REF!</v>
      </c>
      <c r="AE32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32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32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32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32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32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32" s="81"/>
      <c r="AL32" s="80" t="e">
        <f t="shared" si="40"/>
        <v>#REF!</v>
      </c>
      <c r="AM32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32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32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32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32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32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32" s="81"/>
      <c r="AT32" s="80" t="e">
        <f t="shared" si="9"/>
        <v>#REF!</v>
      </c>
      <c r="AU32" s="82" t="e">
        <f t="shared" ca="1" si="4"/>
        <v>#REF!</v>
      </c>
      <c r="AV32" s="83">
        <f t="shared" ca="1" si="10"/>
        <v>0</v>
      </c>
      <c r="AW32" s="84">
        <f t="shared" ca="1" si="5"/>
        <v>0</v>
      </c>
      <c r="AX32" s="85">
        <f t="shared" ca="1" si="6"/>
        <v>0</v>
      </c>
      <c r="AY32" s="85">
        <f t="shared" ca="1" si="11"/>
        <v>0</v>
      </c>
      <c r="AZ32" s="130">
        <f t="shared" ca="1" si="12"/>
        <v>0</v>
      </c>
      <c r="BA32" s="84">
        <f t="shared" ca="1" si="7"/>
        <v>0</v>
      </c>
      <c r="BB32" s="86">
        <f t="shared" ca="1" si="8"/>
        <v>0</v>
      </c>
      <c r="BC32" s="87"/>
      <c r="BD32" s="72">
        <f t="shared" ca="1" si="13"/>
        <v>0</v>
      </c>
    </row>
    <row r="33" spans="1:56" s="41" customFormat="1" x14ac:dyDescent="0.25">
      <c r="A33" s="77"/>
      <c r="B33" s="78"/>
      <c r="C33" s="77"/>
      <c r="D33" s="39">
        <v>5655</v>
      </c>
      <c r="E33" s="44"/>
      <c r="F33" s="47"/>
      <c r="G33" s="46" t="str">
        <f ca="1">IFERROR(INDIRECT(ADDRESS(SUMPRODUCT(('Cumul pointage'!$C$2:$C$763='02 2020'!$D33)*('Cumul pointage'!$A$2:$A$763='02 2020'!G$2)*ROW('Cumul pointage'!$J$2:$J$763)),10,,,"Cumul pointage")),"")</f>
        <v/>
      </c>
      <c r="H33" s="46">
        <f ca="1">IFERROR(INDIRECT(ADDRESS(SUMPRODUCT(('Cumul pointage'!$C$2:$C$763='02 2020'!$D33)*('Cumul pointage'!$A$2:$A$763='02 2020'!H$2)*ROW('Cumul pointage'!$J$2:$J$763)),10,,,"Cumul pointage")),"")</f>
        <v>7.6333333333333346</v>
      </c>
      <c r="I33" s="46">
        <f ca="1">IFERROR(INDIRECT(ADDRESS(SUMPRODUCT(('Cumul pointage'!$C$2:$C$763='02 2020'!$D33)*('Cumul pointage'!$A$2:$A$763='02 2020'!I$2)*ROW('Cumul pointage'!$J$2:$J$763)),10,,,"Cumul pointage")),"")</f>
        <v>9.3666666666666671</v>
      </c>
      <c r="J33" s="46">
        <f ca="1">IFERROR(INDIRECT(ADDRESS(SUMPRODUCT(('Cumul pointage'!$C$2:$C$763='02 2020'!$D33)*('Cumul pointage'!$A$2:$A$763='02 2020'!J$2)*ROW('Cumul pointage'!$J$2:$J$763)),10,,,"Cumul pointage")),"")</f>
        <v>1.216666666666665</v>
      </c>
      <c r="K33" s="79">
        <f ca="1">IFERROR(INDIRECT(ADDRESS(SUMPRODUCT(('Cumul pointage'!$C$2:$C$763='02 2020'!$D33)*('Cumul pointage'!$A$2:$A$763='02 2020'!K$2)*ROW('Cumul pointage'!$J$2:$J$763)),10,,,"Cumul pointage")),"")</f>
        <v>10.116666666666667</v>
      </c>
      <c r="L33" s="79"/>
      <c r="M33" s="79"/>
      <c r="N33" s="80">
        <f t="shared" ca="1" si="36"/>
        <v>28.333333333333332</v>
      </c>
      <c r="O33" s="79"/>
      <c r="P33" s="79"/>
      <c r="Q33" s="79"/>
      <c r="R33" s="79"/>
      <c r="S33" s="79"/>
      <c r="T33" s="79"/>
      <c r="U33" s="79"/>
      <c r="V33" s="80">
        <f t="shared" si="39"/>
        <v>0</v>
      </c>
      <c r="W33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33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33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33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33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33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33" s="81"/>
      <c r="AD33" s="80" t="e">
        <f t="shared" si="2"/>
        <v>#REF!</v>
      </c>
      <c r="AE33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33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33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33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33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33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33" s="81"/>
      <c r="AL33" s="80" t="e">
        <f t="shared" si="40"/>
        <v>#REF!</v>
      </c>
      <c r="AM33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33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33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33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33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33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33" s="81"/>
      <c r="AT33" s="80" t="e">
        <f t="shared" si="9"/>
        <v>#REF!</v>
      </c>
      <c r="AU33" s="82" t="e">
        <f t="shared" ca="1" si="4"/>
        <v>#REF!</v>
      </c>
      <c r="AV33" s="83">
        <f t="shared" ca="1" si="10"/>
        <v>0</v>
      </c>
      <c r="AW33" s="84">
        <f t="shared" ca="1" si="5"/>
        <v>0</v>
      </c>
      <c r="AX33" s="85">
        <f t="shared" ca="1" si="6"/>
        <v>0</v>
      </c>
      <c r="AY33" s="85">
        <f t="shared" ca="1" si="11"/>
        <v>0</v>
      </c>
      <c r="AZ33" s="130">
        <f t="shared" ca="1" si="12"/>
        <v>0</v>
      </c>
      <c r="BA33" s="84">
        <f t="shared" ca="1" si="7"/>
        <v>0</v>
      </c>
      <c r="BB33" s="86">
        <f t="shared" ca="1" si="8"/>
        <v>0</v>
      </c>
      <c r="BC33" s="87"/>
      <c r="BD33" s="72">
        <f t="shared" ca="1" si="13"/>
        <v>0</v>
      </c>
    </row>
    <row r="34" spans="1:56" x14ac:dyDescent="0.25">
      <c r="A34" s="89"/>
      <c r="B34" s="78"/>
      <c r="C34" s="77"/>
      <c r="D34" s="40">
        <v>7003</v>
      </c>
      <c r="E34" s="47"/>
      <c r="F34" s="48"/>
      <c r="G34" s="46" t="str">
        <f ca="1">IFERROR(INDIRECT(ADDRESS(SUMPRODUCT(('Cumul pointage'!$C$2:$C$763='02 2020'!$D34)*('Cumul pointage'!$A$2:$A$763='02 2020'!G$2)*ROW('Cumul pointage'!$J$2:$J$763)),10,,,"Cumul pointage")),"")</f>
        <v/>
      </c>
      <c r="H34" s="46">
        <f ca="1">IFERROR(INDIRECT(ADDRESS(SUMPRODUCT(('Cumul pointage'!$C$2:$C$763='02 2020'!$D34)*('Cumul pointage'!$A$2:$A$763='02 2020'!H$2)*ROW('Cumul pointage'!$J$2:$J$763)),10,,,"Cumul pointage")),"")</f>
        <v>9.2333333333333325</v>
      </c>
      <c r="I34" s="46">
        <f ca="1">IFERROR(INDIRECT(ADDRESS(SUMPRODUCT(('Cumul pointage'!$C$2:$C$763='02 2020'!$D34)*('Cumul pointage'!$A$2:$A$763='02 2020'!I$2)*ROW('Cumul pointage'!$J$2:$J$763)),10,,,"Cumul pointage")),"")</f>
        <v>9.4166666666666661</v>
      </c>
      <c r="J34" s="46">
        <f ca="1">IFERROR(INDIRECT(ADDRESS(SUMPRODUCT(('Cumul pointage'!$C$2:$C$763='02 2020'!$D34)*('Cumul pointage'!$A$2:$A$763='02 2020'!J$2)*ROW('Cumul pointage'!$J$2:$J$763)),10,,,"Cumul pointage")),"")</f>
        <v>11.233333333333334</v>
      </c>
      <c r="K34" s="79">
        <f ca="1">IFERROR(INDIRECT(ADDRESS(SUMPRODUCT(('Cumul pointage'!$C$2:$C$763='02 2020'!$D34)*('Cumul pointage'!$A$2:$A$763='02 2020'!K$2)*ROW('Cumul pointage'!$J$2:$J$763)),10,,,"Cumul pointage")),"")</f>
        <v>8.8500000000000014</v>
      </c>
      <c r="L34" s="79"/>
      <c r="M34" s="79"/>
      <c r="N34" s="80">
        <f t="shared" ca="1" si="36"/>
        <v>38.733333333333334</v>
      </c>
      <c r="O34" s="79"/>
      <c r="P34" s="79"/>
      <c r="Q34" s="79"/>
      <c r="R34" s="79"/>
      <c r="S34" s="79"/>
      <c r="T34" s="79"/>
      <c r="U34" s="79"/>
      <c r="V34" s="80">
        <f t="shared" ref="V34:V36" si="41">SUM(O34:U34)</f>
        <v>0</v>
      </c>
      <c r="W34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34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34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34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34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34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34" s="81"/>
      <c r="AD34" s="80" t="e">
        <f t="shared" si="2"/>
        <v>#REF!</v>
      </c>
      <c r="AE34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34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34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34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34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34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34" s="81"/>
      <c r="AL34" s="80" t="e">
        <f t="shared" ref="AL34:AL36" si="42">SUM(AE34:AK34)</f>
        <v>#REF!</v>
      </c>
      <c r="AM34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34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34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34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34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34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34" s="81"/>
      <c r="AT34" s="80" t="e">
        <f t="shared" si="9"/>
        <v>#REF!</v>
      </c>
      <c r="AU34" s="82" t="e">
        <f t="shared" ca="1" si="4"/>
        <v>#REF!</v>
      </c>
      <c r="AV34" s="83">
        <f t="shared" ca="1" si="10"/>
        <v>0</v>
      </c>
      <c r="AW34" s="84">
        <f t="shared" ca="1" si="5"/>
        <v>0</v>
      </c>
      <c r="AX34" s="85">
        <f t="shared" ca="1" si="6"/>
        <v>0</v>
      </c>
      <c r="AY34" s="85">
        <f t="shared" ca="1" si="11"/>
        <v>0</v>
      </c>
      <c r="AZ34" s="130">
        <f t="shared" ca="1" si="12"/>
        <v>0</v>
      </c>
      <c r="BA34" s="84">
        <f t="shared" ca="1" si="7"/>
        <v>0</v>
      </c>
      <c r="BB34" s="86">
        <f t="shared" ca="1" si="8"/>
        <v>0</v>
      </c>
      <c r="BC34" s="87"/>
      <c r="BD34" s="72">
        <f t="shared" ca="1" si="13"/>
        <v>0</v>
      </c>
    </row>
    <row r="35" spans="1:56" x14ac:dyDescent="0.25">
      <c r="A35" s="89"/>
      <c r="B35" s="78"/>
      <c r="C35" s="77"/>
      <c r="D35" s="40">
        <v>7005</v>
      </c>
      <c r="E35" s="47"/>
      <c r="F35" s="48"/>
      <c r="G35" s="46" t="str">
        <f ca="1">IFERROR(INDIRECT(ADDRESS(SUMPRODUCT(('Cumul pointage'!$C$2:$C$763='02 2020'!$D35)*('Cumul pointage'!$A$2:$A$763='02 2020'!G$2)*ROW('Cumul pointage'!$J$2:$J$763)),10,,,"Cumul pointage")),"")</f>
        <v/>
      </c>
      <c r="H35" s="46">
        <f ca="1">IFERROR(INDIRECT(ADDRESS(SUMPRODUCT(('Cumul pointage'!$C$2:$C$763='02 2020'!$D35)*('Cumul pointage'!$A$2:$A$763='02 2020'!H$2)*ROW('Cumul pointage'!$J$2:$J$763)),10,,,"Cumul pointage")),"")</f>
        <v>8.8833333333333346</v>
      </c>
      <c r="I35" s="46">
        <f ca="1">IFERROR(INDIRECT(ADDRESS(SUMPRODUCT(('Cumul pointage'!$C$2:$C$763='02 2020'!$D35)*('Cumul pointage'!$A$2:$A$763='02 2020'!I$2)*ROW('Cumul pointage'!$J$2:$J$763)),10,,,"Cumul pointage")),"")</f>
        <v>9.1166666666666671</v>
      </c>
      <c r="J35" s="46">
        <f ca="1">IFERROR(INDIRECT(ADDRESS(SUMPRODUCT(('Cumul pointage'!$C$2:$C$763='02 2020'!$D35)*('Cumul pointage'!$A$2:$A$763='02 2020'!J$2)*ROW('Cumul pointage'!$J$2:$J$763)),10,,,"Cumul pointage")),"")</f>
        <v>7.4</v>
      </c>
      <c r="K35" s="79" t="str">
        <f ca="1">IFERROR(INDIRECT(ADDRESS(SUMPRODUCT(('Cumul pointage'!$C$2:$C$763='02 2020'!$D35)*('Cumul pointage'!$A$2:$A$763='02 2020'!K$2)*ROW('Cumul pointage'!$J$2:$J$763)),10,,,"Cumul pointage")),"")</f>
        <v>Tal</v>
      </c>
      <c r="L35" s="79"/>
      <c r="M35" s="79"/>
      <c r="N35" s="80">
        <f t="shared" ca="1" si="36"/>
        <v>25.4</v>
      </c>
      <c r="O35" s="79"/>
      <c r="P35" s="79"/>
      <c r="Q35" s="79"/>
      <c r="R35" s="79"/>
      <c r="S35" s="79"/>
      <c r="T35" s="79"/>
      <c r="U35" s="79"/>
      <c r="V35" s="80">
        <f t="shared" si="41"/>
        <v>0</v>
      </c>
      <c r="W35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35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35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35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35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35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35" s="81"/>
      <c r="AD35" s="80" t="e">
        <f t="shared" si="2"/>
        <v>#REF!</v>
      </c>
      <c r="AE35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35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35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35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35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35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35" s="81"/>
      <c r="AL35" s="80" t="e">
        <f t="shared" si="42"/>
        <v>#REF!</v>
      </c>
      <c r="AM35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35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35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35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35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35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35" s="81"/>
      <c r="AT35" s="80" t="e">
        <f t="shared" si="9"/>
        <v>#REF!</v>
      </c>
      <c r="AU35" s="82" t="e">
        <f t="shared" ca="1" si="4"/>
        <v>#REF!</v>
      </c>
      <c r="AV35" s="83">
        <f t="shared" ca="1" si="10"/>
        <v>0</v>
      </c>
      <c r="AW35" s="84">
        <f t="shared" ca="1" si="5"/>
        <v>0</v>
      </c>
      <c r="AX35" s="85">
        <f t="shared" ca="1" si="6"/>
        <v>0</v>
      </c>
      <c r="AY35" s="85">
        <f t="shared" ca="1" si="11"/>
        <v>0</v>
      </c>
      <c r="AZ35" s="130">
        <f t="shared" ca="1" si="12"/>
        <v>0</v>
      </c>
      <c r="BA35" s="84">
        <f t="shared" ca="1" si="7"/>
        <v>0</v>
      </c>
      <c r="BB35" s="86">
        <f t="shared" ca="1" si="8"/>
        <v>0</v>
      </c>
      <c r="BC35" s="87"/>
      <c r="BD35" s="72">
        <f t="shared" ca="1" si="13"/>
        <v>0</v>
      </c>
    </row>
    <row r="36" spans="1:56" x14ac:dyDescent="0.25">
      <c r="A36" s="77"/>
      <c r="B36" s="78"/>
      <c r="C36" s="77"/>
      <c r="D36" s="40">
        <v>7138</v>
      </c>
      <c r="E36" s="45"/>
      <c r="F36" s="46"/>
      <c r="G36" s="46" t="str">
        <f ca="1">IFERROR(INDIRECT(ADDRESS(SUMPRODUCT(('Cumul pointage'!$C$2:$C$763='02 2020'!$D36)*('Cumul pointage'!$A$2:$A$763='02 2020'!G$2)*ROW('Cumul pointage'!$J$2:$J$763)),10,,,"Cumul pointage")),"")</f>
        <v/>
      </c>
      <c r="H36" s="46">
        <f ca="1">IFERROR(INDIRECT(ADDRESS(SUMPRODUCT(('Cumul pointage'!$C$2:$C$763='02 2020'!$D36)*('Cumul pointage'!$A$2:$A$763='02 2020'!H$2)*ROW('Cumul pointage'!$J$2:$J$763)),10,,,"Cumul pointage")),"")</f>
        <v>10.299999999999999</v>
      </c>
      <c r="I36" s="46">
        <f ca="1">IFERROR(INDIRECT(ADDRESS(SUMPRODUCT(('Cumul pointage'!$C$2:$C$763='02 2020'!$D36)*('Cumul pointage'!$A$2:$A$763='02 2020'!I$2)*ROW('Cumul pointage'!$J$2:$J$763)),10,,,"Cumul pointage")),"")</f>
        <v>10.299999999999999</v>
      </c>
      <c r="J36" s="46">
        <f ca="1">IFERROR(INDIRECT(ADDRESS(SUMPRODUCT(('Cumul pointage'!$C$2:$C$763='02 2020'!$D36)*('Cumul pointage'!$A$2:$A$763='02 2020'!J$2)*ROW('Cumul pointage'!$J$2:$J$763)),10,,,"Cumul pointage")),"")</f>
        <v>10.099999999999998</v>
      </c>
      <c r="K36" s="79">
        <f ca="1">IFERROR(INDIRECT(ADDRESS(SUMPRODUCT(('Cumul pointage'!$C$2:$C$763='02 2020'!$D36)*('Cumul pointage'!$A$2:$A$763='02 2020'!K$2)*ROW('Cumul pointage'!$J$2:$J$763)),10,,,"Cumul pointage")),"")</f>
        <v>9.5999999999999979</v>
      </c>
      <c r="L36" s="79"/>
      <c r="M36" s="79"/>
      <c r="N36" s="80">
        <f t="shared" ca="1" si="36"/>
        <v>40.299999999999997</v>
      </c>
      <c r="O36" s="79"/>
      <c r="P36" s="79"/>
      <c r="Q36" s="79"/>
      <c r="R36" s="79"/>
      <c r="S36" s="79"/>
      <c r="T36" s="79"/>
      <c r="U36" s="79"/>
      <c r="V36" s="80">
        <f t="shared" si="41"/>
        <v>0</v>
      </c>
      <c r="W36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36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36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36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36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36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36" s="81"/>
      <c r="AD36" s="80" t="e">
        <f t="shared" si="2"/>
        <v>#REF!</v>
      </c>
      <c r="AE36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36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36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36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36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36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36" s="81"/>
      <c r="AL36" s="80" t="e">
        <f t="shared" si="42"/>
        <v>#REF!</v>
      </c>
      <c r="AM36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36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36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36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36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36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36" s="81"/>
      <c r="AT36" s="80" t="e">
        <f t="shared" si="9"/>
        <v>#REF!</v>
      </c>
      <c r="AU36" s="82" t="e">
        <f t="shared" ca="1" si="4"/>
        <v>#REF!</v>
      </c>
      <c r="AV36" s="83">
        <f t="shared" ca="1" si="10"/>
        <v>0</v>
      </c>
      <c r="AW36" s="84">
        <f t="shared" ca="1" si="5"/>
        <v>0</v>
      </c>
      <c r="AX36" s="85">
        <f t="shared" ca="1" si="6"/>
        <v>0</v>
      </c>
      <c r="AY36" s="85">
        <f t="shared" ca="1" si="11"/>
        <v>0</v>
      </c>
      <c r="AZ36" s="130">
        <f t="shared" ca="1" si="12"/>
        <v>0</v>
      </c>
      <c r="BA36" s="84">
        <f t="shared" ca="1" si="7"/>
        <v>0</v>
      </c>
      <c r="BB36" s="93">
        <f t="shared" ca="1" si="8"/>
        <v>0</v>
      </c>
      <c r="BC36" s="87"/>
      <c r="BD36" s="72">
        <f t="shared" ca="1" si="13"/>
        <v>0</v>
      </c>
    </row>
    <row r="37" spans="1:56" x14ac:dyDescent="0.25">
      <c r="A37" s="77"/>
      <c r="B37" s="78"/>
      <c r="C37" s="77"/>
      <c r="D37" s="40">
        <v>7297</v>
      </c>
      <c r="E37" s="45"/>
      <c r="F37" s="46"/>
      <c r="G37" s="46" t="str">
        <f ca="1">IFERROR(INDIRECT(ADDRESS(SUMPRODUCT(('Cumul pointage'!$C$2:$C$763='02 2020'!$D37)*('Cumul pointage'!$A$2:$A$763='02 2020'!G$2)*ROW('Cumul pointage'!$J$2:$J$763)),10,,,"Cumul pointage")),"")</f>
        <v/>
      </c>
      <c r="H37" s="46">
        <f ca="1">IFERROR(INDIRECT(ADDRESS(SUMPRODUCT(('Cumul pointage'!$C$2:$C$763='02 2020'!$D37)*('Cumul pointage'!$A$2:$A$763='02 2020'!H$2)*ROW('Cumul pointage'!$J$2:$J$763)),10,,,"Cumul pointage")),"")</f>
        <v>9.15</v>
      </c>
      <c r="I37" s="46">
        <f ca="1">IFERROR(INDIRECT(ADDRESS(SUMPRODUCT(('Cumul pointage'!$C$2:$C$763='02 2020'!$D37)*('Cumul pointage'!$A$2:$A$763='02 2020'!I$2)*ROW('Cumul pointage'!$J$2:$J$763)),10,,,"Cumul pointage")),"")</f>
        <v>9.7833333333333332</v>
      </c>
      <c r="J37" s="46">
        <f ca="1">IFERROR(INDIRECT(ADDRESS(SUMPRODUCT(('Cumul pointage'!$C$2:$C$763='02 2020'!$D37)*('Cumul pointage'!$A$2:$A$763='02 2020'!J$2)*ROW('Cumul pointage'!$J$2:$J$763)),10,,,"Cumul pointage")),"")</f>
        <v>9.3000000000000007</v>
      </c>
      <c r="K37" s="79">
        <f ca="1">IFERROR(INDIRECT(ADDRESS(SUMPRODUCT(('Cumul pointage'!$C$2:$C$763='02 2020'!$D37)*('Cumul pointage'!$A$2:$A$763='02 2020'!K$2)*ROW('Cumul pointage'!$J$2:$J$763)),10,,,"Cumul pointage")),"")</f>
        <v>8.9833333333333343</v>
      </c>
      <c r="L37" s="79"/>
      <c r="M37" s="79"/>
      <c r="N37" s="80">
        <f t="shared" ca="1" si="36"/>
        <v>37.216666666666669</v>
      </c>
      <c r="O37" s="79"/>
      <c r="P37" s="79"/>
      <c r="Q37" s="79"/>
      <c r="R37" s="79"/>
      <c r="S37" s="79"/>
      <c r="T37" s="79"/>
      <c r="U37" s="79"/>
      <c r="V37" s="80">
        <f t="shared" ref="V37:V40" si="43">SUM(O37:U37)</f>
        <v>0</v>
      </c>
      <c r="W37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37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37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37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37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37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37" s="81"/>
      <c r="AD37" s="80" t="e">
        <f t="shared" si="2"/>
        <v>#REF!</v>
      </c>
      <c r="AE37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37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37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37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37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37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37" s="81"/>
      <c r="AL37" s="80" t="e">
        <f t="shared" ref="AL37:AL40" si="44">SUM(AE37:AK37)</f>
        <v>#REF!</v>
      </c>
      <c r="AM37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37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37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37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37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37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37" s="81"/>
      <c r="AT37" s="80" t="e">
        <f t="shared" si="9"/>
        <v>#REF!</v>
      </c>
      <c r="AU37" s="82" t="e">
        <f t="shared" ca="1" si="4"/>
        <v>#REF!</v>
      </c>
      <c r="AV37" s="83">
        <f t="shared" ca="1" si="10"/>
        <v>0</v>
      </c>
      <c r="AW37" s="84">
        <f t="shared" ca="1" si="5"/>
        <v>0</v>
      </c>
      <c r="AX37" s="85">
        <f t="shared" ca="1" si="6"/>
        <v>0</v>
      </c>
      <c r="AY37" s="85">
        <f t="shared" ca="1" si="11"/>
        <v>0</v>
      </c>
      <c r="AZ37" s="130">
        <f t="shared" ca="1" si="12"/>
        <v>0</v>
      </c>
      <c r="BA37" s="84">
        <f t="shared" ca="1" si="7"/>
        <v>0</v>
      </c>
      <c r="BB37" s="93">
        <f t="shared" ca="1" si="8"/>
        <v>0</v>
      </c>
      <c r="BC37" s="87"/>
      <c r="BD37" s="72">
        <f t="shared" ca="1" si="13"/>
        <v>0</v>
      </c>
    </row>
    <row r="38" spans="1:56" x14ac:dyDescent="0.25">
      <c r="A38" s="77"/>
      <c r="B38" s="78"/>
      <c r="C38" s="77"/>
      <c r="D38" s="40">
        <v>7344</v>
      </c>
      <c r="E38" s="45"/>
      <c r="F38" s="46"/>
      <c r="G38" s="46" t="str">
        <f ca="1">IFERROR(INDIRECT(ADDRESS(SUMPRODUCT(('Cumul pointage'!$C$2:$C$763='02 2020'!$D38)*('Cumul pointage'!$A$2:$A$763='02 2020'!G$2)*ROW('Cumul pointage'!$J$2:$J$763)),10,,,"Cumul pointage")),"")</f>
        <v/>
      </c>
      <c r="H38" s="46">
        <f ca="1">IFERROR(INDIRECT(ADDRESS(SUMPRODUCT(('Cumul pointage'!$C$2:$C$763='02 2020'!$D38)*('Cumul pointage'!$A$2:$A$763='02 2020'!H$2)*ROW('Cumul pointage'!$J$2:$J$763)),10,,,"Cumul pointage")),"")</f>
        <v>8.9666666666666668</v>
      </c>
      <c r="I38" s="46">
        <f ca="1">IFERROR(INDIRECT(ADDRESS(SUMPRODUCT(('Cumul pointage'!$C$2:$C$763='02 2020'!$D38)*('Cumul pointage'!$A$2:$A$763='02 2020'!I$2)*ROW('Cumul pointage'!$J$2:$J$763)),10,,,"Cumul pointage")),"")</f>
        <v>8.8166666666666682</v>
      </c>
      <c r="J38" s="46">
        <f ca="1">IFERROR(INDIRECT(ADDRESS(SUMPRODUCT(('Cumul pointage'!$C$2:$C$763='02 2020'!$D38)*('Cumul pointage'!$A$2:$A$763='02 2020'!J$2)*ROW('Cumul pointage'!$J$2:$J$763)),10,,,"Cumul pointage")),"")</f>
        <v>8.8000000000000007</v>
      </c>
      <c r="K38" s="79">
        <f ca="1">IFERROR(INDIRECT(ADDRESS(SUMPRODUCT(('Cumul pointage'!$C$2:$C$763='02 2020'!$D38)*('Cumul pointage'!$A$2:$A$763='02 2020'!K$2)*ROW('Cumul pointage'!$J$2:$J$763)),10,,,"Cumul pointage")),"")</f>
        <v>9.15</v>
      </c>
      <c r="L38" s="79"/>
      <c r="M38" s="79"/>
      <c r="N38" s="80">
        <f t="shared" ca="1" si="36"/>
        <v>35.733333333333334</v>
      </c>
      <c r="O38" s="79"/>
      <c r="P38" s="79"/>
      <c r="Q38" s="79"/>
      <c r="R38" s="79"/>
      <c r="S38" s="81"/>
      <c r="T38" s="79"/>
      <c r="U38" s="79"/>
      <c r="V38" s="80">
        <f t="shared" si="43"/>
        <v>0</v>
      </c>
      <c r="W38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38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38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38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38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38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38" s="81"/>
      <c r="AD38" s="80" t="e">
        <f t="shared" si="2"/>
        <v>#REF!</v>
      </c>
      <c r="AE38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38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38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38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38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38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38" s="81"/>
      <c r="AL38" s="80" t="e">
        <f t="shared" si="44"/>
        <v>#REF!</v>
      </c>
      <c r="AM38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38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38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38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38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38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38" s="81"/>
      <c r="AT38" s="80" t="e">
        <f t="shared" si="9"/>
        <v>#REF!</v>
      </c>
      <c r="AU38" s="82" t="e">
        <f t="shared" ca="1" si="4"/>
        <v>#REF!</v>
      </c>
      <c r="AV38" s="83">
        <f t="shared" ca="1" si="10"/>
        <v>0</v>
      </c>
      <c r="AW38" s="84">
        <f t="shared" ca="1" si="5"/>
        <v>0</v>
      </c>
      <c r="AX38" s="85">
        <f t="shared" ca="1" si="6"/>
        <v>0</v>
      </c>
      <c r="AY38" s="85">
        <f t="shared" ca="1" si="11"/>
        <v>0</v>
      </c>
      <c r="AZ38" s="130">
        <f t="shared" ca="1" si="12"/>
        <v>0</v>
      </c>
      <c r="BA38" s="84">
        <f t="shared" ca="1" si="7"/>
        <v>0</v>
      </c>
      <c r="BB38" s="93">
        <f t="shared" ca="1" si="8"/>
        <v>0</v>
      </c>
      <c r="BC38" s="87"/>
      <c r="BD38" s="72">
        <f t="shared" ca="1" si="13"/>
        <v>0</v>
      </c>
    </row>
    <row r="39" spans="1:56" x14ac:dyDescent="0.25">
      <c r="A39" s="77"/>
      <c r="B39" s="78"/>
      <c r="C39" s="77"/>
      <c r="D39" s="53">
        <v>7426</v>
      </c>
      <c r="E39" s="43"/>
      <c r="F39" s="49"/>
      <c r="G39" s="46" t="str">
        <f ca="1">IFERROR(INDIRECT(ADDRESS(SUMPRODUCT(('Cumul pointage'!$C$2:$C$763='02 2020'!$D39)*('Cumul pointage'!$A$2:$A$763='02 2020'!G$2)*ROW('Cumul pointage'!$J$2:$J$763)),10,,,"Cumul pointage")),"")</f>
        <v/>
      </c>
      <c r="H39" s="46">
        <f ca="1">IFERROR(INDIRECT(ADDRESS(SUMPRODUCT(('Cumul pointage'!$C$2:$C$763='02 2020'!$D39)*('Cumul pointage'!$A$2:$A$763='02 2020'!H$2)*ROW('Cumul pointage'!$J$2:$J$763)),10,,,"Cumul pointage")),"")</f>
        <v>9.6</v>
      </c>
      <c r="I39" s="46">
        <f ca="1">IFERROR(INDIRECT(ADDRESS(SUMPRODUCT(('Cumul pointage'!$C$2:$C$763='02 2020'!$D39)*('Cumul pointage'!$A$2:$A$763='02 2020'!I$2)*ROW('Cumul pointage'!$J$2:$J$763)),10,,,"Cumul pointage")),"")</f>
        <v>9.3833333333333346</v>
      </c>
      <c r="J39" s="46">
        <f ca="1">IFERROR(INDIRECT(ADDRESS(SUMPRODUCT(('Cumul pointage'!$C$2:$C$763='02 2020'!$D39)*('Cumul pointage'!$A$2:$A$763='02 2020'!J$2)*ROW('Cumul pointage'!$J$2:$J$763)),10,,,"Cumul pointage")),"")</f>
        <v>9.0333333333333314</v>
      </c>
      <c r="K39" s="79">
        <f ca="1">IFERROR(INDIRECT(ADDRESS(SUMPRODUCT(('Cumul pointage'!$C$2:$C$763='02 2020'!$D39)*('Cumul pointage'!$A$2:$A$763='02 2020'!K$2)*ROW('Cumul pointage'!$J$2:$J$763)),10,,,"Cumul pointage")),"")</f>
        <v>9.2833333333333332</v>
      </c>
      <c r="L39" s="79"/>
      <c r="M39" s="79"/>
      <c r="N39" s="80">
        <f t="shared" ca="1" si="36"/>
        <v>37.299999999999997</v>
      </c>
      <c r="O39" s="79"/>
      <c r="P39" s="79"/>
      <c r="Q39" s="79"/>
      <c r="R39" s="79"/>
      <c r="S39" s="79"/>
      <c r="T39" s="79"/>
      <c r="U39" s="79"/>
      <c r="V39" s="80">
        <f t="shared" si="43"/>
        <v>0</v>
      </c>
      <c r="W39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39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39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39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39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39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39" s="81"/>
      <c r="AD39" s="80" t="e">
        <f t="shared" si="2"/>
        <v>#REF!</v>
      </c>
      <c r="AE39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39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39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39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39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39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39" s="81"/>
      <c r="AL39" s="80" t="e">
        <f t="shared" si="44"/>
        <v>#REF!</v>
      </c>
      <c r="AM39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39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39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39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39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39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39" s="81"/>
      <c r="AT39" s="80" t="e">
        <f t="shared" si="9"/>
        <v>#REF!</v>
      </c>
      <c r="AU39" s="82" t="e">
        <f t="shared" ca="1" si="4"/>
        <v>#REF!</v>
      </c>
      <c r="AV39" s="83">
        <f t="shared" ca="1" si="10"/>
        <v>0</v>
      </c>
      <c r="AW39" s="84">
        <f t="shared" ca="1" si="5"/>
        <v>0</v>
      </c>
      <c r="AX39" s="85">
        <f t="shared" ca="1" si="6"/>
        <v>0</v>
      </c>
      <c r="AY39" s="85">
        <f t="shared" ca="1" si="11"/>
        <v>0</v>
      </c>
      <c r="AZ39" s="130">
        <f t="shared" ca="1" si="12"/>
        <v>0</v>
      </c>
      <c r="BA39" s="84">
        <f t="shared" ca="1" si="7"/>
        <v>0</v>
      </c>
      <c r="BB39" s="93">
        <f t="shared" ca="1" si="8"/>
        <v>0</v>
      </c>
      <c r="BC39" s="87"/>
      <c r="BD39" s="72">
        <f t="shared" ca="1" si="13"/>
        <v>0</v>
      </c>
    </row>
    <row r="40" spans="1:56" x14ac:dyDescent="0.25">
      <c r="A40" s="89"/>
      <c r="B40" s="90"/>
      <c r="C40" s="89"/>
      <c r="D40" s="53">
        <v>7427</v>
      </c>
      <c r="E40" s="43"/>
      <c r="F40" s="147"/>
      <c r="G40" s="46" t="str">
        <f ca="1">IFERROR(INDIRECT(ADDRESS(SUMPRODUCT(('Cumul pointage'!$C$2:$C$763='02 2020'!$D40)*('Cumul pointage'!$A$2:$A$763='02 2020'!G$2)*ROW('Cumul pointage'!$J$2:$J$763)),10,,,"Cumul pointage")),"")</f>
        <v/>
      </c>
      <c r="H40" s="46">
        <f ca="1">IFERROR(INDIRECT(ADDRESS(SUMPRODUCT(('Cumul pointage'!$C$2:$C$763='02 2020'!$D40)*('Cumul pointage'!$A$2:$A$763='02 2020'!H$2)*ROW('Cumul pointage'!$J$2:$J$763)),10,,,"Cumul pointage")),"")</f>
        <v>9.1000000000000014</v>
      </c>
      <c r="I40" s="46">
        <f ca="1">IFERROR(INDIRECT(ADDRESS(SUMPRODUCT(('Cumul pointage'!$C$2:$C$763='02 2020'!$D40)*('Cumul pointage'!$A$2:$A$763='02 2020'!I$2)*ROW('Cumul pointage'!$J$2:$J$763)),10,,,"Cumul pointage")),"")</f>
        <v>9.0500000000000025</v>
      </c>
      <c r="J40" s="46">
        <f ca="1">IFERROR(INDIRECT(ADDRESS(SUMPRODUCT(('Cumul pointage'!$C$2:$C$763='02 2020'!$D40)*('Cumul pointage'!$A$2:$A$763='02 2020'!J$2)*ROW('Cumul pointage'!$J$2:$J$763)),10,,,"Cumul pointage")),"")</f>
        <v>8.9833333333333343</v>
      </c>
      <c r="K40" s="79">
        <f ca="1">IFERROR(INDIRECT(ADDRESS(SUMPRODUCT(('Cumul pointage'!$C$2:$C$763='02 2020'!$D40)*('Cumul pointage'!$A$2:$A$763='02 2020'!K$2)*ROW('Cumul pointage'!$J$2:$J$763)),10,,,"Cumul pointage")),"")</f>
        <v>9.0833333333333339</v>
      </c>
      <c r="L40" s="79"/>
      <c r="M40" s="79"/>
      <c r="N40" s="80">
        <f t="shared" ca="1" si="36"/>
        <v>36.216666666666676</v>
      </c>
      <c r="O40" s="79"/>
      <c r="P40" s="79"/>
      <c r="Q40" s="79"/>
      <c r="R40" s="79"/>
      <c r="S40" s="79"/>
      <c r="T40" s="79"/>
      <c r="U40" s="79"/>
      <c r="V40" s="80">
        <f t="shared" si="43"/>
        <v>0</v>
      </c>
      <c r="W40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40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40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40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40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40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40" s="81"/>
      <c r="AD40" s="80" t="e">
        <f t="shared" si="2"/>
        <v>#REF!</v>
      </c>
      <c r="AE40" s="81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40" s="81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40" s="81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40" s="81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40" s="81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40" s="81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40" s="81"/>
      <c r="AL40" s="80" t="e">
        <f t="shared" si="44"/>
        <v>#REF!</v>
      </c>
      <c r="AM40" s="81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40" s="81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40" s="81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40" s="81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40" s="81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40" s="81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40" s="81"/>
      <c r="AT40" s="80" t="e">
        <f t="shared" si="9"/>
        <v>#REF!</v>
      </c>
      <c r="AU40" s="82" t="e">
        <f t="shared" ca="1" si="4"/>
        <v>#REF!</v>
      </c>
      <c r="AV40" s="83">
        <f t="shared" ca="1" si="10"/>
        <v>0</v>
      </c>
      <c r="AW40" s="84">
        <f t="shared" ca="1" si="5"/>
        <v>0</v>
      </c>
      <c r="AX40" s="85">
        <f t="shared" ca="1" si="6"/>
        <v>0</v>
      </c>
      <c r="AY40" s="85">
        <f t="shared" ca="1" si="11"/>
        <v>0</v>
      </c>
      <c r="AZ40" s="130">
        <f t="shared" ca="1" si="12"/>
        <v>0</v>
      </c>
      <c r="BA40" s="84">
        <f t="shared" ca="1" si="7"/>
        <v>0</v>
      </c>
      <c r="BB40" s="93">
        <f t="shared" ca="1" si="8"/>
        <v>0</v>
      </c>
      <c r="BC40" s="87"/>
      <c r="BD40" s="72">
        <f t="shared" ca="1" si="13"/>
        <v>0</v>
      </c>
    </row>
    <row r="41" spans="1:56" s="41" customFormat="1" ht="15.75" x14ac:dyDescent="0.25">
      <c r="A41" s="119"/>
      <c r="B41" s="119"/>
      <c r="C41" s="119"/>
      <c r="D41" s="100">
        <v>10</v>
      </c>
      <c r="E41" s="45"/>
      <c r="F41" s="46"/>
      <c r="G41" s="46" t="str">
        <f ca="1">IFERROR(INDIRECT(ADDRESS(SUMPRODUCT(('Cumul pointage'!$C$2:$C$763='02 2020'!$D41)*('Cumul pointage'!$A$2:$A$763='02 2020'!G$2)*ROW('Cumul pointage'!$J$2:$J$763)),10,,,"Cumul pointage")),"")</f>
        <v/>
      </c>
      <c r="H41" s="46">
        <f ca="1">IFERROR(INDIRECT(ADDRESS(SUMPRODUCT(('Cumul pointage'!$C$2:$C$763='02 2020'!$D41)*('Cumul pointage'!$A$2:$A$763='02 2020'!H$2)*ROW('Cumul pointage'!$J$2:$J$763)),10,,,"Cumul pointage")),"")</f>
        <v>9.1333333333333346</v>
      </c>
      <c r="I41" s="46">
        <f ca="1">IFERROR(INDIRECT(ADDRESS(SUMPRODUCT(('Cumul pointage'!$C$2:$C$763='02 2020'!$D41)*('Cumul pointage'!$A$2:$A$763='02 2020'!I$2)*ROW('Cumul pointage'!$J$2:$J$763)),10,,,"Cumul pointage")),"")</f>
        <v>9.2166666666666686</v>
      </c>
      <c r="J41" s="46">
        <f ca="1">IFERROR(INDIRECT(ADDRESS(SUMPRODUCT(('Cumul pointage'!$C$2:$C$763='02 2020'!$D41)*('Cumul pointage'!$A$2:$A$763='02 2020'!J$2)*ROW('Cumul pointage'!$J$2:$J$763)),10,,,"Cumul pointage")),"")</f>
        <v>9.1166666666666671</v>
      </c>
      <c r="K41" s="79">
        <f ca="1">IFERROR(INDIRECT(ADDRESS(SUMPRODUCT(('Cumul pointage'!$C$2:$C$763='02 2020'!$D41)*('Cumul pointage'!$A$2:$A$763='02 2020'!K$2)*ROW('Cumul pointage'!$J$2:$J$763)),10,,,"Cumul pointage")),"")</f>
        <v>5.8333333333333339</v>
      </c>
      <c r="L41" s="79"/>
      <c r="M41" s="79"/>
      <c r="N41" s="80">
        <f t="shared" ca="1" si="36"/>
        <v>33.300000000000004</v>
      </c>
      <c r="O41" s="79"/>
      <c r="P41" s="79"/>
      <c r="Q41" s="79"/>
      <c r="R41" s="79"/>
      <c r="S41" s="79"/>
      <c r="T41" s="79"/>
      <c r="U41" s="79"/>
      <c r="V41" s="80">
        <f t="shared" ref="V41:V103" si="45">SUM(O41:U41)</f>
        <v>0</v>
      </c>
      <c r="W41" s="81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41" s="81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41" s="81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41" s="81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41" s="81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41" s="81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41" s="99"/>
      <c r="AD41" s="80" t="e">
        <f>SUM(W41:AC41)</f>
        <v>#REF!</v>
      </c>
      <c r="AE41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41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41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41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41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41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41" s="99"/>
      <c r="AL41" s="80" t="e">
        <f t="shared" ref="AL41:AL103" si="46">SUM(AE41:AK41)</f>
        <v>#REF!</v>
      </c>
      <c r="AM41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41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41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41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41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41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41" s="99"/>
      <c r="AT41" s="80" t="e">
        <f t="shared" si="9"/>
        <v>#REF!</v>
      </c>
      <c r="AU41" s="82" t="e">
        <f ca="1">V41+AD41+AL41+AT41+N41</f>
        <v>#REF!</v>
      </c>
      <c r="AV41" s="83">
        <f t="shared" ca="1" si="10"/>
        <v>0</v>
      </c>
      <c r="AW41" s="84">
        <f ca="1">COUNTIF(H41:AP41,"Abs")</f>
        <v>0</v>
      </c>
      <c r="AX41" s="85">
        <f ca="1">COUNTIF(H41:AP41,"Congé")</f>
        <v>0</v>
      </c>
      <c r="AY41" s="85">
        <f t="shared" ca="1" si="11"/>
        <v>0</v>
      </c>
      <c r="AZ41" s="130">
        <f t="shared" ca="1" si="12"/>
        <v>0</v>
      </c>
      <c r="BA41" s="84">
        <f ca="1">COUNTIF(H41:AP41,"EVF")</f>
        <v>0</v>
      </c>
      <c r="BB41" s="93">
        <f ca="1">COUNTIF(G41:AT41,"Férié")</f>
        <v>0</v>
      </c>
      <c r="BC41" s="72"/>
      <c r="BD41" s="72">
        <f ca="1">BC41-(AX41*8)</f>
        <v>0</v>
      </c>
    </row>
    <row r="42" spans="1:56" s="41" customFormat="1" ht="15.75" x14ac:dyDescent="0.25">
      <c r="A42" s="119"/>
      <c r="B42" s="119"/>
      <c r="C42" s="119"/>
      <c r="D42" s="39">
        <v>20</v>
      </c>
      <c r="E42" s="45"/>
      <c r="F42" s="46"/>
      <c r="G42" s="46" t="str">
        <f ca="1">IFERROR(INDIRECT(ADDRESS(SUMPRODUCT(('Cumul pointage'!$C$2:$C$763='02 2020'!$D42)*('Cumul pointage'!$A$2:$A$763='02 2020'!G$2)*ROW('Cumul pointage'!$J$2:$J$763)),10,,,"Cumul pointage")),"")</f>
        <v/>
      </c>
      <c r="H42" s="46">
        <f ca="1">IFERROR(INDIRECT(ADDRESS(SUMPRODUCT(('Cumul pointage'!$C$2:$C$763='02 2020'!$D42)*('Cumul pointage'!$A$2:$A$763='02 2020'!H$2)*ROW('Cumul pointage'!$J$2:$J$763)),10,,,"Cumul pointage")),"")</f>
        <v>11.283333333333335</v>
      </c>
      <c r="I42" s="46">
        <f ca="1">IFERROR(INDIRECT(ADDRESS(SUMPRODUCT(('Cumul pointage'!$C$2:$C$763='02 2020'!$D42)*('Cumul pointage'!$A$2:$A$763='02 2020'!I$2)*ROW('Cumul pointage'!$J$2:$J$763)),10,,,"Cumul pointage")),"")</f>
        <v>11.200000000000001</v>
      </c>
      <c r="J42" s="46">
        <f ca="1">IFERROR(INDIRECT(ADDRESS(SUMPRODUCT(('Cumul pointage'!$C$2:$C$763='02 2020'!$D42)*('Cumul pointage'!$A$2:$A$763='02 2020'!J$2)*ROW('Cumul pointage'!$J$2:$J$763)),10,,,"Cumul pointage")),"")</f>
        <v>8.283333333333335</v>
      </c>
      <c r="K42" s="79">
        <f ca="1">IFERROR(INDIRECT(ADDRESS(SUMPRODUCT(('Cumul pointage'!$C$2:$C$763='02 2020'!$D42)*('Cumul pointage'!$A$2:$A$763='02 2020'!K$2)*ROW('Cumul pointage'!$J$2:$J$763)),10,,,"Cumul pointage")),"")</f>
        <v>7.6</v>
      </c>
      <c r="L42" s="79"/>
      <c r="M42" s="79"/>
      <c r="N42" s="80">
        <f t="shared" ca="1" si="36"/>
        <v>38.366666666666667</v>
      </c>
      <c r="O42" s="79"/>
      <c r="P42" s="79"/>
      <c r="Q42" s="79"/>
      <c r="R42" s="79"/>
      <c r="S42" s="79"/>
      <c r="T42" s="79"/>
      <c r="U42" s="79"/>
      <c r="V42" s="80">
        <f t="shared" si="45"/>
        <v>0</v>
      </c>
      <c r="W42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42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42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42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42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42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42" s="99"/>
      <c r="AD42" s="80" t="e">
        <f t="shared" ref="AD42:AD104" si="47">SUM(W42:AC42)</f>
        <v>#REF!</v>
      </c>
      <c r="AE42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42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42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42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42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42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42" s="99"/>
      <c r="AL42" s="80" t="e">
        <f t="shared" si="46"/>
        <v>#REF!</v>
      </c>
      <c r="AM42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42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42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42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42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42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42" s="99"/>
      <c r="AT42" s="80" t="e">
        <f t="shared" si="9"/>
        <v>#REF!</v>
      </c>
      <c r="AU42" s="82" t="e">
        <f t="shared" ref="AU42:AU104" ca="1" si="48">V42+AD42+AL42+AT42+N42</f>
        <v>#REF!</v>
      </c>
      <c r="AV42" s="83">
        <f t="shared" ca="1" si="10"/>
        <v>0</v>
      </c>
      <c r="AW42" s="84">
        <f t="shared" ref="AW42:AW104" ca="1" si="49">COUNTIF(H42:AP42,"Abs")</f>
        <v>0</v>
      </c>
      <c r="AX42" s="85">
        <f t="shared" ref="AX42:AX104" ca="1" si="50">COUNTIF(H42:AP42,"Congé")</f>
        <v>0</v>
      </c>
      <c r="AY42" s="85">
        <f t="shared" ca="1" si="11"/>
        <v>0</v>
      </c>
      <c r="AZ42" s="130">
        <f t="shared" ca="1" si="12"/>
        <v>0</v>
      </c>
      <c r="BA42" s="84">
        <f t="shared" ref="BA42:BA104" ca="1" si="51">COUNTIF(H42:AP42,"EVF")</f>
        <v>0</v>
      </c>
      <c r="BB42" s="93">
        <f t="shared" ref="BB42:BB104" ca="1" si="52">COUNTIF(G42:AT42,"Férié")</f>
        <v>0</v>
      </c>
      <c r="BC42" s="72"/>
      <c r="BD42" s="72">
        <f t="shared" ref="BD42:BD104" ca="1" si="53">BC42-(AX42*8)</f>
        <v>0</v>
      </c>
    </row>
    <row r="43" spans="1:56" s="41" customFormat="1" ht="15.75" x14ac:dyDescent="0.25">
      <c r="A43" s="119"/>
      <c r="B43" s="119"/>
      <c r="C43" s="119"/>
      <c r="D43" s="100">
        <v>29</v>
      </c>
      <c r="E43" s="45"/>
      <c r="F43" s="46"/>
      <c r="G43" s="46" t="str">
        <f ca="1">IFERROR(INDIRECT(ADDRESS(SUMPRODUCT(('Cumul pointage'!$C$2:$C$763='02 2020'!$D43)*('Cumul pointage'!$A$2:$A$763='02 2020'!G$2)*ROW('Cumul pointage'!$J$2:$J$763)),10,,,"Cumul pointage")),"")</f>
        <v/>
      </c>
      <c r="H43" s="46">
        <f ca="1">IFERROR(INDIRECT(ADDRESS(SUMPRODUCT(('Cumul pointage'!$C$2:$C$763='02 2020'!$D43)*('Cumul pointage'!$A$2:$A$763='02 2020'!H$2)*ROW('Cumul pointage'!$J$2:$J$763)),10,,,"Cumul pointage")),"")</f>
        <v>8.7333333333333343</v>
      </c>
      <c r="I43" s="46">
        <f ca="1">IFERROR(INDIRECT(ADDRESS(SUMPRODUCT(('Cumul pointage'!$C$2:$C$763='02 2020'!$D43)*('Cumul pointage'!$A$2:$A$763='02 2020'!I$2)*ROW('Cumul pointage'!$J$2:$J$763)),10,,,"Cumul pointage")),"")</f>
        <v>7.3833333333333337</v>
      </c>
      <c r="J43" s="46">
        <f ca="1">IFERROR(INDIRECT(ADDRESS(SUMPRODUCT(('Cumul pointage'!$C$2:$C$763='02 2020'!$D43)*('Cumul pointage'!$A$2:$A$763='02 2020'!J$2)*ROW('Cumul pointage'!$J$2:$J$763)),10,,,"Cumul pointage")),"")</f>
        <v>8.7666666666666657</v>
      </c>
      <c r="K43" s="79">
        <f ca="1">IFERROR(INDIRECT(ADDRESS(SUMPRODUCT(('Cumul pointage'!$C$2:$C$763='02 2020'!$D43)*('Cumul pointage'!$A$2:$A$763='02 2020'!K$2)*ROW('Cumul pointage'!$J$2:$J$763)),10,,,"Cumul pointage")),"")</f>
        <v>7.6999999999999993</v>
      </c>
      <c r="L43" s="79"/>
      <c r="M43" s="79"/>
      <c r="N43" s="80">
        <f t="shared" ca="1" si="36"/>
        <v>32.583333333333329</v>
      </c>
      <c r="O43" s="79"/>
      <c r="P43" s="79"/>
      <c r="Q43" s="79"/>
      <c r="R43" s="79"/>
      <c r="S43" s="79"/>
      <c r="T43" s="79"/>
      <c r="U43" s="79"/>
      <c r="V43" s="80">
        <f t="shared" si="45"/>
        <v>0</v>
      </c>
      <c r="W43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43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43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43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43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43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43" s="99"/>
      <c r="AD43" s="80" t="e">
        <f t="shared" si="47"/>
        <v>#REF!</v>
      </c>
      <c r="AE43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43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43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43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43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43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43" s="99"/>
      <c r="AL43" s="80" t="e">
        <f t="shared" si="46"/>
        <v>#REF!</v>
      </c>
      <c r="AM43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43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43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43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43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43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43" s="99"/>
      <c r="AT43" s="80" t="e">
        <f t="shared" si="9"/>
        <v>#REF!</v>
      </c>
      <c r="AU43" s="82" t="e">
        <f t="shared" ca="1" si="48"/>
        <v>#REF!</v>
      </c>
      <c r="AV43" s="83">
        <f t="shared" ca="1" si="10"/>
        <v>0</v>
      </c>
      <c r="AW43" s="84">
        <f t="shared" ca="1" si="49"/>
        <v>0</v>
      </c>
      <c r="AX43" s="85">
        <f t="shared" ca="1" si="50"/>
        <v>0</v>
      </c>
      <c r="AY43" s="85">
        <f t="shared" ca="1" si="11"/>
        <v>0</v>
      </c>
      <c r="AZ43" s="130">
        <f t="shared" ca="1" si="12"/>
        <v>0</v>
      </c>
      <c r="BA43" s="84">
        <f t="shared" ca="1" si="51"/>
        <v>0</v>
      </c>
      <c r="BB43" s="93">
        <f t="shared" ca="1" si="52"/>
        <v>0</v>
      </c>
      <c r="BC43" s="72"/>
      <c r="BD43" s="72">
        <f t="shared" ca="1" si="53"/>
        <v>0</v>
      </c>
    </row>
    <row r="44" spans="1:56" s="41" customFormat="1" ht="15.75" x14ac:dyDescent="0.25">
      <c r="A44" s="119"/>
      <c r="B44" s="119"/>
      <c r="C44" s="119"/>
      <c r="D44" s="39">
        <v>31</v>
      </c>
      <c r="E44" s="45"/>
      <c r="F44" s="46"/>
      <c r="G44" s="46" t="str">
        <f ca="1">IFERROR(INDIRECT(ADDRESS(SUMPRODUCT(('Cumul pointage'!$C$2:$C$763='02 2020'!$D44)*('Cumul pointage'!$A$2:$A$763='02 2020'!G$2)*ROW('Cumul pointage'!$J$2:$J$763)),10,,,"Cumul pointage")),"")</f>
        <v/>
      </c>
      <c r="H44" s="46">
        <f ca="1">IFERROR(INDIRECT(ADDRESS(SUMPRODUCT(('Cumul pointage'!$C$2:$C$763='02 2020'!$D44)*('Cumul pointage'!$A$2:$A$763='02 2020'!H$2)*ROW('Cumul pointage'!$J$2:$J$763)),10,,,"Cumul pointage")),"")</f>
        <v>6.6</v>
      </c>
      <c r="I44" s="46">
        <f ca="1">IFERROR(INDIRECT(ADDRESS(SUMPRODUCT(('Cumul pointage'!$C$2:$C$763='02 2020'!$D44)*('Cumul pointage'!$A$2:$A$763='02 2020'!I$2)*ROW('Cumul pointage'!$J$2:$J$763)),10,,,"Cumul pointage")),"")</f>
        <v>1.466666666666665</v>
      </c>
      <c r="J44" s="46">
        <f ca="1">IFERROR(INDIRECT(ADDRESS(SUMPRODUCT(('Cumul pointage'!$C$2:$C$763='02 2020'!$D44)*('Cumul pointage'!$A$2:$A$763='02 2020'!J$2)*ROW('Cumul pointage'!$J$2:$J$763)),10,,,"Cumul pointage")),"")</f>
        <v>4.5666666666666664</v>
      </c>
      <c r="K44" s="79">
        <f ca="1">IFERROR(INDIRECT(ADDRESS(SUMPRODUCT(('Cumul pointage'!$C$2:$C$763='02 2020'!$D44)*('Cumul pointage'!$A$2:$A$763='02 2020'!K$2)*ROW('Cumul pointage'!$J$2:$J$763)),10,,,"Cumul pointage")),"")</f>
        <v>3.1333333333333346</v>
      </c>
      <c r="L44" s="79"/>
      <c r="M44" s="79"/>
      <c r="N44" s="80">
        <f t="shared" ca="1" si="36"/>
        <v>15.766666666666666</v>
      </c>
      <c r="O44" s="79"/>
      <c r="P44" s="79"/>
      <c r="Q44" s="79"/>
      <c r="R44" s="79"/>
      <c r="S44" s="79"/>
      <c r="T44" s="79"/>
      <c r="U44" s="79"/>
      <c r="V44" s="80">
        <f t="shared" si="45"/>
        <v>0</v>
      </c>
      <c r="W44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44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44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44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44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44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44" s="99"/>
      <c r="AD44" s="80" t="e">
        <f t="shared" si="47"/>
        <v>#REF!</v>
      </c>
      <c r="AE44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44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44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44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44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44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44" s="99"/>
      <c r="AL44" s="80" t="e">
        <f t="shared" si="46"/>
        <v>#REF!</v>
      </c>
      <c r="AM44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44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44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44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44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44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44" s="99"/>
      <c r="AT44" s="80" t="e">
        <f t="shared" si="9"/>
        <v>#REF!</v>
      </c>
      <c r="AU44" s="82" t="e">
        <f t="shared" ca="1" si="48"/>
        <v>#REF!</v>
      </c>
      <c r="AV44" s="83">
        <f t="shared" ca="1" si="10"/>
        <v>0</v>
      </c>
      <c r="AW44" s="84">
        <f t="shared" ca="1" si="49"/>
        <v>0</v>
      </c>
      <c r="AX44" s="85">
        <f t="shared" ca="1" si="50"/>
        <v>0</v>
      </c>
      <c r="AY44" s="85">
        <f t="shared" ca="1" si="11"/>
        <v>0</v>
      </c>
      <c r="AZ44" s="130">
        <f t="shared" ca="1" si="12"/>
        <v>0</v>
      </c>
      <c r="BA44" s="84">
        <f t="shared" ca="1" si="51"/>
        <v>0</v>
      </c>
      <c r="BB44" s="93">
        <f t="shared" ca="1" si="52"/>
        <v>0</v>
      </c>
      <c r="BC44" s="72"/>
      <c r="BD44" s="72">
        <f t="shared" ca="1" si="53"/>
        <v>0</v>
      </c>
    </row>
    <row r="45" spans="1:56" s="41" customFormat="1" ht="15.75" x14ac:dyDescent="0.25">
      <c r="A45" s="119"/>
      <c r="B45" s="119"/>
      <c r="C45" s="119"/>
      <c r="D45" s="100">
        <v>35</v>
      </c>
      <c r="E45" s="45"/>
      <c r="F45" s="46"/>
      <c r="G45" s="46" t="str">
        <f ca="1">IFERROR(INDIRECT(ADDRESS(SUMPRODUCT(('Cumul pointage'!$C$2:$C$763='02 2020'!$D45)*('Cumul pointage'!$A$2:$A$763='02 2020'!G$2)*ROW('Cumul pointage'!$J$2:$J$763)),10,,,"Cumul pointage")),"")</f>
        <v/>
      </c>
      <c r="H45" s="46">
        <f ca="1">IFERROR(INDIRECT(ADDRESS(SUMPRODUCT(('Cumul pointage'!$C$2:$C$763='02 2020'!$D45)*('Cumul pointage'!$A$2:$A$763='02 2020'!H$2)*ROW('Cumul pointage'!$J$2:$J$763)),10,,,"Cumul pointage")),"")</f>
        <v>4.7833333333333332</v>
      </c>
      <c r="I45" s="46">
        <f ca="1">IFERROR(INDIRECT(ADDRESS(SUMPRODUCT(('Cumul pointage'!$C$2:$C$763='02 2020'!$D45)*('Cumul pointage'!$A$2:$A$763='02 2020'!I$2)*ROW('Cumul pointage'!$J$2:$J$763)),10,,,"Cumul pointage")),"")</f>
        <v>4.2166666666666668</v>
      </c>
      <c r="J45" s="46">
        <f ca="1">IFERROR(INDIRECT(ADDRESS(SUMPRODUCT(('Cumul pointage'!$C$2:$C$763='02 2020'!$D45)*('Cumul pointage'!$A$2:$A$763='02 2020'!J$2)*ROW('Cumul pointage'!$J$2:$J$763)),10,,,"Cumul pointage")),"")</f>
        <v>9.0833333333333339</v>
      </c>
      <c r="K45" s="79">
        <f ca="1">IFERROR(INDIRECT(ADDRESS(SUMPRODUCT(('Cumul pointage'!$C$2:$C$763='02 2020'!$D45)*('Cumul pointage'!$A$2:$A$763='02 2020'!K$2)*ROW('Cumul pointage'!$J$2:$J$763)),10,,,"Cumul pointage")),"")</f>
        <v>6.3666666666666671</v>
      </c>
      <c r="L45" s="79"/>
      <c r="M45" s="79"/>
      <c r="N45" s="80">
        <f t="shared" ca="1" si="36"/>
        <v>24.450000000000003</v>
      </c>
      <c r="O45" s="79"/>
      <c r="P45" s="79"/>
      <c r="Q45" s="79"/>
      <c r="R45" s="79"/>
      <c r="S45" s="79"/>
      <c r="T45" s="79"/>
      <c r="U45" s="79"/>
      <c r="V45" s="80">
        <f t="shared" si="45"/>
        <v>0</v>
      </c>
      <c r="W45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45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45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45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45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45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45" s="99"/>
      <c r="AD45" s="80" t="e">
        <f t="shared" si="47"/>
        <v>#REF!</v>
      </c>
      <c r="AE45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45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45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45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45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45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45" s="99"/>
      <c r="AL45" s="80" t="e">
        <f t="shared" si="46"/>
        <v>#REF!</v>
      </c>
      <c r="AM45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45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45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45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45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45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45" s="99"/>
      <c r="AT45" s="80" t="e">
        <f t="shared" si="9"/>
        <v>#REF!</v>
      </c>
      <c r="AU45" s="82" t="e">
        <f t="shared" ca="1" si="48"/>
        <v>#REF!</v>
      </c>
      <c r="AV45" s="83">
        <f t="shared" ca="1" si="10"/>
        <v>0</v>
      </c>
      <c r="AW45" s="84">
        <f t="shared" ca="1" si="49"/>
        <v>0</v>
      </c>
      <c r="AX45" s="85">
        <f t="shared" ca="1" si="50"/>
        <v>0</v>
      </c>
      <c r="AY45" s="85">
        <f t="shared" ca="1" si="11"/>
        <v>0</v>
      </c>
      <c r="AZ45" s="130">
        <f t="shared" ca="1" si="12"/>
        <v>0</v>
      </c>
      <c r="BA45" s="84">
        <f t="shared" ca="1" si="51"/>
        <v>0</v>
      </c>
      <c r="BB45" s="93">
        <f t="shared" ca="1" si="52"/>
        <v>0</v>
      </c>
      <c r="BC45" s="72"/>
      <c r="BD45" s="72">
        <f t="shared" ca="1" si="53"/>
        <v>0</v>
      </c>
    </row>
    <row r="46" spans="1:56" s="41" customFormat="1" ht="15.75" x14ac:dyDescent="0.25">
      <c r="A46" s="119"/>
      <c r="B46" s="119"/>
      <c r="C46" s="119"/>
      <c r="D46" s="100">
        <v>39</v>
      </c>
      <c r="E46" s="45"/>
      <c r="F46" s="46"/>
      <c r="G46" s="46" t="str">
        <f ca="1">IFERROR(INDIRECT(ADDRESS(SUMPRODUCT(('Cumul pointage'!$C$2:$C$763='02 2020'!$D46)*('Cumul pointage'!$A$2:$A$763='02 2020'!G$2)*ROW('Cumul pointage'!$J$2:$J$763)),10,,,"Cumul pointage")),"")</f>
        <v/>
      </c>
      <c r="H46" s="46">
        <f ca="1">IFERROR(INDIRECT(ADDRESS(SUMPRODUCT(('Cumul pointage'!$C$2:$C$763='02 2020'!$D46)*('Cumul pointage'!$A$2:$A$763='02 2020'!H$2)*ROW('Cumul pointage'!$J$2:$J$763)),10,,,"Cumul pointage")),"")</f>
        <v>9.1833333333333336</v>
      </c>
      <c r="I46" s="46">
        <f ca="1">IFERROR(INDIRECT(ADDRESS(SUMPRODUCT(('Cumul pointage'!$C$2:$C$763='02 2020'!$D46)*('Cumul pointage'!$A$2:$A$763='02 2020'!I$2)*ROW('Cumul pointage'!$J$2:$J$763)),10,,,"Cumul pointage")),"")</f>
        <v>5.75</v>
      </c>
      <c r="J46" s="46">
        <f ca="1">IFERROR(INDIRECT(ADDRESS(SUMPRODUCT(('Cumul pointage'!$C$2:$C$763='02 2020'!$D46)*('Cumul pointage'!$A$2:$A$763='02 2020'!J$2)*ROW('Cumul pointage'!$J$2:$J$763)),10,,,"Cumul pointage")),"")</f>
        <v>9.1833333333333318</v>
      </c>
      <c r="K46" s="79">
        <f ca="1">IFERROR(INDIRECT(ADDRESS(SUMPRODUCT(('Cumul pointage'!$C$2:$C$763='02 2020'!$D46)*('Cumul pointage'!$A$2:$A$763='02 2020'!K$2)*ROW('Cumul pointage'!$J$2:$J$763)),10,,,"Cumul pointage")),"")</f>
        <v>8.8333333333333321</v>
      </c>
      <c r="L46" s="79"/>
      <c r="M46" s="79"/>
      <c r="N46" s="80">
        <f t="shared" ca="1" si="36"/>
        <v>32.950000000000003</v>
      </c>
      <c r="O46" s="79"/>
      <c r="P46" s="79"/>
      <c r="Q46" s="79"/>
      <c r="R46" s="79"/>
      <c r="S46" s="79"/>
      <c r="T46" s="79"/>
      <c r="U46" s="79"/>
      <c r="V46" s="80">
        <f t="shared" si="45"/>
        <v>0</v>
      </c>
      <c r="W46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46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46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46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46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46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46" s="99"/>
      <c r="AD46" s="80" t="e">
        <f t="shared" si="47"/>
        <v>#REF!</v>
      </c>
      <c r="AE46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46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46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46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46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46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46" s="99"/>
      <c r="AL46" s="80" t="e">
        <f t="shared" si="46"/>
        <v>#REF!</v>
      </c>
      <c r="AM46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46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46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46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46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46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46" s="99"/>
      <c r="AT46" s="80" t="e">
        <f t="shared" si="9"/>
        <v>#REF!</v>
      </c>
      <c r="AU46" s="82" t="e">
        <f t="shared" ca="1" si="48"/>
        <v>#REF!</v>
      </c>
      <c r="AV46" s="83">
        <f t="shared" ca="1" si="10"/>
        <v>0</v>
      </c>
      <c r="AW46" s="84">
        <f t="shared" ca="1" si="49"/>
        <v>0</v>
      </c>
      <c r="AX46" s="85">
        <f t="shared" ca="1" si="50"/>
        <v>0</v>
      </c>
      <c r="AY46" s="85">
        <f t="shared" ca="1" si="11"/>
        <v>0</v>
      </c>
      <c r="AZ46" s="130">
        <f t="shared" ca="1" si="12"/>
        <v>0</v>
      </c>
      <c r="BA46" s="84">
        <f t="shared" ca="1" si="51"/>
        <v>0</v>
      </c>
      <c r="BB46" s="93">
        <f t="shared" ca="1" si="52"/>
        <v>0</v>
      </c>
      <c r="BC46" s="72"/>
      <c r="BD46" s="72">
        <f t="shared" ca="1" si="53"/>
        <v>0</v>
      </c>
    </row>
    <row r="47" spans="1:56" s="41" customFormat="1" ht="15.75" x14ac:dyDescent="0.25">
      <c r="A47" s="119"/>
      <c r="B47" s="119"/>
      <c r="C47" s="119"/>
      <c r="D47" s="100">
        <v>53</v>
      </c>
      <c r="E47" s="45"/>
      <c r="F47" s="46"/>
      <c r="G47" s="46" t="str">
        <f ca="1">IFERROR(INDIRECT(ADDRESS(SUMPRODUCT(('Cumul pointage'!$C$2:$C$763='02 2020'!$D47)*('Cumul pointage'!$A$2:$A$763='02 2020'!G$2)*ROW('Cumul pointage'!$J$2:$J$763)),10,,,"Cumul pointage")),"")</f>
        <v/>
      </c>
      <c r="H47" s="46" t="str">
        <f ca="1">IFERROR(INDIRECT(ADDRESS(SUMPRODUCT(('Cumul pointage'!$C$2:$C$763='02 2020'!$D47)*('Cumul pointage'!$A$2:$A$763='02 2020'!H$2)*ROW('Cumul pointage'!$J$2:$J$763)),10,,,"Cumul pointage")),"")</f>
        <v>Ba7</v>
      </c>
      <c r="I47" s="46" t="str">
        <f ca="1">IFERROR(INDIRECT(ADDRESS(SUMPRODUCT(('Cumul pointage'!$C$2:$C$763='02 2020'!$D47)*('Cumul pointage'!$A$2:$A$763='02 2020'!I$2)*ROW('Cumul pointage'!$J$2:$J$763)),10,,,"Cumul pointage")),"")</f>
        <v>Ba7</v>
      </c>
      <c r="J47" s="46" t="str">
        <f ca="1">IFERROR(INDIRECT(ADDRESS(SUMPRODUCT(('Cumul pointage'!$C$2:$C$763='02 2020'!$D47)*('Cumul pointage'!$A$2:$A$763='02 2020'!J$2)*ROW('Cumul pointage'!$J$2:$J$763)),10,,,"Cumul pointage")),"")</f>
        <v>Ba7</v>
      </c>
      <c r="K47" s="79" t="str">
        <f ca="1">IFERROR(INDIRECT(ADDRESS(SUMPRODUCT(('Cumul pointage'!$C$2:$C$763='02 2020'!$D47)*('Cumul pointage'!$A$2:$A$763='02 2020'!K$2)*ROW('Cumul pointage'!$J$2:$J$763)),10,,,"Cumul pointage")),"")</f>
        <v>Ba7</v>
      </c>
      <c r="L47" s="79"/>
      <c r="M47" s="79"/>
      <c r="N47" s="80">
        <f t="shared" ca="1" si="36"/>
        <v>0</v>
      </c>
      <c r="O47" s="79"/>
      <c r="P47" s="79"/>
      <c r="Q47" s="79"/>
      <c r="R47" s="79"/>
      <c r="S47" s="79"/>
      <c r="T47" s="79"/>
      <c r="U47" s="79"/>
      <c r="V47" s="80">
        <f t="shared" si="45"/>
        <v>0</v>
      </c>
      <c r="W47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47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47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47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47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47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47" s="99"/>
      <c r="AD47" s="80" t="e">
        <f t="shared" si="47"/>
        <v>#REF!</v>
      </c>
      <c r="AE47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47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47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47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47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47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47" s="99"/>
      <c r="AL47" s="80" t="e">
        <f t="shared" si="46"/>
        <v>#REF!</v>
      </c>
      <c r="AM47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47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47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47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47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47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47" s="99"/>
      <c r="AT47" s="80" t="e">
        <f t="shared" si="9"/>
        <v>#REF!</v>
      </c>
      <c r="AU47" s="82" t="e">
        <f t="shared" ca="1" si="48"/>
        <v>#REF!</v>
      </c>
      <c r="AV47" s="83">
        <f t="shared" ca="1" si="10"/>
        <v>0</v>
      </c>
      <c r="AW47" s="84">
        <f t="shared" ca="1" si="49"/>
        <v>0</v>
      </c>
      <c r="AX47" s="85">
        <f t="shared" ca="1" si="50"/>
        <v>0</v>
      </c>
      <c r="AY47" s="85">
        <f t="shared" ca="1" si="11"/>
        <v>0</v>
      </c>
      <c r="AZ47" s="130">
        <f t="shared" ca="1" si="12"/>
        <v>0</v>
      </c>
      <c r="BA47" s="84">
        <f t="shared" ca="1" si="51"/>
        <v>0</v>
      </c>
      <c r="BB47" s="93">
        <f t="shared" ca="1" si="52"/>
        <v>0</v>
      </c>
      <c r="BC47" s="72"/>
      <c r="BD47" s="72">
        <f t="shared" ca="1" si="53"/>
        <v>0</v>
      </c>
    </row>
    <row r="48" spans="1:56" s="41" customFormat="1" ht="15.75" x14ac:dyDescent="0.25">
      <c r="A48" s="119"/>
      <c r="B48" s="119"/>
      <c r="C48" s="119"/>
      <c r="D48" s="39">
        <v>57</v>
      </c>
      <c r="E48" s="45"/>
      <c r="F48" s="46"/>
      <c r="G48" s="46" t="str">
        <f ca="1">IFERROR(INDIRECT(ADDRESS(SUMPRODUCT(('Cumul pointage'!$C$2:$C$763='02 2020'!$D48)*('Cumul pointage'!$A$2:$A$763='02 2020'!G$2)*ROW('Cumul pointage'!$J$2:$J$763)),10,,,"Cumul pointage")),"")</f>
        <v/>
      </c>
      <c r="H48" s="46">
        <f ca="1">IFERROR(INDIRECT(ADDRESS(SUMPRODUCT(('Cumul pointage'!$C$2:$C$763='02 2020'!$D48)*('Cumul pointage'!$A$2:$A$763='02 2020'!H$2)*ROW('Cumul pointage'!$J$2:$J$763)),10,,,"Cumul pointage")),"")</f>
        <v>1.0666666666666664</v>
      </c>
      <c r="I48" s="46" t="str">
        <f ca="1">IFERROR(INDIRECT(ADDRESS(SUMPRODUCT(('Cumul pointage'!$C$2:$C$763='02 2020'!$D48)*('Cumul pointage'!$A$2:$A$763='02 2020'!I$2)*ROW('Cumul pointage'!$J$2:$J$763)),10,,,"Cumul pointage")),"")</f>
        <v>Ba7</v>
      </c>
      <c r="J48" s="46" t="str">
        <f ca="1">IFERROR(INDIRECT(ADDRESS(SUMPRODUCT(('Cumul pointage'!$C$2:$C$763='02 2020'!$D48)*('Cumul pointage'!$A$2:$A$763='02 2020'!J$2)*ROW('Cumul pointage'!$J$2:$J$763)),10,,,"Cumul pointage")),"")</f>
        <v>Ba7</v>
      </c>
      <c r="K48" s="79">
        <f ca="1">IFERROR(INDIRECT(ADDRESS(SUMPRODUCT(('Cumul pointage'!$C$2:$C$763='02 2020'!$D48)*('Cumul pointage'!$A$2:$A$763='02 2020'!K$2)*ROW('Cumul pointage'!$J$2:$J$763)),10,,,"Cumul pointage")),"")</f>
        <v>5.85</v>
      </c>
      <c r="L48" s="79"/>
      <c r="M48" s="79"/>
      <c r="N48" s="80">
        <f t="shared" ca="1" si="36"/>
        <v>6.9166666666666661</v>
      </c>
      <c r="O48" s="79"/>
      <c r="P48" s="79"/>
      <c r="Q48" s="79"/>
      <c r="R48" s="79"/>
      <c r="S48" s="79"/>
      <c r="T48" s="79"/>
      <c r="U48" s="79"/>
      <c r="V48" s="80">
        <f t="shared" si="45"/>
        <v>0</v>
      </c>
      <c r="W48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48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48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48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48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48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48" s="99"/>
      <c r="AD48" s="80" t="e">
        <f t="shared" si="47"/>
        <v>#REF!</v>
      </c>
      <c r="AE48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48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48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48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48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48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48" s="99"/>
      <c r="AL48" s="80" t="e">
        <f t="shared" si="46"/>
        <v>#REF!</v>
      </c>
      <c r="AM48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48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48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48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48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48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48" s="99"/>
      <c r="AT48" s="80" t="e">
        <f t="shared" si="9"/>
        <v>#REF!</v>
      </c>
      <c r="AU48" s="82" t="e">
        <f t="shared" ca="1" si="48"/>
        <v>#REF!</v>
      </c>
      <c r="AV48" s="83">
        <f t="shared" ca="1" si="10"/>
        <v>0</v>
      </c>
      <c r="AW48" s="84">
        <f t="shared" ca="1" si="49"/>
        <v>0</v>
      </c>
      <c r="AX48" s="85">
        <f t="shared" ca="1" si="50"/>
        <v>0</v>
      </c>
      <c r="AY48" s="85">
        <f t="shared" ca="1" si="11"/>
        <v>0</v>
      </c>
      <c r="AZ48" s="130">
        <f t="shared" ca="1" si="12"/>
        <v>0</v>
      </c>
      <c r="BA48" s="84">
        <f t="shared" ca="1" si="51"/>
        <v>0</v>
      </c>
      <c r="BB48" s="93">
        <f t="shared" ca="1" si="52"/>
        <v>0</v>
      </c>
      <c r="BC48" s="72"/>
      <c r="BD48" s="72">
        <f t="shared" ca="1" si="53"/>
        <v>0</v>
      </c>
    </row>
    <row r="49" spans="1:56" s="41" customFormat="1" ht="15.75" x14ac:dyDescent="0.25">
      <c r="A49" s="119"/>
      <c r="B49" s="119"/>
      <c r="C49" s="119"/>
      <c r="D49" s="100">
        <v>60</v>
      </c>
      <c r="E49" s="45"/>
      <c r="F49" s="46"/>
      <c r="G49" s="46" t="str">
        <f ca="1">IFERROR(INDIRECT(ADDRESS(SUMPRODUCT(('Cumul pointage'!$C$2:$C$763='02 2020'!$D49)*('Cumul pointage'!$A$2:$A$763='02 2020'!G$2)*ROW('Cumul pointage'!$J$2:$J$763)),10,,,"Cumul pointage")),"")</f>
        <v/>
      </c>
      <c r="H49" s="46" t="str">
        <f ca="1">IFERROR(INDIRECT(ADDRESS(SUMPRODUCT(('Cumul pointage'!$C$2:$C$763='02 2020'!$D49)*('Cumul pointage'!$A$2:$A$763='02 2020'!H$2)*ROW('Cumul pointage'!$J$2:$J$763)),10,,,"Cumul pointage")),"")</f>
        <v>Ba7</v>
      </c>
      <c r="I49" s="46" t="str">
        <f ca="1">IFERROR(INDIRECT(ADDRESS(SUMPRODUCT(('Cumul pointage'!$C$2:$C$763='02 2020'!$D49)*('Cumul pointage'!$A$2:$A$763='02 2020'!I$2)*ROW('Cumul pointage'!$J$2:$J$763)),10,,,"Cumul pointage")),"")</f>
        <v>Ba7</v>
      </c>
      <c r="J49" s="46" t="str">
        <f ca="1">IFERROR(INDIRECT(ADDRESS(SUMPRODUCT(('Cumul pointage'!$C$2:$C$763='02 2020'!$D49)*('Cumul pointage'!$A$2:$A$763='02 2020'!J$2)*ROW('Cumul pointage'!$J$2:$J$763)),10,,,"Cumul pointage")),"")</f>
        <v>Ba7</v>
      </c>
      <c r="K49" s="79" t="str">
        <f ca="1">IFERROR(INDIRECT(ADDRESS(SUMPRODUCT(('Cumul pointage'!$C$2:$C$763='02 2020'!$D49)*('Cumul pointage'!$A$2:$A$763='02 2020'!K$2)*ROW('Cumul pointage'!$J$2:$J$763)),10,,,"Cumul pointage")),"")</f>
        <v>Ja</v>
      </c>
      <c r="L49" s="79"/>
      <c r="M49" s="79"/>
      <c r="N49" s="80">
        <f t="shared" ca="1" si="36"/>
        <v>0</v>
      </c>
      <c r="O49" s="79"/>
      <c r="P49" s="79"/>
      <c r="Q49" s="79"/>
      <c r="R49" s="79"/>
      <c r="S49" s="79"/>
      <c r="T49" s="79"/>
      <c r="U49" s="79"/>
      <c r="V49" s="80">
        <f t="shared" si="45"/>
        <v>0</v>
      </c>
      <c r="W49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49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49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49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49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49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49" s="99"/>
      <c r="AD49" s="80" t="e">
        <f t="shared" si="47"/>
        <v>#REF!</v>
      </c>
      <c r="AE49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49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49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49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49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49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49" s="99"/>
      <c r="AL49" s="80" t="e">
        <f t="shared" si="46"/>
        <v>#REF!</v>
      </c>
      <c r="AM49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49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49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49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49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49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49" s="99"/>
      <c r="AT49" s="80" t="e">
        <f t="shared" si="9"/>
        <v>#REF!</v>
      </c>
      <c r="AU49" s="82" t="e">
        <f t="shared" ca="1" si="48"/>
        <v>#REF!</v>
      </c>
      <c r="AV49" s="83">
        <f t="shared" ca="1" si="10"/>
        <v>0</v>
      </c>
      <c r="AW49" s="84">
        <f t="shared" ca="1" si="49"/>
        <v>0</v>
      </c>
      <c r="AX49" s="85">
        <f t="shared" ca="1" si="50"/>
        <v>0</v>
      </c>
      <c r="AY49" s="85">
        <f t="shared" ca="1" si="11"/>
        <v>0</v>
      </c>
      <c r="AZ49" s="130">
        <f t="shared" ca="1" si="12"/>
        <v>0</v>
      </c>
      <c r="BA49" s="84">
        <f t="shared" ca="1" si="51"/>
        <v>0</v>
      </c>
      <c r="BB49" s="93">
        <f t="shared" ca="1" si="52"/>
        <v>0</v>
      </c>
      <c r="BC49" s="72"/>
      <c r="BD49" s="72">
        <f t="shared" ca="1" si="53"/>
        <v>0</v>
      </c>
    </row>
    <row r="50" spans="1:56" s="41" customFormat="1" ht="15.75" x14ac:dyDescent="0.25">
      <c r="A50" s="119"/>
      <c r="B50" s="119"/>
      <c r="C50" s="119"/>
      <c r="D50" s="100">
        <v>147</v>
      </c>
      <c r="E50" s="45"/>
      <c r="F50" s="46"/>
      <c r="G50" s="46" t="str">
        <f ca="1">IFERROR(INDIRECT(ADDRESS(SUMPRODUCT(('Cumul pointage'!$C$2:$C$763='02 2020'!$D50)*('Cumul pointage'!$A$2:$A$763='02 2020'!G$2)*ROW('Cumul pointage'!$J$2:$J$763)),10,,,"Cumul pointage")),"")</f>
        <v/>
      </c>
      <c r="H50" s="46">
        <f ca="1">IFERROR(INDIRECT(ADDRESS(SUMPRODUCT(('Cumul pointage'!$C$2:$C$763='02 2020'!$D50)*('Cumul pointage'!$A$2:$A$763='02 2020'!H$2)*ROW('Cumul pointage'!$J$2:$J$763)),10,,,"Cumul pointage")),"")</f>
        <v>3.9166666666666661</v>
      </c>
      <c r="I50" s="46">
        <f ca="1">IFERROR(INDIRECT(ADDRESS(SUMPRODUCT(('Cumul pointage'!$C$2:$C$763='02 2020'!$D50)*('Cumul pointage'!$A$2:$A$763='02 2020'!I$2)*ROW('Cumul pointage'!$J$2:$J$763)),10,,,"Cumul pointage")),"")</f>
        <v>6.9500000000000011</v>
      </c>
      <c r="J50" s="46" t="str">
        <f ca="1">IFERROR(INDIRECT(ADDRESS(SUMPRODUCT(('Cumul pointage'!$C$2:$C$763='02 2020'!$D50)*('Cumul pointage'!$A$2:$A$763='02 2020'!J$2)*ROW('Cumul pointage'!$J$2:$J$763)),10,,,"Cumul pointage")),"")</f>
        <v>Ja</v>
      </c>
      <c r="K50" s="79" t="str">
        <f ca="1">IFERROR(INDIRECT(ADDRESS(SUMPRODUCT(('Cumul pointage'!$C$2:$C$763='02 2020'!$D50)*('Cumul pointage'!$A$2:$A$763='02 2020'!K$2)*ROW('Cumul pointage'!$J$2:$J$763)),10,,,"Cumul pointage")),"")</f>
        <v>Tal</v>
      </c>
      <c r="L50" s="79"/>
      <c r="M50" s="79"/>
      <c r="N50" s="80">
        <f t="shared" ca="1" si="36"/>
        <v>10.866666666666667</v>
      </c>
      <c r="O50" s="79"/>
      <c r="P50" s="79"/>
      <c r="Q50" s="79"/>
      <c r="R50" s="79"/>
      <c r="S50" s="79"/>
      <c r="T50" s="79"/>
      <c r="U50" s="79"/>
      <c r="V50" s="80">
        <f t="shared" si="45"/>
        <v>0</v>
      </c>
      <c r="W50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50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50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50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50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50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50" s="99"/>
      <c r="AD50" s="80" t="e">
        <f t="shared" si="47"/>
        <v>#REF!</v>
      </c>
      <c r="AE50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50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50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50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50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50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50" s="99"/>
      <c r="AL50" s="80" t="e">
        <f t="shared" si="46"/>
        <v>#REF!</v>
      </c>
      <c r="AM50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50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50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50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50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50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50" s="99"/>
      <c r="AT50" s="80" t="e">
        <f t="shared" si="9"/>
        <v>#REF!</v>
      </c>
      <c r="AU50" s="82" t="e">
        <f t="shared" ca="1" si="48"/>
        <v>#REF!</v>
      </c>
      <c r="AV50" s="83">
        <f t="shared" ca="1" si="10"/>
        <v>0</v>
      </c>
      <c r="AW50" s="84">
        <f t="shared" ca="1" si="49"/>
        <v>0</v>
      </c>
      <c r="AX50" s="85">
        <f t="shared" ca="1" si="50"/>
        <v>0</v>
      </c>
      <c r="AY50" s="85">
        <f t="shared" ca="1" si="11"/>
        <v>0</v>
      </c>
      <c r="AZ50" s="130">
        <f t="shared" ca="1" si="12"/>
        <v>0</v>
      </c>
      <c r="BA50" s="84">
        <f t="shared" ca="1" si="51"/>
        <v>0</v>
      </c>
      <c r="BB50" s="93">
        <f t="shared" ca="1" si="52"/>
        <v>0</v>
      </c>
      <c r="BC50" s="72"/>
      <c r="BD50" s="72">
        <f t="shared" ca="1" si="53"/>
        <v>0</v>
      </c>
    </row>
    <row r="51" spans="1:56" s="41" customFormat="1" ht="15.75" x14ac:dyDescent="0.25">
      <c r="A51" s="119"/>
      <c r="B51" s="119"/>
      <c r="C51" s="119"/>
      <c r="D51" s="100">
        <v>267</v>
      </c>
      <c r="E51" s="45"/>
      <c r="F51" s="46"/>
      <c r="G51" s="46" t="str">
        <f ca="1">IFERROR(INDIRECT(ADDRESS(SUMPRODUCT(('Cumul pointage'!$C$2:$C$763='02 2020'!$D51)*('Cumul pointage'!$A$2:$A$763='02 2020'!G$2)*ROW('Cumul pointage'!$J$2:$J$763)),10,,,"Cumul pointage")),"")</f>
        <v/>
      </c>
      <c r="H51" s="46" t="str">
        <f ca="1">IFERROR(INDIRECT(ADDRESS(SUMPRODUCT(('Cumul pointage'!$C$2:$C$763='02 2020'!$D51)*('Cumul pointage'!$A$2:$A$763='02 2020'!H$2)*ROW('Cumul pointage'!$J$2:$J$763)),10,,,"Cumul pointage")),"")</f>
        <v>Ba7</v>
      </c>
      <c r="I51" s="46">
        <f ca="1">IFERROR(INDIRECT(ADDRESS(SUMPRODUCT(('Cumul pointage'!$C$2:$C$763='02 2020'!$D51)*('Cumul pointage'!$A$2:$A$763='02 2020'!I$2)*ROW('Cumul pointage'!$J$2:$J$763)),10,,,"Cumul pointage")),"")</f>
        <v>9.2500000000000018</v>
      </c>
      <c r="J51" s="46">
        <f ca="1">IFERROR(INDIRECT(ADDRESS(SUMPRODUCT(('Cumul pointage'!$C$2:$C$763='02 2020'!$D51)*('Cumul pointage'!$A$2:$A$763='02 2020'!J$2)*ROW('Cumul pointage'!$J$2:$J$763)),10,,,"Cumul pointage")),"")</f>
        <v>9.2499999999999982</v>
      </c>
      <c r="K51" s="79">
        <f ca="1">IFERROR(INDIRECT(ADDRESS(SUMPRODUCT(('Cumul pointage'!$C$2:$C$763='02 2020'!$D51)*('Cumul pointage'!$A$2:$A$763='02 2020'!K$2)*ROW('Cumul pointage'!$J$2:$J$763)),10,,,"Cumul pointage")),"")</f>
        <v>9.4333333333333318</v>
      </c>
      <c r="L51" s="79"/>
      <c r="M51" s="79"/>
      <c r="N51" s="80">
        <f t="shared" ca="1" si="36"/>
        <v>27.93333333333333</v>
      </c>
      <c r="O51" s="79"/>
      <c r="P51" s="79"/>
      <c r="Q51" s="79"/>
      <c r="R51" s="79"/>
      <c r="S51" s="79"/>
      <c r="T51" s="79"/>
      <c r="U51" s="79"/>
      <c r="V51" s="80">
        <f t="shared" si="45"/>
        <v>0</v>
      </c>
      <c r="W51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51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51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51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51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51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51" s="99"/>
      <c r="AD51" s="80" t="e">
        <f t="shared" si="47"/>
        <v>#REF!</v>
      </c>
      <c r="AE51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51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51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51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51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51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51" s="99"/>
      <c r="AL51" s="80" t="e">
        <f t="shared" si="46"/>
        <v>#REF!</v>
      </c>
      <c r="AM51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51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51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51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51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51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51" s="99"/>
      <c r="AT51" s="80" t="e">
        <f t="shared" si="9"/>
        <v>#REF!</v>
      </c>
      <c r="AU51" s="82" t="e">
        <f t="shared" ca="1" si="48"/>
        <v>#REF!</v>
      </c>
      <c r="AV51" s="83">
        <f t="shared" ca="1" si="10"/>
        <v>0</v>
      </c>
      <c r="AW51" s="84">
        <f t="shared" ca="1" si="49"/>
        <v>0</v>
      </c>
      <c r="AX51" s="85">
        <f t="shared" ca="1" si="50"/>
        <v>0</v>
      </c>
      <c r="AY51" s="85">
        <f t="shared" ca="1" si="11"/>
        <v>0</v>
      </c>
      <c r="AZ51" s="130">
        <f t="shared" ca="1" si="12"/>
        <v>0</v>
      </c>
      <c r="BA51" s="84">
        <f t="shared" ca="1" si="51"/>
        <v>0</v>
      </c>
      <c r="BB51" s="93">
        <f t="shared" ca="1" si="52"/>
        <v>0</v>
      </c>
      <c r="BC51" s="72"/>
      <c r="BD51" s="72">
        <f t="shared" ca="1" si="53"/>
        <v>0</v>
      </c>
    </row>
    <row r="52" spans="1:56" s="41" customFormat="1" ht="15.75" x14ac:dyDescent="0.25">
      <c r="A52" s="119"/>
      <c r="B52" s="119"/>
      <c r="C52" s="119"/>
      <c r="D52" s="100">
        <v>337</v>
      </c>
      <c r="E52" s="45"/>
      <c r="F52" s="46"/>
      <c r="G52" s="46" t="str">
        <f ca="1">IFERROR(INDIRECT(ADDRESS(SUMPRODUCT(('Cumul pointage'!$C$2:$C$763='02 2020'!$D52)*('Cumul pointage'!$A$2:$A$763='02 2020'!G$2)*ROW('Cumul pointage'!$J$2:$J$763)),10,,,"Cumul pointage")),"")</f>
        <v/>
      </c>
      <c r="H52" s="46">
        <f ca="1">IFERROR(INDIRECT(ADDRESS(SUMPRODUCT(('Cumul pointage'!$C$2:$C$763='02 2020'!$D52)*('Cumul pointage'!$A$2:$A$763='02 2020'!H$2)*ROW('Cumul pointage'!$J$2:$J$763)),10,,,"Cumul pointage")),"")</f>
        <v>8.9833333333333325</v>
      </c>
      <c r="I52" s="46">
        <f ca="1">IFERROR(INDIRECT(ADDRESS(SUMPRODUCT(('Cumul pointage'!$C$2:$C$763='02 2020'!$D52)*('Cumul pointage'!$A$2:$A$763='02 2020'!I$2)*ROW('Cumul pointage'!$J$2:$J$763)),10,,,"Cumul pointage")),"")</f>
        <v>8.8833333333333329</v>
      </c>
      <c r="J52" s="46">
        <f ca="1">IFERROR(INDIRECT(ADDRESS(SUMPRODUCT(('Cumul pointage'!$C$2:$C$763='02 2020'!$D52)*('Cumul pointage'!$A$2:$A$763='02 2020'!J$2)*ROW('Cumul pointage'!$J$2:$J$763)),10,,,"Cumul pointage")),"")</f>
        <v>8.9166666666666661</v>
      </c>
      <c r="K52" s="79">
        <f ca="1">IFERROR(INDIRECT(ADDRESS(SUMPRODUCT(('Cumul pointage'!$C$2:$C$763='02 2020'!$D52)*('Cumul pointage'!$A$2:$A$763='02 2020'!K$2)*ROW('Cumul pointage'!$J$2:$J$763)),10,,,"Cumul pointage")),"")</f>
        <v>8.3166666666666664</v>
      </c>
      <c r="L52" s="79"/>
      <c r="M52" s="79"/>
      <c r="N52" s="80">
        <f t="shared" ca="1" si="36"/>
        <v>35.099999999999994</v>
      </c>
      <c r="O52" s="79"/>
      <c r="P52" s="79"/>
      <c r="Q52" s="79"/>
      <c r="R52" s="79"/>
      <c r="S52" s="79"/>
      <c r="T52" s="79"/>
      <c r="U52" s="79"/>
      <c r="V52" s="80">
        <f t="shared" si="45"/>
        <v>0</v>
      </c>
      <c r="W52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52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52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52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52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52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52" s="99"/>
      <c r="AD52" s="80" t="e">
        <f t="shared" si="47"/>
        <v>#REF!</v>
      </c>
      <c r="AE52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52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52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52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52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52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52" s="99"/>
      <c r="AL52" s="80" t="e">
        <f t="shared" si="46"/>
        <v>#REF!</v>
      </c>
      <c r="AM52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52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52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52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52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52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52" s="99"/>
      <c r="AT52" s="80" t="e">
        <f t="shared" si="9"/>
        <v>#REF!</v>
      </c>
      <c r="AU52" s="82" t="e">
        <f t="shared" ca="1" si="48"/>
        <v>#REF!</v>
      </c>
      <c r="AV52" s="83">
        <f t="shared" ca="1" si="10"/>
        <v>0</v>
      </c>
      <c r="AW52" s="84">
        <f t="shared" ca="1" si="49"/>
        <v>0</v>
      </c>
      <c r="AX52" s="85">
        <f t="shared" ca="1" si="50"/>
        <v>0</v>
      </c>
      <c r="AY52" s="85">
        <f t="shared" ca="1" si="11"/>
        <v>0</v>
      </c>
      <c r="AZ52" s="130">
        <f t="shared" ca="1" si="12"/>
        <v>0</v>
      </c>
      <c r="BA52" s="84">
        <f t="shared" ca="1" si="51"/>
        <v>0</v>
      </c>
      <c r="BB52" s="93">
        <f t="shared" ca="1" si="52"/>
        <v>0</v>
      </c>
      <c r="BC52" s="72"/>
      <c r="BD52" s="72">
        <f t="shared" ca="1" si="53"/>
        <v>0</v>
      </c>
    </row>
    <row r="53" spans="1:56" s="41" customFormat="1" ht="15.75" x14ac:dyDescent="0.25">
      <c r="A53" s="119"/>
      <c r="B53" s="119"/>
      <c r="C53" s="119"/>
      <c r="D53" s="132">
        <v>355</v>
      </c>
      <c r="E53" s="133"/>
      <c r="F53" s="134"/>
      <c r="G53" s="46" t="str">
        <f ca="1">IFERROR(INDIRECT(ADDRESS(SUMPRODUCT(('Cumul pointage'!$C$2:$C$763='02 2020'!$D53)*('Cumul pointage'!$A$2:$A$763='02 2020'!G$2)*ROW('Cumul pointage'!$J$2:$J$763)),10,,,"Cumul pointage")),"")</f>
        <v/>
      </c>
      <c r="H53" s="46" t="str">
        <f ca="1">IFERROR(INDIRECT(ADDRESS(SUMPRODUCT(('Cumul pointage'!$C$2:$C$763='02 2020'!$D53)*('Cumul pointage'!$A$2:$A$763='02 2020'!H$2)*ROW('Cumul pointage'!$J$2:$J$763)),10,,,"Cumul pointage")),"")</f>
        <v>Ba7</v>
      </c>
      <c r="I53" s="46">
        <f ca="1">IFERROR(INDIRECT(ADDRESS(SUMPRODUCT(('Cumul pointage'!$C$2:$C$763='02 2020'!$D53)*('Cumul pointage'!$A$2:$A$763='02 2020'!I$2)*ROW('Cumul pointage'!$J$2:$J$763)),10,,,"Cumul pointage")),"")</f>
        <v>7.0666666666666664</v>
      </c>
      <c r="J53" s="46">
        <f ca="1">IFERROR(INDIRECT(ADDRESS(SUMPRODUCT(('Cumul pointage'!$C$2:$C$763='02 2020'!$D53)*('Cumul pointage'!$A$2:$A$763='02 2020'!J$2)*ROW('Cumul pointage'!$J$2:$J$763)),10,,,"Cumul pointage")),"")</f>
        <v>7.7999999999999989</v>
      </c>
      <c r="K53" s="146">
        <f ca="1">IFERROR(INDIRECT(ADDRESS(SUMPRODUCT(('Cumul pointage'!$C$2:$C$763='02 2020'!$D53)*('Cumul pointage'!$A$2:$A$763='02 2020'!K$2)*ROW('Cumul pointage'!$J$2:$J$763)),10,,,"Cumul pointage")),"")</f>
        <v>8.3833333333333329</v>
      </c>
      <c r="L53" s="146"/>
      <c r="M53" s="79"/>
      <c r="N53" s="80">
        <f t="shared" ca="1" si="36"/>
        <v>23.25</v>
      </c>
      <c r="O53" s="79"/>
      <c r="P53" s="79"/>
      <c r="Q53" s="79"/>
      <c r="R53" s="79"/>
      <c r="S53" s="79"/>
      <c r="T53" s="79"/>
      <c r="U53" s="79"/>
      <c r="V53" s="80">
        <f t="shared" si="45"/>
        <v>0</v>
      </c>
      <c r="W53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53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53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53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53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53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53" s="99"/>
      <c r="AD53" s="80" t="e">
        <f t="shared" si="47"/>
        <v>#REF!</v>
      </c>
      <c r="AE53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53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53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53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53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53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53" s="99"/>
      <c r="AL53" s="80" t="e">
        <f t="shared" si="46"/>
        <v>#REF!</v>
      </c>
      <c r="AM53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53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53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53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53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53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53" s="99"/>
      <c r="AT53" s="80" t="e">
        <f t="shared" si="9"/>
        <v>#REF!</v>
      </c>
      <c r="AU53" s="82" t="e">
        <f t="shared" ca="1" si="48"/>
        <v>#REF!</v>
      </c>
      <c r="AV53" s="83">
        <f t="shared" ca="1" si="10"/>
        <v>0</v>
      </c>
      <c r="AW53" s="84">
        <f t="shared" ca="1" si="49"/>
        <v>0</v>
      </c>
      <c r="AX53" s="85">
        <f t="shared" ca="1" si="50"/>
        <v>0</v>
      </c>
      <c r="AY53" s="85">
        <f t="shared" ca="1" si="11"/>
        <v>0</v>
      </c>
      <c r="AZ53" s="130">
        <f t="shared" ca="1" si="12"/>
        <v>0</v>
      </c>
      <c r="BA53" s="84">
        <f t="shared" ca="1" si="51"/>
        <v>0</v>
      </c>
      <c r="BB53" s="93">
        <f t="shared" ca="1" si="52"/>
        <v>0</v>
      </c>
      <c r="BC53" s="72"/>
      <c r="BD53" s="72">
        <f t="shared" ca="1" si="53"/>
        <v>0</v>
      </c>
    </row>
    <row r="54" spans="1:56" s="41" customFormat="1" ht="15.75" x14ac:dyDescent="0.25">
      <c r="A54" s="119"/>
      <c r="B54" s="119"/>
      <c r="C54" s="119"/>
      <c r="D54" s="97">
        <v>469</v>
      </c>
      <c r="E54" s="45"/>
      <c r="F54" s="98"/>
      <c r="G54" s="46" t="str">
        <f ca="1">IFERROR(INDIRECT(ADDRESS(SUMPRODUCT(('Cumul pointage'!$C$2:$C$763='02 2020'!$D54)*('Cumul pointage'!$A$2:$A$763='02 2020'!G$2)*ROW('Cumul pointage'!$J$2:$J$763)),10,,,"Cumul pointage")),"")</f>
        <v/>
      </c>
      <c r="H54" s="46">
        <f ca="1">IFERROR(INDIRECT(ADDRESS(SUMPRODUCT(('Cumul pointage'!$C$2:$C$763='02 2020'!$D54)*('Cumul pointage'!$A$2:$A$763='02 2020'!H$2)*ROW('Cumul pointage'!$J$2:$J$763)),10,,,"Cumul pointage")),"")</f>
        <v>7.8999999999999986</v>
      </c>
      <c r="I54" s="46">
        <f ca="1">IFERROR(INDIRECT(ADDRESS(SUMPRODUCT(('Cumul pointage'!$C$2:$C$763='02 2020'!$D54)*('Cumul pointage'!$A$2:$A$763='02 2020'!I$2)*ROW('Cumul pointage'!$J$2:$J$763)),10,,,"Cumul pointage")),"")</f>
        <v>5.8333333333333339</v>
      </c>
      <c r="J54" s="46">
        <f ca="1">IFERROR(INDIRECT(ADDRESS(SUMPRODUCT(('Cumul pointage'!$C$2:$C$763='02 2020'!$D54)*('Cumul pointage'!$A$2:$A$763='02 2020'!J$2)*ROW('Cumul pointage'!$J$2:$J$763)),10,,,"Cumul pointage")),"")</f>
        <v>6.7333333333333325</v>
      </c>
      <c r="K54" s="79">
        <f ca="1">IFERROR(INDIRECT(ADDRESS(SUMPRODUCT(('Cumul pointage'!$C$2:$C$763='02 2020'!$D54)*('Cumul pointage'!$A$2:$A$763='02 2020'!K$2)*ROW('Cumul pointage'!$J$2:$J$763)),10,,,"Cumul pointage")),"")</f>
        <v>8.3499999999999979</v>
      </c>
      <c r="L54" s="79"/>
      <c r="M54" s="79"/>
      <c r="N54" s="80">
        <f t="shared" ca="1" si="36"/>
        <v>28.816666666666663</v>
      </c>
      <c r="O54" s="79"/>
      <c r="P54" s="79"/>
      <c r="Q54" s="79"/>
      <c r="R54" s="79"/>
      <c r="S54" s="79"/>
      <c r="T54" s="79"/>
      <c r="U54" s="79"/>
      <c r="V54" s="80">
        <f t="shared" si="45"/>
        <v>0</v>
      </c>
      <c r="W54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54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54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54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54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54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54" s="99"/>
      <c r="AD54" s="80" t="e">
        <f t="shared" si="47"/>
        <v>#REF!</v>
      </c>
      <c r="AE54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54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54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54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54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54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54" s="99"/>
      <c r="AL54" s="80" t="e">
        <f t="shared" si="46"/>
        <v>#REF!</v>
      </c>
      <c r="AM54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54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54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54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54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54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54" s="99"/>
      <c r="AT54" s="80" t="e">
        <f t="shared" si="9"/>
        <v>#REF!</v>
      </c>
      <c r="AU54" s="82" t="e">
        <f t="shared" ca="1" si="48"/>
        <v>#REF!</v>
      </c>
      <c r="AV54" s="83">
        <f t="shared" ca="1" si="10"/>
        <v>0</v>
      </c>
      <c r="AW54" s="84">
        <f t="shared" ca="1" si="49"/>
        <v>0</v>
      </c>
      <c r="AX54" s="85">
        <f t="shared" ca="1" si="50"/>
        <v>0</v>
      </c>
      <c r="AY54" s="85">
        <f t="shared" ca="1" si="11"/>
        <v>0</v>
      </c>
      <c r="AZ54" s="130">
        <f t="shared" ca="1" si="12"/>
        <v>0</v>
      </c>
      <c r="BA54" s="84">
        <f t="shared" ca="1" si="51"/>
        <v>0</v>
      </c>
      <c r="BB54" s="93">
        <f t="shared" ca="1" si="52"/>
        <v>0</v>
      </c>
      <c r="BC54" s="72"/>
      <c r="BD54" s="72">
        <f t="shared" ca="1" si="53"/>
        <v>0</v>
      </c>
    </row>
    <row r="55" spans="1:56" s="41" customFormat="1" ht="15.75" x14ac:dyDescent="0.25">
      <c r="A55" s="119"/>
      <c r="B55" s="119"/>
      <c r="C55" s="119"/>
      <c r="D55" s="97">
        <v>473</v>
      </c>
      <c r="E55" s="45"/>
      <c r="F55" s="98"/>
      <c r="G55" s="46" t="str">
        <f ca="1">IFERROR(INDIRECT(ADDRESS(SUMPRODUCT(('Cumul pointage'!$C$2:$C$763='02 2020'!$D55)*('Cumul pointage'!$A$2:$A$763='02 2020'!G$2)*ROW('Cumul pointage'!$J$2:$J$763)),10,,,"Cumul pointage")),"")</f>
        <v/>
      </c>
      <c r="H55" s="46">
        <f ca="1">IFERROR(INDIRECT(ADDRESS(SUMPRODUCT(('Cumul pointage'!$C$2:$C$763='02 2020'!$D55)*('Cumul pointage'!$A$2:$A$763='02 2020'!H$2)*ROW('Cumul pointage'!$J$2:$J$763)),10,,,"Cumul pointage")),"")</f>
        <v>9.1999999999999993</v>
      </c>
      <c r="I55" s="46">
        <f ca="1">IFERROR(INDIRECT(ADDRESS(SUMPRODUCT(('Cumul pointage'!$C$2:$C$763='02 2020'!$D55)*('Cumul pointage'!$A$2:$A$763='02 2020'!I$2)*ROW('Cumul pointage'!$J$2:$J$763)),10,,,"Cumul pointage")),"")</f>
        <v>8.3166666666666682</v>
      </c>
      <c r="J55" s="46">
        <f ca="1">IFERROR(INDIRECT(ADDRESS(SUMPRODUCT(('Cumul pointage'!$C$2:$C$763='02 2020'!$D55)*('Cumul pointage'!$A$2:$A$763='02 2020'!J$2)*ROW('Cumul pointage'!$J$2:$J$763)),10,,,"Cumul pointage")),"")</f>
        <v>8.7333333333333343</v>
      </c>
      <c r="K55" s="79">
        <f ca="1">IFERROR(INDIRECT(ADDRESS(SUMPRODUCT(('Cumul pointage'!$C$2:$C$763='02 2020'!$D55)*('Cumul pointage'!$A$2:$A$763='02 2020'!K$2)*ROW('Cumul pointage'!$J$2:$J$763)),10,,,"Cumul pointage")),"")</f>
        <v>9.0500000000000007</v>
      </c>
      <c r="L55" s="79"/>
      <c r="M55" s="79"/>
      <c r="N55" s="80">
        <f t="shared" ca="1" si="36"/>
        <v>35.299999999999997</v>
      </c>
      <c r="O55" s="79"/>
      <c r="P55" s="79"/>
      <c r="Q55" s="79"/>
      <c r="R55" s="79"/>
      <c r="S55" s="79"/>
      <c r="T55" s="79"/>
      <c r="U55" s="79"/>
      <c r="V55" s="80">
        <f t="shared" si="45"/>
        <v>0</v>
      </c>
      <c r="W55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55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55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55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55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55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55" s="99"/>
      <c r="AD55" s="80" t="e">
        <f t="shared" si="47"/>
        <v>#REF!</v>
      </c>
      <c r="AE55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55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55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55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55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55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55" s="99"/>
      <c r="AL55" s="80" t="e">
        <f t="shared" si="46"/>
        <v>#REF!</v>
      </c>
      <c r="AM55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55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55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55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55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55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55" s="99"/>
      <c r="AT55" s="80" t="e">
        <f t="shared" si="9"/>
        <v>#REF!</v>
      </c>
      <c r="AU55" s="82" t="e">
        <f t="shared" ca="1" si="48"/>
        <v>#REF!</v>
      </c>
      <c r="AV55" s="83">
        <f t="shared" ca="1" si="10"/>
        <v>0</v>
      </c>
      <c r="AW55" s="84">
        <f t="shared" ca="1" si="49"/>
        <v>0</v>
      </c>
      <c r="AX55" s="85">
        <f t="shared" ca="1" si="50"/>
        <v>0</v>
      </c>
      <c r="AY55" s="85">
        <f t="shared" ca="1" si="11"/>
        <v>0</v>
      </c>
      <c r="AZ55" s="130">
        <f t="shared" ca="1" si="12"/>
        <v>0</v>
      </c>
      <c r="BA55" s="84">
        <f t="shared" ca="1" si="51"/>
        <v>0</v>
      </c>
      <c r="BB55" s="93">
        <f t="shared" ca="1" si="52"/>
        <v>0</v>
      </c>
      <c r="BC55" s="72"/>
      <c r="BD55" s="72">
        <f t="shared" ca="1" si="53"/>
        <v>0</v>
      </c>
    </row>
    <row r="56" spans="1:56" s="41" customFormat="1" ht="15.75" x14ac:dyDescent="0.25">
      <c r="A56" s="119"/>
      <c r="B56" s="119"/>
      <c r="C56" s="119"/>
      <c r="D56" s="97">
        <v>481</v>
      </c>
      <c r="E56" s="45"/>
      <c r="F56" s="98"/>
      <c r="G56" s="46" t="str">
        <f ca="1">IFERROR(INDIRECT(ADDRESS(SUMPRODUCT(('Cumul pointage'!$C$2:$C$763='02 2020'!$D56)*('Cumul pointage'!$A$2:$A$763='02 2020'!G$2)*ROW('Cumul pointage'!$J$2:$J$763)),10,,,"Cumul pointage")),"")</f>
        <v/>
      </c>
      <c r="H56" s="46" t="str">
        <f ca="1">IFERROR(INDIRECT(ADDRESS(SUMPRODUCT(('Cumul pointage'!$C$2:$C$763='02 2020'!$D56)*('Cumul pointage'!$A$2:$A$763='02 2020'!H$2)*ROW('Cumul pointage'!$J$2:$J$763)),10,,,"Cumul pointage")),"")</f>
        <v>Ba7</v>
      </c>
      <c r="I56" s="46">
        <f ca="1">IFERROR(INDIRECT(ADDRESS(SUMPRODUCT(('Cumul pointage'!$C$2:$C$763='02 2020'!$D56)*('Cumul pointage'!$A$2:$A$763='02 2020'!I$2)*ROW('Cumul pointage'!$J$2:$J$763)),10,,,"Cumul pointage")),"")</f>
        <v>9.0833333333333339</v>
      </c>
      <c r="J56" s="46">
        <f ca="1">IFERROR(INDIRECT(ADDRESS(SUMPRODUCT(('Cumul pointage'!$C$2:$C$763='02 2020'!$D56)*('Cumul pointage'!$A$2:$A$763='02 2020'!J$2)*ROW('Cumul pointage'!$J$2:$J$763)),10,,,"Cumul pointage")),"")</f>
        <v>1.6166666666666654</v>
      </c>
      <c r="K56" s="79">
        <f ca="1">IFERROR(INDIRECT(ADDRESS(SUMPRODUCT(('Cumul pointage'!$C$2:$C$763='02 2020'!$D56)*('Cumul pointage'!$A$2:$A$763='02 2020'!K$2)*ROW('Cumul pointage'!$J$2:$J$763)),10,,,"Cumul pointage")),"")</f>
        <v>6.1666666666666661</v>
      </c>
      <c r="L56" s="79"/>
      <c r="M56" s="79"/>
      <c r="N56" s="80">
        <f t="shared" ca="1" si="36"/>
        <v>16.866666666666667</v>
      </c>
      <c r="O56" s="79"/>
      <c r="P56" s="79"/>
      <c r="Q56" s="79"/>
      <c r="R56" s="79"/>
      <c r="S56" s="79"/>
      <c r="T56" s="79"/>
      <c r="U56" s="79"/>
      <c r="V56" s="80">
        <f t="shared" si="45"/>
        <v>0</v>
      </c>
      <c r="W56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56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56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56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56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56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56" s="99"/>
      <c r="AD56" s="80" t="e">
        <f t="shared" si="47"/>
        <v>#REF!</v>
      </c>
      <c r="AE56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56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56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56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56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56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56" s="99"/>
      <c r="AL56" s="80" t="e">
        <f t="shared" si="46"/>
        <v>#REF!</v>
      </c>
      <c r="AM56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56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56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56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56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56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56" s="99"/>
      <c r="AT56" s="80" t="e">
        <f t="shared" si="9"/>
        <v>#REF!</v>
      </c>
      <c r="AU56" s="82" t="e">
        <f t="shared" ca="1" si="48"/>
        <v>#REF!</v>
      </c>
      <c r="AV56" s="83">
        <f t="shared" ca="1" si="10"/>
        <v>0</v>
      </c>
      <c r="AW56" s="84">
        <f t="shared" ca="1" si="49"/>
        <v>0</v>
      </c>
      <c r="AX56" s="85">
        <f t="shared" ca="1" si="50"/>
        <v>0</v>
      </c>
      <c r="AY56" s="85">
        <f t="shared" ca="1" si="11"/>
        <v>0</v>
      </c>
      <c r="AZ56" s="130">
        <f t="shared" ca="1" si="12"/>
        <v>0</v>
      </c>
      <c r="BA56" s="84">
        <f t="shared" ca="1" si="51"/>
        <v>0</v>
      </c>
      <c r="BB56" s="93">
        <f t="shared" ca="1" si="52"/>
        <v>0</v>
      </c>
      <c r="BC56" s="72"/>
      <c r="BD56" s="72">
        <f t="shared" ca="1" si="53"/>
        <v>0</v>
      </c>
    </row>
    <row r="57" spans="1:56" s="41" customFormat="1" ht="15.75" x14ac:dyDescent="0.25">
      <c r="A57" s="119"/>
      <c r="B57" s="119"/>
      <c r="C57" s="119"/>
      <c r="D57" s="97">
        <v>487</v>
      </c>
      <c r="E57" s="45"/>
      <c r="F57" s="98"/>
      <c r="G57" s="46" t="str">
        <f ca="1">IFERROR(INDIRECT(ADDRESS(SUMPRODUCT(('Cumul pointage'!$C$2:$C$763='02 2020'!$D57)*('Cumul pointage'!$A$2:$A$763='02 2020'!G$2)*ROW('Cumul pointage'!$J$2:$J$763)),10,,,"Cumul pointage")),"")</f>
        <v/>
      </c>
      <c r="H57" s="46">
        <f ca="1">IFERROR(INDIRECT(ADDRESS(SUMPRODUCT(('Cumul pointage'!$C$2:$C$763='02 2020'!$D57)*('Cumul pointage'!$A$2:$A$763='02 2020'!H$2)*ROW('Cumul pointage'!$J$2:$J$763)),10,,,"Cumul pointage")),"")</f>
        <v>7.4999999999999982</v>
      </c>
      <c r="I57" s="46" t="str">
        <f ca="1">IFERROR(INDIRECT(ADDRESS(SUMPRODUCT(('Cumul pointage'!$C$2:$C$763='02 2020'!$D57)*('Cumul pointage'!$A$2:$A$763='02 2020'!I$2)*ROW('Cumul pointage'!$J$2:$J$763)),10,,,"Cumul pointage")),"")</f>
        <v>Ba7</v>
      </c>
      <c r="J57" s="46">
        <f ca="1">IFERROR(INDIRECT(ADDRESS(SUMPRODUCT(('Cumul pointage'!$C$2:$C$763='02 2020'!$D57)*('Cumul pointage'!$A$2:$A$763='02 2020'!J$2)*ROW('Cumul pointage'!$J$2:$J$763)),10,,,"Cumul pointage")),"")</f>
        <v>9.3666666666666671</v>
      </c>
      <c r="K57" s="79">
        <f ca="1">IFERROR(INDIRECT(ADDRESS(SUMPRODUCT(('Cumul pointage'!$C$2:$C$763='02 2020'!$D57)*('Cumul pointage'!$A$2:$A$763='02 2020'!K$2)*ROW('Cumul pointage'!$J$2:$J$763)),10,,,"Cumul pointage")),"")</f>
        <v>12.083333333333334</v>
      </c>
      <c r="L57" s="79"/>
      <c r="M57" s="79"/>
      <c r="N57" s="80">
        <f t="shared" ca="1" si="36"/>
        <v>28.950000000000003</v>
      </c>
      <c r="O57" s="79"/>
      <c r="P57" s="79"/>
      <c r="Q57" s="79"/>
      <c r="R57" s="79"/>
      <c r="S57" s="79"/>
      <c r="T57" s="79"/>
      <c r="U57" s="79"/>
      <c r="V57" s="80">
        <f t="shared" si="45"/>
        <v>0</v>
      </c>
      <c r="W57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57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57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57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57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57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57" s="99"/>
      <c r="AD57" s="80" t="e">
        <f t="shared" si="47"/>
        <v>#REF!</v>
      </c>
      <c r="AE57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57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57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57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57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57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57" s="99"/>
      <c r="AL57" s="80" t="e">
        <f t="shared" si="46"/>
        <v>#REF!</v>
      </c>
      <c r="AM57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57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57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57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57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57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57" s="99"/>
      <c r="AT57" s="80" t="e">
        <f t="shared" si="9"/>
        <v>#REF!</v>
      </c>
      <c r="AU57" s="82" t="e">
        <f t="shared" ca="1" si="48"/>
        <v>#REF!</v>
      </c>
      <c r="AV57" s="83">
        <f t="shared" ca="1" si="10"/>
        <v>0</v>
      </c>
      <c r="AW57" s="84">
        <f t="shared" ca="1" si="49"/>
        <v>0</v>
      </c>
      <c r="AX57" s="85">
        <f t="shared" ca="1" si="50"/>
        <v>0</v>
      </c>
      <c r="AY57" s="85">
        <f t="shared" ca="1" si="11"/>
        <v>0</v>
      </c>
      <c r="AZ57" s="130">
        <f t="shared" ca="1" si="12"/>
        <v>0</v>
      </c>
      <c r="BA57" s="84">
        <f t="shared" ca="1" si="51"/>
        <v>0</v>
      </c>
      <c r="BB57" s="93">
        <f t="shared" ca="1" si="52"/>
        <v>0</v>
      </c>
      <c r="BC57" s="72"/>
      <c r="BD57" s="72">
        <f t="shared" ca="1" si="53"/>
        <v>0</v>
      </c>
    </row>
    <row r="58" spans="1:56" s="41" customFormat="1" ht="15.75" x14ac:dyDescent="0.25">
      <c r="A58" s="119"/>
      <c r="B58" s="119"/>
      <c r="C58" s="119"/>
      <c r="D58" s="97">
        <v>499</v>
      </c>
      <c r="E58" s="45"/>
      <c r="F58" s="98"/>
      <c r="G58" s="46" t="str">
        <f ca="1">IFERROR(INDIRECT(ADDRESS(SUMPRODUCT(('Cumul pointage'!$C$2:$C$763='02 2020'!$D58)*('Cumul pointage'!$A$2:$A$763='02 2020'!G$2)*ROW('Cumul pointage'!$J$2:$J$763)),10,,,"Cumul pointage")),"")</f>
        <v/>
      </c>
      <c r="H58" s="46" t="str">
        <f ca="1">IFERROR(INDIRECT(ADDRESS(SUMPRODUCT(('Cumul pointage'!$C$2:$C$763='02 2020'!$D58)*('Cumul pointage'!$A$2:$A$763='02 2020'!H$2)*ROW('Cumul pointage'!$J$2:$J$763)),10,,,"Cumul pointage")),"")</f>
        <v>Ba7</v>
      </c>
      <c r="I58" s="46" t="str">
        <f ca="1">IFERROR(INDIRECT(ADDRESS(SUMPRODUCT(('Cumul pointage'!$C$2:$C$763='02 2020'!$D58)*('Cumul pointage'!$A$2:$A$763='02 2020'!I$2)*ROW('Cumul pointage'!$J$2:$J$763)),10,,,"Cumul pointage")),"")</f>
        <v>Ba7</v>
      </c>
      <c r="J58" s="46" t="str">
        <f ca="1">IFERROR(INDIRECT(ADDRESS(SUMPRODUCT(('Cumul pointage'!$C$2:$C$763='02 2020'!$D58)*('Cumul pointage'!$A$2:$A$763='02 2020'!J$2)*ROW('Cumul pointage'!$J$2:$J$763)),10,,,"Cumul pointage")),"")</f>
        <v>Ja</v>
      </c>
      <c r="K58" s="79" t="str">
        <f ca="1">IFERROR(INDIRECT(ADDRESS(SUMPRODUCT(('Cumul pointage'!$C$2:$C$763='02 2020'!$D58)*('Cumul pointage'!$A$2:$A$763='02 2020'!K$2)*ROW('Cumul pointage'!$J$2:$J$763)),10,,,"Cumul pointage")),"")</f>
        <v>Ba7</v>
      </c>
      <c r="L58" s="79"/>
      <c r="M58" s="79"/>
      <c r="N58" s="80">
        <f t="shared" ca="1" si="36"/>
        <v>0</v>
      </c>
      <c r="O58" s="79"/>
      <c r="P58" s="79"/>
      <c r="Q58" s="79"/>
      <c r="R58" s="79"/>
      <c r="S58" s="79"/>
      <c r="T58" s="79"/>
      <c r="U58" s="79"/>
      <c r="V58" s="80">
        <f t="shared" si="45"/>
        <v>0</v>
      </c>
      <c r="W58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58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58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58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58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58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58" s="99"/>
      <c r="AD58" s="80" t="e">
        <f t="shared" si="47"/>
        <v>#REF!</v>
      </c>
      <c r="AE58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58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58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58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58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58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58" s="99"/>
      <c r="AL58" s="80" t="e">
        <f t="shared" si="46"/>
        <v>#REF!</v>
      </c>
      <c r="AM58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58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58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58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58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58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58" s="99"/>
      <c r="AT58" s="80" t="e">
        <f t="shared" si="9"/>
        <v>#REF!</v>
      </c>
      <c r="AU58" s="82" t="e">
        <f t="shared" ca="1" si="48"/>
        <v>#REF!</v>
      </c>
      <c r="AV58" s="83">
        <f t="shared" ca="1" si="10"/>
        <v>0</v>
      </c>
      <c r="AW58" s="84">
        <f t="shared" ca="1" si="49"/>
        <v>0</v>
      </c>
      <c r="AX58" s="85">
        <f t="shared" ca="1" si="50"/>
        <v>0</v>
      </c>
      <c r="AY58" s="85">
        <f t="shared" ca="1" si="11"/>
        <v>0</v>
      </c>
      <c r="AZ58" s="130">
        <f t="shared" ca="1" si="12"/>
        <v>0</v>
      </c>
      <c r="BA58" s="84">
        <f t="shared" ca="1" si="51"/>
        <v>0</v>
      </c>
      <c r="BB58" s="93">
        <f t="shared" ca="1" si="52"/>
        <v>0</v>
      </c>
      <c r="BC58" s="72"/>
      <c r="BD58" s="72">
        <f t="shared" ca="1" si="53"/>
        <v>0</v>
      </c>
    </row>
    <row r="59" spans="1:56" s="41" customFormat="1" ht="15.75" x14ac:dyDescent="0.25">
      <c r="A59" s="119"/>
      <c r="B59" s="119"/>
      <c r="C59" s="119"/>
      <c r="D59" s="97">
        <v>500</v>
      </c>
      <c r="E59" s="45"/>
      <c r="F59" s="98"/>
      <c r="G59" s="46" t="str">
        <f ca="1">IFERROR(INDIRECT(ADDRESS(SUMPRODUCT(('Cumul pointage'!$C$2:$C$763='02 2020'!$D59)*('Cumul pointage'!$A$2:$A$763='02 2020'!G$2)*ROW('Cumul pointage'!$J$2:$J$763)),10,,,"Cumul pointage")),"")</f>
        <v/>
      </c>
      <c r="H59" s="46">
        <f ca="1">IFERROR(INDIRECT(ADDRESS(SUMPRODUCT(('Cumul pointage'!$C$2:$C$763='02 2020'!$D59)*('Cumul pointage'!$A$2:$A$763='02 2020'!H$2)*ROW('Cumul pointage'!$J$2:$J$763)),10,,,"Cumul pointage")),"")</f>
        <v>8.9833333333333325</v>
      </c>
      <c r="I59" s="46">
        <f ca="1">IFERROR(INDIRECT(ADDRESS(SUMPRODUCT(('Cumul pointage'!$C$2:$C$763='02 2020'!$D59)*('Cumul pointage'!$A$2:$A$763='02 2020'!I$2)*ROW('Cumul pointage'!$J$2:$J$763)),10,,,"Cumul pointage")),"")</f>
        <v>8.1666666666666661</v>
      </c>
      <c r="J59" s="46">
        <f ca="1">IFERROR(INDIRECT(ADDRESS(SUMPRODUCT(('Cumul pointage'!$C$2:$C$763='02 2020'!$D59)*('Cumul pointage'!$A$2:$A$763='02 2020'!J$2)*ROW('Cumul pointage'!$J$2:$J$763)),10,,,"Cumul pointage")),"")</f>
        <v>9.0166666666666657</v>
      </c>
      <c r="K59" s="79">
        <f ca="1">IFERROR(INDIRECT(ADDRESS(SUMPRODUCT(('Cumul pointage'!$C$2:$C$763='02 2020'!$D59)*('Cumul pointage'!$A$2:$A$763='02 2020'!K$2)*ROW('Cumul pointage'!$J$2:$J$763)),10,,,"Cumul pointage")),"")</f>
        <v>8.9999999999999982</v>
      </c>
      <c r="L59" s="79"/>
      <c r="M59" s="79"/>
      <c r="N59" s="80">
        <f t="shared" ca="1" si="36"/>
        <v>35.166666666666664</v>
      </c>
      <c r="O59" s="79"/>
      <c r="P59" s="79"/>
      <c r="Q59" s="79"/>
      <c r="R59" s="79"/>
      <c r="S59" s="79"/>
      <c r="T59" s="79"/>
      <c r="U59" s="79"/>
      <c r="V59" s="80">
        <f t="shared" si="45"/>
        <v>0</v>
      </c>
      <c r="W59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59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59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59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59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59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59" s="99"/>
      <c r="AD59" s="80" t="e">
        <f t="shared" si="47"/>
        <v>#REF!</v>
      </c>
      <c r="AE59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59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59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59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59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59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59" s="99"/>
      <c r="AL59" s="80" t="e">
        <f t="shared" si="46"/>
        <v>#REF!</v>
      </c>
      <c r="AM59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59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59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59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59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59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59" s="99"/>
      <c r="AT59" s="80" t="e">
        <f t="shared" si="9"/>
        <v>#REF!</v>
      </c>
      <c r="AU59" s="82" t="e">
        <f t="shared" ca="1" si="48"/>
        <v>#REF!</v>
      </c>
      <c r="AV59" s="83">
        <f t="shared" ca="1" si="10"/>
        <v>0</v>
      </c>
      <c r="AW59" s="84">
        <f t="shared" ca="1" si="49"/>
        <v>0</v>
      </c>
      <c r="AX59" s="85">
        <f t="shared" ca="1" si="50"/>
        <v>0</v>
      </c>
      <c r="AY59" s="85">
        <f t="shared" ca="1" si="11"/>
        <v>0</v>
      </c>
      <c r="AZ59" s="130">
        <f t="shared" ca="1" si="12"/>
        <v>0</v>
      </c>
      <c r="BA59" s="84">
        <f t="shared" ca="1" si="51"/>
        <v>0</v>
      </c>
      <c r="BB59" s="93">
        <f t="shared" ca="1" si="52"/>
        <v>0</v>
      </c>
      <c r="BC59" s="72"/>
      <c r="BD59" s="72">
        <f t="shared" ca="1" si="53"/>
        <v>0</v>
      </c>
    </row>
    <row r="60" spans="1:56" s="41" customFormat="1" ht="15.75" x14ac:dyDescent="0.25">
      <c r="A60" s="119"/>
      <c r="B60" s="119"/>
      <c r="C60" s="119"/>
      <c r="D60" s="97">
        <v>502</v>
      </c>
      <c r="E60" s="45"/>
      <c r="F60" s="98"/>
      <c r="G60" s="46" t="str">
        <f ca="1">IFERROR(INDIRECT(ADDRESS(SUMPRODUCT(('Cumul pointage'!$C$2:$C$763='02 2020'!$D60)*('Cumul pointage'!$A$2:$A$763='02 2020'!G$2)*ROW('Cumul pointage'!$J$2:$J$763)),10,,,"Cumul pointage")),"")</f>
        <v/>
      </c>
      <c r="H60" s="46" t="str">
        <f ca="1">IFERROR(INDIRECT(ADDRESS(SUMPRODUCT(('Cumul pointage'!$C$2:$C$763='02 2020'!$D60)*('Cumul pointage'!$A$2:$A$763='02 2020'!H$2)*ROW('Cumul pointage'!$J$2:$J$763)),10,,,"Cumul pointage")),"")</f>
        <v>Ba7</v>
      </c>
      <c r="I60" s="46" t="str">
        <f ca="1">IFERROR(INDIRECT(ADDRESS(SUMPRODUCT(('Cumul pointage'!$C$2:$C$763='02 2020'!$D60)*('Cumul pointage'!$A$2:$A$763='02 2020'!I$2)*ROW('Cumul pointage'!$J$2:$J$763)),10,,,"Cumul pointage")),"")</f>
        <v>Ba7</v>
      </c>
      <c r="J60" s="46" t="str">
        <f ca="1">IFERROR(INDIRECT(ADDRESS(SUMPRODUCT(('Cumul pointage'!$C$2:$C$763='02 2020'!$D60)*('Cumul pointage'!$A$2:$A$763='02 2020'!J$2)*ROW('Cumul pointage'!$J$2:$J$763)),10,,,"Cumul pointage")),"")</f>
        <v>Ba7</v>
      </c>
      <c r="K60" s="79" t="str">
        <f ca="1">IFERROR(INDIRECT(ADDRESS(SUMPRODUCT(('Cumul pointage'!$C$2:$C$763='02 2020'!$D60)*('Cumul pointage'!$A$2:$A$763='02 2020'!K$2)*ROW('Cumul pointage'!$J$2:$J$763)),10,,,"Cumul pointage")),"")</f>
        <v>Ba7</v>
      </c>
      <c r="L60" s="79"/>
      <c r="M60" s="79"/>
      <c r="N60" s="80">
        <f t="shared" ca="1" si="36"/>
        <v>0</v>
      </c>
      <c r="O60" s="79"/>
      <c r="P60" s="79"/>
      <c r="Q60" s="79"/>
      <c r="R60" s="79"/>
      <c r="S60" s="79"/>
      <c r="T60" s="79"/>
      <c r="U60" s="79"/>
      <c r="V60" s="80">
        <f t="shared" si="45"/>
        <v>0</v>
      </c>
      <c r="W60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60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60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60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60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60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60" s="99"/>
      <c r="AD60" s="80" t="e">
        <f t="shared" si="47"/>
        <v>#REF!</v>
      </c>
      <c r="AE60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60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60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60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60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60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60" s="99"/>
      <c r="AL60" s="80" t="e">
        <f t="shared" si="46"/>
        <v>#REF!</v>
      </c>
      <c r="AM60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60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60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60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60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60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60" s="99"/>
      <c r="AT60" s="80" t="e">
        <f t="shared" si="9"/>
        <v>#REF!</v>
      </c>
      <c r="AU60" s="82" t="e">
        <f t="shared" ca="1" si="48"/>
        <v>#REF!</v>
      </c>
      <c r="AV60" s="83">
        <f t="shared" ca="1" si="10"/>
        <v>0</v>
      </c>
      <c r="AW60" s="84">
        <f t="shared" ca="1" si="49"/>
        <v>0</v>
      </c>
      <c r="AX60" s="85">
        <f t="shared" ca="1" si="50"/>
        <v>0</v>
      </c>
      <c r="AY60" s="85">
        <f t="shared" ca="1" si="11"/>
        <v>0</v>
      </c>
      <c r="AZ60" s="130">
        <f t="shared" ca="1" si="12"/>
        <v>0</v>
      </c>
      <c r="BA60" s="84">
        <f t="shared" ca="1" si="51"/>
        <v>0</v>
      </c>
      <c r="BB60" s="93">
        <f t="shared" ca="1" si="52"/>
        <v>0</v>
      </c>
      <c r="BC60" s="72"/>
      <c r="BD60" s="72">
        <f t="shared" ca="1" si="53"/>
        <v>0</v>
      </c>
    </row>
    <row r="61" spans="1:56" s="41" customFormat="1" ht="15.75" x14ac:dyDescent="0.25">
      <c r="A61" s="119"/>
      <c r="B61" s="119"/>
      <c r="C61" s="119"/>
      <c r="D61" s="97">
        <v>503</v>
      </c>
      <c r="E61" s="45"/>
      <c r="F61" s="98"/>
      <c r="G61" s="46" t="str">
        <f ca="1">IFERROR(INDIRECT(ADDRESS(SUMPRODUCT(('Cumul pointage'!$C$2:$C$763='02 2020'!$D61)*('Cumul pointage'!$A$2:$A$763='02 2020'!G$2)*ROW('Cumul pointage'!$J$2:$J$763)),10,,,"Cumul pointage")),"")</f>
        <v/>
      </c>
      <c r="H61" s="46" t="str">
        <f ca="1">IFERROR(INDIRECT(ADDRESS(SUMPRODUCT(('Cumul pointage'!$C$2:$C$763='02 2020'!$D61)*('Cumul pointage'!$A$2:$A$763='02 2020'!H$2)*ROW('Cumul pointage'!$J$2:$J$763)),10,,,"Cumul pointage")),"")</f>
        <v>Ba7</v>
      </c>
      <c r="I61" s="46" t="str">
        <f ca="1">IFERROR(INDIRECT(ADDRESS(SUMPRODUCT(('Cumul pointage'!$C$2:$C$763='02 2020'!$D61)*('Cumul pointage'!$A$2:$A$763='02 2020'!I$2)*ROW('Cumul pointage'!$J$2:$J$763)),10,,,"Cumul pointage")),"")</f>
        <v>Ba7</v>
      </c>
      <c r="J61" s="46" t="str">
        <f ca="1">IFERROR(INDIRECT(ADDRESS(SUMPRODUCT(('Cumul pointage'!$C$2:$C$763='02 2020'!$D61)*('Cumul pointage'!$A$2:$A$763='02 2020'!J$2)*ROW('Cumul pointage'!$J$2:$J$763)),10,,,"Cumul pointage")),"")</f>
        <v>Ba7</v>
      </c>
      <c r="K61" s="79" t="str">
        <f ca="1">IFERROR(INDIRECT(ADDRESS(SUMPRODUCT(('Cumul pointage'!$C$2:$C$763='02 2020'!$D61)*('Cumul pointage'!$A$2:$A$763='02 2020'!K$2)*ROW('Cumul pointage'!$J$2:$J$763)),10,,,"Cumul pointage")),"")</f>
        <v>Ba7</v>
      </c>
      <c r="L61" s="79"/>
      <c r="M61" s="79"/>
      <c r="N61" s="80">
        <f t="shared" ca="1" si="36"/>
        <v>0</v>
      </c>
      <c r="O61" s="79"/>
      <c r="P61" s="79"/>
      <c r="Q61" s="79"/>
      <c r="R61" s="79"/>
      <c r="S61" s="79"/>
      <c r="T61" s="79"/>
      <c r="U61" s="79"/>
      <c r="V61" s="80">
        <f t="shared" si="45"/>
        <v>0</v>
      </c>
      <c r="W61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61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61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61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61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61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61" s="99"/>
      <c r="AD61" s="80" t="e">
        <f t="shared" si="47"/>
        <v>#REF!</v>
      </c>
      <c r="AE61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61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61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61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61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61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61" s="99"/>
      <c r="AL61" s="80" t="e">
        <f t="shared" si="46"/>
        <v>#REF!</v>
      </c>
      <c r="AM61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61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61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61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61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61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61" s="99"/>
      <c r="AT61" s="80" t="e">
        <f t="shared" si="9"/>
        <v>#REF!</v>
      </c>
      <c r="AU61" s="82" t="e">
        <f t="shared" ca="1" si="48"/>
        <v>#REF!</v>
      </c>
      <c r="AV61" s="83">
        <f t="shared" ca="1" si="10"/>
        <v>0</v>
      </c>
      <c r="AW61" s="84">
        <f t="shared" ca="1" si="49"/>
        <v>0</v>
      </c>
      <c r="AX61" s="85">
        <f t="shared" ca="1" si="50"/>
        <v>0</v>
      </c>
      <c r="AY61" s="85">
        <f t="shared" ca="1" si="11"/>
        <v>0</v>
      </c>
      <c r="AZ61" s="130">
        <f t="shared" ca="1" si="12"/>
        <v>0</v>
      </c>
      <c r="BA61" s="84">
        <f t="shared" ca="1" si="51"/>
        <v>0</v>
      </c>
      <c r="BB61" s="93">
        <f t="shared" ca="1" si="52"/>
        <v>0</v>
      </c>
      <c r="BC61" s="72"/>
      <c r="BD61" s="72">
        <f t="shared" ca="1" si="53"/>
        <v>0</v>
      </c>
    </row>
    <row r="62" spans="1:56" s="41" customFormat="1" ht="15.75" x14ac:dyDescent="0.25">
      <c r="A62" s="119"/>
      <c r="B62" s="119"/>
      <c r="C62" s="119"/>
      <c r="D62" s="97">
        <v>528</v>
      </c>
      <c r="E62" s="45"/>
      <c r="F62" s="98"/>
      <c r="G62" s="46" t="str">
        <f ca="1">IFERROR(INDIRECT(ADDRESS(SUMPRODUCT(('Cumul pointage'!$C$2:$C$763='02 2020'!$D62)*('Cumul pointage'!$A$2:$A$763='02 2020'!G$2)*ROW('Cumul pointage'!$J$2:$J$763)),10,,,"Cumul pointage")),"")</f>
        <v/>
      </c>
      <c r="H62" s="46">
        <f ca="1">IFERROR(INDIRECT(ADDRESS(SUMPRODUCT(('Cumul pointage'!$C$2:$C$763='02 2020'!$D62)*('Cumul pointage'!$A$2:$A$763='02 2020'!H$2)*ROW('Cumul pointage'!$J$2:$J$763)),10,,,"Cumul pointage")),"")</f>
        <v>5.083333333333333</v>
      </c>
      <c r="I62" s="46">
        <f ca="1">IFERROR(INDIRECT(ADDRESS(SUMPRODUCT(('Cumul pointage'!$C$2:$C$763='02 2020'!$D62)*('Cumul pointage'!$A$2:$A$763='02 2020'!I$2)*ROW('Cumul pointage'!$J$2:$J$763)),10,,,"Cumul pointage")),"")</f>
        <v>8.9500000000000011</v>
      </c>
      <c r="J62" s="46">
        <f ca="1">IFERROR(INDIRECT(ADDRESS(SUMPRODUCT(('Cumul pointage'!$C$2:$C$763='02 2020'!$D62)*('Cumul pointage'!$A$2:$A$763='02 2020'!J$2)*ROW('Cumul pointage'!$J$2:$J$763)),10,,,"Cumul pointage")),"")</f>
        <v>7.6833333333333318</v>
      </c>
      <c r="K62" s="79">
        <f ca="1">IFERROR(INDIRECT(ADDRESS(SUMPRODUCT(('Cumul pointage'!$C$2:$C$763='02 2020'!$D62)*('Cumul pointage'!$A$2:$A$763='02 2020'!K$2)*ROW('Cumul pointage'!$J$2:$J$763)),10,,,"Cumul pointage")),"")</f>
        <v>7.0333333333333341</v>
      </c>
      <c r="L62" s="79"/>
      <c r="M62" s="79"/>
      <c r="N62" s="80">
        <f t="shared" ca="1" si="36"/>
        <v>28.750000000000004</v>
      </c>
      <c r="O62" s="79"/>
      <c r="P62" s="79"/>
      <c r="Q62" s="79"/>
      <c r="R62" s="79"/>
      <c r="S62" s="79"/>
      <c r="T62" s="79"/>
      <c r="U62" s="79"/>
      <c r="V62" s="80">
        <f t="shared" si="45"/>
        <v>0</v>
      </c>
      <c r="W62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62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62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62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62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62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62" s="99"/>
      <c r="AD62" s="80" t="e">
        <f t="shared" si="47"/>
        <v>#REF!</v>
      </c>
      <c r="AE62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62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62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62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62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62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62" s="99"/>
      <c r="AL62" s="80" t="e">
        <f t="shared" si="46"/>
        <v>#REF!</v>
      </c>
      <c r="AM62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62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62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62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62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62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62" s="99"/>
      <c r="AT62" s="80" t="e">
        <f t="shared" si="9"/>
        <v>#REF!</v>
      </c>
      <c r="AU62" s="82" t="e">
        <f t="shared" ca="1" si="48"/>
        <v>#REF!</v>
      </c>
      <c r="AV62" s="83">
        <f t="shared" ca="1" si="10"/>
        <v>0</v>
      </c>
      <c r="AW62" s="84">
        <f t="shared" ca="1" si="49"/>
        <v>0</v>
      </c>
      <c r="AX62" s="85">
        <f t="shared" ca="1" si="50"/>
        <v>0</v>
      </c>
      <c r="AY62" s="85">
        <f t="shared" ca="1" si="11"/>
        <v>0</v>
      </c>
      <c r="AZ62" s="130">
        <f t="shared" ca="1" si="12"/>
        <v>0</v>
      </c>
      <c r="BA62" s="84">
        <f t="shared" ca="1" si="51"/>
        <v>0</v>
      </c>
      <c r="BB62" s="93">
        <f t="shared" ca="1" si="52"/>
        <v>0</v>
      </c>
      <c r="BC62" s="72"/>
      <c r="BD62" s="72">
        <f t="shared" ca="1" si="53"/>
        <v>0</v>
      </c>
    </row>
    <row r="63" spans="1:56" s="41" customFormat="1" ht="15.75" x14ac:dyDescent="0.25">
      <c r="A63" s="119"/>
      <c r="B63" s="119"/>
      <c r="C63" s="119"/>
      <c r="D63" s="97">
        <v>551</v>
      </c>
      <c r="E63" s="45"/>
      <c r="F63" s="98"/>
      <c r="G63" s="46" t="str">
        <f ca="1">IFERROR(INDIRECT(ADDRESS(SUMPRODUCT(('Cumul pointage'!$C$2:$C$763='02 2020'!$D63)*('Cumul pointage'!$A$2:$A$763='02 2020'!G$2)*ROW('Cumul pointage'!$J$2:$J$763)),10,,,"Cumul pointage")),"")</f>
        <v/>
      </c>
      <c r="H63" s="46" t="str">
        <f ca="1">IFERROR(INDIRECT(ADDRESS(SUMPRODUCT(('Cumul pointage'!$C$2:$C$763='02 2020'!$D63)*('Cumul pointage'!$A$2:$A$763='02 2020'!H$2)*ROW('Cumul pointage'!$J$2:$J$763)),10,,,"Cumul pointage")),"")</f>
        <v>Ba7</v>
      </c>
      <c r="I63" s="46" t="str">
        <f ca="1">IFERROR(INDIRECT(ADDRESS(SUMPRODUCT(('Cumul pointage'!$C$2:$C$763='02 2020'!$D63)*('Cumul pointage'!$A$2:$A$763='02 2020'!I$2)*ROW('Cumul pointage'!$J$2:$J$763)),10,,,"Cumul pointage")),"")</f>
        <v>Ba7</v>
      </c>
      <c r="J63" s="46" t="str">
        <f ca="1">IFERROR(INDIRECT(ADDRESS(SUMPRODUCT(('Cumul pointage'!$C$2:$C$763='02 2020'!$D63)*('Cumul pointage'!$A$2:$A$763='02 2020'!J$2)*ROW('Cumul pointage'!$J$2:$J$763)),10,,,"Cumul pointage")),"")</f>
        <v>Ba7</v>
      </c>
      <c r="K63" s="79" t="str">
        <f ca="1">IFERROR(INDIRECT(ADDRESS(SUMPRODUCT(('Cumul pointage'!$C$2:$C$763='02 2020'!$D63)*('Cumul pointage'!$A$2:$A$763='02 2020'!K$2)*ROW('Cumul pointage'!$J$2:$J$763)),10,,,"Cumul pointage")),"")</f>
        <v>Ba7</v>
      </c>
      <c r="L63" s="79"/>
      <c r="M63" s="79"/>
      <c r="N63" s="80">
        <f t="shared" ca="1" si="36"/>
        <v>0</v>
      </c>
      <c r="O63" s="79"/>
      <c r="P63" s="79"/>
      <c r="Q63" s="79"/>
      <c r="R63" s="79"/>
      <c r="S63" s="79"/>
      <c r="T63" s="79"/>
      <c r="U63" s="79"/>
      <c r="V63" s="80">
        <f t="shared" si="45"/>
        <v>0</v>
      </c>
      <c r="W63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63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63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63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63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63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63" s="99"/>
      <c r="AD63" s="80" t="e">
        <f t="shared" si="47"/>
        <v>#REF!</v>
      </c>
      <c r="AE63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63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63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63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63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63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63" s="99"/>
      <c r="AL63" s="80" t="e">
        <f t="shared" si="46"/>
        <v>#REF!</v>
      </c>
      <c r="AM63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63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63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63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63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63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63" s="99"/>
      <c r="AT63" s="80" t="e">
        <f t="shared" si="9"/>
        <v>#REF!</v>
      </c>
      <c r="AU63" s="82" t="e">
        <f t="shared" ca="1" si="48"/>
        <v>#REF!</v>
      </c>
      <c r="AV63" s="83">
        <f t="shared" ca="1" si="10"/>
        <v>0</v>
      </c>
      <c r="AW63" s="84">
        <f t="shared" ca="1" si="49"/>
        <v>0</v>
      </c>
      <c r="AX63" s="85">
        <f t="shared" ca="1" si="50"/>
        <v>0</v>
      </c>
      <c r="AY63" s="85">
        <f t="shared" ca="1" si="11"/>
        <v>0</v>
      </c>
      <c r="AZ63" s="130">
        <f t="shared" ca="1" si="12"/>
        <v>0</v>
      </c>
      <c r="BA63" s="84">
        <f t="shared" ca="1" si="51"/>
        <v>0</v>
      </c>
      <c r="BB63" s="93">
        <f t="shared" ca="1" si="52"/>
        <v>0</v>
      </c>
      <c r="BC63" s="72"/>
      <c r="BD63" s="72">
        <f t="shared" ca="1" si="53"/>
        <v>0</v>
      </c>
    </row>
    <row r="64" spans="1:56" s="41" customFormat="1" ht="15.75" x14ac:dyDescent="0.25">
      <c r="A64" s="119"/>
      <c r="B64" s="119"/>
      <c r="C64" s="119"/>
      <c r="D64" s="97">
        <v>629</v>
      </c>
      <c r="E64" s="45"/>
      <c r="F64" s="98"/>
      <c r="G64" s="46" t="str">
        <f ca="1">IFERROR(INDIRECT(ADDRESS(SUMPRODUCT(('Cumul pointage'!$C$2:$C$763='02 2020'!$D64)*('Cumul pointage'!$A$2:$A$763='02 2020'!G$2)*ROW('Cumul pointage'!$J$2:$J$763)),10,,,"Cumul pointage")),"")</f>
        <v/>
      </c>
      <c r="H64" s="46">
        <f ca="1">IFERROR(INDIRECT(ADDRESS(SUMPRODUCT(('Cumul pointage'!$C$2:$C$763='02 2020'!$D64)*('Cumul pointage'!$A$2:$A$763='02 2020'!H$2)*ROW('Cumul pointage'!$J$2:$J$763)),10,,,"Cumul pointage")),"")</f>
        <v>9.0166666666666675</v>
      </c>
      <c r="I64" s="46">
        <f ca="1">IFERROR(INDIRECT(ADDRESS(SUMPRODUCT(('Cumul pointage'!$C$2:$C$763='02 2020'!$D64)*('Cumul pointage'!$A$2:$A$763='02 2020'!I$2)*ROW('Cumul pointage'!$J$2:$J$763)),10,,,"Cumul pointage")),"")</f>
        <v>8.2000000000000011</v>
      </c>
      <c r="J64" s="46">
        <f ca="1">IFERROR(INDIRECT(ADDRESS(SUMPRODUCT(('Cumul pointage'!$C$2:$C$763='02 2020'!$D64)*('Cumul pointage'!$A$2:$A$763='02 2020'!J$2)*ROW('Cumul pointage'!$J$2:$J$763)),10,,,"Cumul pointage")),"")</f>
        <v>9.0833333333333321</v>
      </c>
      <c r="K64" s="79">
        <f ca="1">IFERROR(INDIRECT(ADDRESS(SUMPRODUCT(('Cumul pointage'!$C$2:$C$763='02 2020'!$D64)*('Cumul pointage'!$A$2:$A$763='02 2020'!K$2)*ROW('Cumul pointage'!$J$2:$J$763)),10,,,"Cumul pointage")),"")</f>
        <v>8.1999999999999993</v>
      </c>
      <c r="L64" s="79"/>
      <c r="M64" s="79"/>
      <c r="N64" s="80">
        <f t="shared" ca="1" si="36"/>
        <v>34.5</v>
      </c>
      <c r="O64" s="79"/>
      <c r="P64" s="79"/>
      <c r="Q64" s="79"/>
      <c r="R64" s="79"/>
      <c r="S64" s="79"/>
      <c r="T64" s="79"/>
      <c r="U64" s="79"/>
      <c r="V64" s="80">
        <f t="shared" si="45"/>
        <v>0</v>
      </c>
      <c r="W64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64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64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64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64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64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64" s="99"/>
      <c r="AD64" s="80" t="e">
        <f t="shared" si="47"/>
        <v>#REF!</v>
      </c>
      <c r="AE64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64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64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64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64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64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64" s="99"/>
      <c r="AL64" s="80" t="e">
        <f t="shared" si="46"/>
        <v>#REF!</v>
      </c>
      <c r="AM64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64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64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64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64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64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64" s="99"/>
      <c r="AT64" s="80" t="e">
        <f t="shared" si="9"/>
        <v>#REF!</v>
      </c>
      <c r="AU64" s="82" t="e">
        <f t="shared" ca="1" si="48"/>
        <v>#REF!</v>
      </c>
      <c r="AV64" s="83">
        <f t="shared" ca="1" si="10"/>
        <v>0</v>
      </c>
      <c r="AW64" s="84">
        <f t="shared" ca="1" si="49"/>
        <v>0</v>
      </c>
      <c r="AX64" s="85">
        <f t="shared" ca="1" si="50"/>
        <v>0</v>
      </c>
      <c r="AY64" s="85">
        <f t="shared" ca="1" si="11"/>
        <v>0</v>
      </c>
      <c r="AZ64" s="130">
        <f t="shared" ca="1" si="12"/>
        <v>0</v>
      </c>
      <c r="BA64" s="84">
        <f t="shared" ca="1" si="51"/>
        <v>0</v>
      </c>
      <c r="BB64" s="93">
        <f t="shared" ca="1" si="52"/>
        <v>0</v>
      </c>
      <c r="BC64" s="72"/>
      <c r="BD64" s="72">
        <f t="shared" ca="1" si="53"/>
        <v>0</v>
      </c>
    </row>
    <row r="65" spans="1:56" s="41" customFormat="1" ht="15.75" x14ac:dyDescent="0.25">
      <c r="A65" s="119"/>
      <c r="B65" s="119"/>
      <c r="C65" s="119"/>
      <c r="D65" s="97">
        <v>652</v>
      </c>
      <c r="E65" s="45"/>
      <c r="F65" s="98"/>
      <c r="G65" s="46" t="str">
        <f ca="1">IFERROR(INDIRECT(ADDRESS(SUMPRODUCT(('Cumul pointage'!$C$2:$C$763='02 2020'!$D65)*('Cumul pointage'!$A$2:$A$763='02 2020'!G$2)*ROW('Cumul pointage'!$J$2:$J$763)),10,,,"Cumul pointage")),"")</f>
        <v/>
      </c>
      <c r="H65" s="46" t="str">
        <f ca="1">IFERROR(INDIRECT(ADDRESS(SUMPRODUCT(('Cumul pointage'!$C$2:$C$763='02 2020'!$D65)*('Cumul pointage'!$A$2:$A$763='02 2020'!H$2)*ROW('Cumul pointage'!$J$2:$J$763)),10,,,"Cumul pointage")),"")</f>
        <v>Ba7</v>
      </c>
      <c r="I65" s="46" t="str">
        <f ca="1">IFERROR(INDIRECT(ADDRESS(SUMPRODUCT(('Cumul pointage'!$C$2:$C$763='02 2020'!$D65)*('Cumul pointage'!$A$2:$A$763='02 2020'!I$2)*ROW('Cumul pointage'!$J$2:$J$763)),10,,,"Cumul pointage")),"")</f>
        <v>Ja</v>
      </c>
      <c r="J65" s="46" t="str">
        <f ca="1">IFERROR(INDIRECT(ADDRESS(SUMPRODUCT(('Cumul pointage'!$C$2:$C$763='02 2020'!$D65)*('Cumul pointage'!$A$2:$A$763='02 2020'!J$2)*ROW('Cumul pointage'!$J$2:$J$763)),10,,,"Cumul pointage")),"")</f>
        <v>Ba7</v>
      </c>
      <c r="K65" s="79" t="str">
        <f ca="1">IFERROR(INDIRECT(ADDRESS(SUMPRODUCT(('Cumul pointage'!$C$2:$C$763='02 2020'!$D65)*('Cumul pointage'!$A$2:$A$763='02 2020'!K$2)*ROW('Cumul pointage'!$J$2:$J$763)),10,,,"Cumul pointage")),"")</f>
        <v>Ba7</v>
      </c>
      <c r="L65" s="79"/>
      <c r="M65" s="79"/>
      <c r="N65" s="80">
        <f t="shared" ca="1" si="36"/>
        <v>0</v>
      </c>
      <c r="O65" s="79"/>
      <c r="P65" s="79"/>
      <c r="Q65" s="79"/>
      <c r="R65" s="79"/>
      <c r="S65" s="79"/>
      <c r="T65" s="79"/>
      <c r="U65" s="79"/>
      <c r="V65" s="80">
        <f t="shared" si="45"/>
        <v>0</v>
      </c>
      <c r="W65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65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65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65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65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65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65" s="99"/>
      <c r="AD65" s="80" t="e">
        <f t="shared" si="47"/>
        <v>#REF!</v>
      </c>
      <c r="AE65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65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65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65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65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65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65" s="99"/>
      <c r="AL65" s="80" t="e">
        <f t="shared" si="46"/>
        <v>#REF!</v>
      </c>
      <c r="AM65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65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65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65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65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65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65" s="99"/>
      <c r="AT65" s="80" t="e">
        <f t="shared" si="9"/>
        <v>#REF!</v>
      </c>
      <c r="AU65" s="82" t="e">
        <f t="shared" ca="1" si="48"/>
        <v>#REF!</v>
      </c>
      <c r="AV65" s="83">
        <f t="shared" ca="1" si="10"/>
        <v>0</v>
      </c>
      <c r="AW65" s="84">
        <f t="shared" ca="1" si="49"/>
        <v>0</v>
      </c>
      <c r="AX65" s="85">
        <f t="shared" ca="1" si="50"/>
        <v>0</v>
      </c>
      <c r="AY65" s="85">
        <f t="shared" ca="1" si="11"/>
        <v>0</v>
      </c>
      <c r="AZ65" s="130">
        <f t="shared" ca="1" si="12"/>
        <v>0</v>
      </c>
      <c r="BA65" s="84">
        <f t="shared" ca="1" si="51"/>
        <v>0</v>
      </c>
      <c r="BB65" s="93">
        <f t="shared" ca="1" si="52"/>
        <v>0</v>
      </c>
      <c r="BC65" s="72"/>
      <c r="BD65" s="72">
        <f t="shared" ca="1" si="53"/>
        <v>0</v>
      </c>
    </row>
    <row r="66" spans="1:56" s="41" customFormat="1" ht="15.75" x14ac:dyDescent="0.25">
      <c r="A66" s="119"/>
      <c r="B66" s="119"/>
      <c r="C66" s="119"/>
      <c r="D66" s="97">
        <v>666</v>
      </c>
      <c r="E66" s="45"/>
      <c r="F66" s="98"/>
      <c r="G66" s="46" t="str">
        <f ca="1">IFERROR(INDIRECT(ADDRESS(SUMPRODUCT(('Cumul pointage'!$C$2:$C$763='02 2020'!$D66)*('Cumul pointage'!$A$2:$A$763='02 2020'!G$2)*ROW('Cumul pointage'!$J$2:$J$763)),10,,,"Cumul pointage")),"")</f>
        <v/>
      </c>
      <c r="H66" s="46">
        <f ca="1">IFERROR(INDIRECT(ADDRESS(SUMPRODUCT(('Cumul pointage'!$C$2:$C$763='02 2020'!$D66)*('Cumul pointage'!$A$2:$A$763='02 2020'!H$2)*ROW('Cumul pointage'!$J$2:$J$763)),10,,,"Cumul pointage")),"")</f>
        <v>9.1833333333333336</v>
      </c>
      <c r="I66" s="46">
        <f ca="1">IFERROR(INDIRECT(ADDRESS(SUMPRODUCT(('Cumul pointage'!$C$2:$C$763='02 2020'!$D66)*('Cumul pointage'!$A$2:$A$763='02 2020'!I$2)*ROW('Cumul pointage'!$J$2:$J$763)),10,,,"Cumul pointage")),"")</f>
        <v>9.0833333333333357</v>
      </c>
      <c r="J66" s="46">
        <f ca="1">IFERROR(INDIRECT(ADDRESS(SUMPRODUCT(('Cumul pointage'!$C$2:$C$763='02 2020'!$D66)*('Cumul pointage'!$A$2:$A$763='02 2020'!J$2)*ROW('Cumul pointage'!$J$2:$J$763)),10,,,"Cumul pointage")),"")</f>
        <v>6.3999999999999986</v>
      </c>
      <c r="K66" s="79">
        <f ca="1">IFERROR(INDIRECT(ADDRESS(SUMPRODUCT(('Cumul pointage'!$C$2:$C$763='02 2020'!$D66)*('Cumul pointage'!$A$2:$A$763='02 2020'!K$2)*ROW('Cumul pointage'!$J$2:$J$763)),10,,,"Cumul pointage")),"")</f>
        <v>8.9500000000000011</v>
      </c>
      <c r="L66" s="79"/>
      <c r="M66" s="79"/>
      <c r="N66" s="80">
        <f t="shared" ca="1" si="36"/>
        <v>33.616666666666667</v>
      </c>
      <c r="O66" s="79"/>
      <c r="P66" s="79"/>
      <c r="Q66" s="79"/>
      <c r="R66" s="79"/>
      <c r="S66" s="79"/>
      <c r="T66" s="79"/>
      <c r="U66" s="79"/>
      <c r="V66" s="80">
        <f t="shared" si="45"/>
        <v>0</v>
      </c>
      <c r="W66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66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66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66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66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66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66" s="99"/>
      <c r="AD66" s="80" t="e">
        <f t="shared" si="47"/>
        <v>#REF!</v>
      </c>
      <c r="AE66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66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66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66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66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66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66" s="99"/>
      <c r="AL66" s="80" t="e">
        <f t="shared" si="46"/>
        <v>#REF!</v>
      </c>
      <c r="AM66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66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66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66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66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66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66" s="99"/>
      <c r="AT66" s="80" t="e">
        <f t="shared" si="9"/>
        <v>#REF!</v>
      </c>
      <c r="AU66" s="82" t="e">
        <f t="shared" ca="1" si="48"/>
        <v>#REF!</v>
      </c>
      <c r="AV66" s="83">
        <f t="shared" ca="1" si="10"/>
        <v>0</v>
      </c>
      <c r="AW66" s="84">
        <f t="shared" ca="1" si="49"/>
        <v>0</v>
      </c>
      <c r="AX66" s="85">
        <f t="shared" ca="1" si="50"/>
        <v>0</v>
      </c>
      <c r="AY66" s="85">
        <f t="shared" ca="1" si="11"/>
        <v>0</v>
      </c>
      <c r="AZ66" s="130">
        <f t="shared" ca="1" si="12"/>
        <v>0</v>
      </c>
      <c r="BA66" s="84">
        <f t="shared" ca="1" si="51"/>
        <v>0</v>
      </c>
      <c r="BB66" s="93">
        <f t="shared" ca="1" si="52"/>
        <v>0</v>
      </c>
      <c r="BC66" s="72"/>
      <c r="BD66" s="72">
        <f t="shared" ca="1" si="53"/>
        <v>0</v>
      </c>
    </row>
    <row r="67" spans="1:56" s="41" customFormat="1" ht="15.75" x14ac:dyDescent="0.25">
      <c r="A67" s="119"/>
      <c r="B67" s="119"/>
      <c r="C67" s="119"/>
      <c r="D67" s="100">
        <v>719</v>
      </c>
      <c r="E67" s="45"/>
      <c r="F67" s="98"/>
      <c r="G67" s="46" t="str">
        <f ca="1">IFERROR(INDIRECT(ADDRESS(SUMPRODUCT(('Cumul pointage'!$C$2:$C$763='02 2020'!$D67)*('Cumul pointage'!$A$2:$A$763='02 2020'!G$2)*ROW('Cumul pointage'!$J$2:$J$763)),10,,,"Cumul pointage")),"")</f>
        <v/>
      </c>
      <c r="H67" s="46">
        <f ca="1">IFERROR(INDIRECT(ADDRESS(SUMPRODUCT(('Cumul pointage'!$C$2:$C$763='02 2020'!$D67)*('Cumul pointage'!$A$2:$A$763='02 2020'!H$2)*ROW('Cumul pointage'!$J$2:$J$763)),10,,,"Cumul pointage")),"")</f>
        <v>8.3833333333333346</v>
      </c>
      <c r="I67" s="46">
        <f ca="1">IFERROR(INDIRECT(ADDRESS(SUMPRODUCT(('Cumul pointage'!$C$2:$C$763='02 2020'!$D67)*('Cumul pointage'!$A$2:$A$763='02 2020'!I$2)*ROW('Cumul pointage'!$J$2:$J$763)),10,,,"Cumul pointage")),"")</f>
        <v>5.25</v>
      </c>
      <c r="J67" s="46">
        <f ca="1">IFERROR(INDIRECT(ADDRESS(SUMPRODUCT(('Cumul pointage'!$C$2:$C$763='02 2020'!$D67)*('Cumul pointage'!$A$2:$A$763='02 2020'!J$2)*ROW('Cumul pointage'!$J$2:$J$763)),10,,,"Cumul pointage")),"")</f>
        <v>5.7166666666666668</v>
      </c>
      <c r="K67" s="79">
        <f ca="1">IFERROR(INDIRECT(ADDRESS(SUMPRODUCT(('Cumul pointage'!$C$2:$C$763='02 2020'!$D67)*('Cumul pointage'!$A$2:$A$763='02 2020'!K$2)*ROW('Cumul pointage'!$J$2:$J$763)),10,,,"Cumul pointage")),"")</f>
        <v>9.4166666666666661</v>
      </c>
      <c r="L67" s="79"/>
      <c r="M67" s="79"/>
      <c r="N67" s="80">
        <f t="shared" ca="1" si="36"/>
        <v>28.766666666666666</v>
      </c>
      <c r="O67" s="79"/>
      <c r="P67" s="79"/>
      <c r="Q67" s="79"/>
      <c r="R67" s="79"/>
      <c r="S67" s="79"/>
      <c r="T67" s="79"/>
      <c r="U67" s="79"/>
      <c r="V67" s="80">
        <f t="shared" si="45"/>
        <v>0</v>
      </c>
      <c r="W67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67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67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67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67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67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67" s="99"/>
      <c r="AD67" s="80" t="e">
        <f t="shared" si="47"/>
        <v>#REF!</v>
      </c>
      <c r="AE67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67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67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67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67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67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67" s="99"/>
      <c r="AL67" s="80" t="e">
        <f t="shared" si="46"/>
        <v>#REF!</v>
      </c>
      <c r="AM67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67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67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67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67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67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67" s="99"/>
      <c r="AT67" s="80" t="e">
        <f t="shared" ref="AT67:AT127" si="54">SUM(AM67:AP67)</f>
        <v>#REF!</v>
      </c>
      <c r="AU67" s="82" t="e">
        <f t="shared" ca="1" si="48"/>
        <v>#REF!</v>
      </c>
      <c r="AV67" s="83">
        <f t="shared" ref="AV67:AV127" ca="1" si="55">COUNTIF(H67:AP67,"NP")</f>
        <v>0</v>
      </c>
      <c r="AW67" s="84">
        <f t="shared" ca="1" si="49"/>
        <v>0</v>
      </c>
      <c r="AX67" s="85">
        <f t="shared" ca="1" si="50"/>
        <v>0</v>
      </c>
      <c r="AY67" s="85">
        <f t="shared" ref="AY67:AY127" ca="1" si="56">COUNTIF(H67:AP67,"CP/2")</f>
        <v>0</v>
      </c>
      <c r="AZ67" s="130">
        <f t="shared" ref="AZ67:AZ127" ca="1" si="57">+AX67+(AY67/2)</f>
        <v>0</v>
      </c>
      <c r="BA67" s="84">
        <f t="shared" ca="1" si="51"/>
        <v>0</v>
      </c>
      <c r="BB67" s="93">
        <f t="shared" ca="1" si="52"/>
        <v>0</v>
      </c>
      <c r="BC67" s="72"/>
      <c r="BD67" s="72">
        <f t="shared" ca="1" si="53"/>
        <v>0</v>
      </c>
    </row>
    <row r="68" spans="1:56" s="41" customFormat="1" ht="15.75" x14ac:dyDescent="0.25">
      <c r="A68" s="119"/>
      <c r="B68" s="119"/>
      <c r="C68" s="119"/>
      <c r="D68" s="39">
        <v>720</v>
      </c>
      <c r="E68" s="120"/>
      <c r="F68" s="121"/>
      <c r="G68" s="46" t="str">
        <f ca="1">IFERROR(INDIRECT(ADDRESS(SUMPRODUCT(('Cumul pointage'!$C$2:$C$763='02 2020'!$D68)*('Cumul pointage'!$A$2:$A$763='02 2020'!G$2)*ROW('Cumul pointage'!$J$2:$J$763)),10,,,"Cumul pointage")),"")</f>
        <v/>
      </c>
      <c r="H68" s="46">
        <f ca="1">IFERROR(INDIRECT(ADDRESS(SUMPRODUCT(('Cumul pointage'!$C$2:$C$763='02 2020'!$D68)*('Cumul pointage'!$A$2:$A$763='02 2020'!H$2)*ROW('Cumul pointage'!$J$2:$J$763)),10,,,"Cumul pointage")),"")</f>
        <v>5.9166666666666661</v>
      </c>
      <c r="I68" s="46" t="str">
        <f ca="1">IFERROR(INDIRECT(ADDRESS(SUMPRODUCT(('Cumul pointage'!$C$2:$C$763='02 2020'!$D68)*('Cumul pointage'!$A$2:$A$763='02 2020'!I$2)*ROW('Cumul pointage'!$J$2:$J$763)),10,,,"Cumul pointage")),"")</f>
        <v>Ja</v>
      </c>
      <c r="J68" s="46">
        <f ca="1">IFERROR(INDIRECT(ADDRESS(SUMPRODUCT(('Cumul pointage'!$C$2:$C$763='02 2020'!$D68)*('Cumul pointage'!$A$2:$A$763='02 2020'!J$2)*ROW('Cumul pointage'!$J$2:$J$763)),10,,,"Cumul pointage")),"")</f>
        <v>3.5</v>
      </c>
      <c r="K68" s="81">
        <f ca="1">IFERROR(INDIRECT(ADDRESS(SUMPRODUCT(('Cumul pointage'!$C$2:$C$763='02 2020'!$D68)*('Cumul pointage'!$A$2:$A$763='02 2020'!K$2)*ROW('Cumul pointage'!$J$2:$J$763)),10,,,"Cumul pointage")),"")</f>
        <v>8.9666666666666686</v>
      </c>
      <c r="L68" s="81"/>
      <c r="M68" s="79"/>
      <c r="N68" s="80">
        <f t="shared" ca="1" si="36"/>
        <v>18.383333333333333</v>
      </c>
      <c r="O68" s="79"/>
      <c r="P68" s="79"/>
      <c r="Q68" s="79"/>
      <c r="R68" s="79"/>
      <c r="S68" s="79"/>
      <c r="T68" s="79"/>
      <c r="U68" s="79"/>
      <c r="V68" s="80">
        <f t="shared" si="45"/>
        <v>0</v>
      </c>
      <c r="W68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68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68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68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68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68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68" s="99"/>
      <c r="AD68" s="80" t="e">
        <f t="shared" si="47"/>
        <v>#REF!</v>
      </c>
      <c r="AE68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68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68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68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68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68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68" s="99"/>
      <c r="AL68" s="80" t="e">
        <f t="shared" si="46"/>
        <v>#REF!</v>
      </c>
      <c r="AM68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68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68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68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68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68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68" s="99"/>
      <c r="AT68" s="80" t="e">
        <f t="shared" si="54"/>
        <v>#REF!</v>
      </c>
      <c r="AU68" s="82" t="e">
        <f t="shared" ca="1" si="48"/>
        <v>#REF!</v>
      </c>
      <c r="AV68" s="83">
        <f t="shared" ca="1" si="55"/>
        <v>0</v>
      </c>
      <c r="AW68" s="84">
        <f t="shared" ca="1" si="49"/>
        <v>0</v>
      </c>
      <c r="AX68" s="85">
        <f t="shared" ca="1" si="50"/>
        <v>0</v>
      </c>
      <c r="AY68" s="85">
        <f t="shared" ca="1" si="56"/>
        <v>0</v>
      </c>
      <c r="AZ68" s="130">
        <f t="shared" ca="1" si="57"/>
        <v>0</v>
      </c>
      <c r="BA68" s="84">
        <f t="shared" ca="1" si="51"/>
        <v>0</v>
      </c>
      <c r="BB68" s="93">
        <f t="shared" ca="1" si="52"/>
        <v>0</v>
      </c>
      <c r="BC68" s="72"/>
      <c r="BD68" s="72">
        <f t="shared" ca="1" si="53"/>
        <v>0</v>
      </c>
    </row>
    <row r="69" spans="1:56" s="41" customFormat="1" ht="15.75" x14ac:dyDescent="0.25">
      <c r="A69" s="119"/>
      <c r="B69" s="119"/>
      <c r="C69" s="119"/>
      <c r="D69" s="39">
        <v>721</v>
      </c>
      <c r="E69" s="120"/>
      <c r="F69" s="121"/>
      <c r="G69" s="46" t="str">
        <f ca="1">IFERROR(INDIRECT(ADDRESS(SUMPRODUCT(('Cumul pointage'!$C$2:$C$763='02 2020'!$D69)*('Cumul pointage'!$A$2:$A$763='02 2020'!G$2)*ROW('Cumul pointage'!$J$2:$J$763)),10,,,"Cumul pointage")),"")</f>
        <v/>
      </c>
      <c r="H69" s="46" t="str">
        <f ca="1">IFERROR(INDIRECT(ADDRESS(SUMPRODUCT(('Cumul pointage'!$C$2:$C$763='02 2020'!$D69)*('Cumul pointage'!$A$2:$A$763='02 2020'!H$2)*ROW('Cumul pointage'!$J$2:$J$763)),10,,,"Cumul pointage")),"")</f>
        <v>Ja</v>
      </c>
      <c r="I69" s="46" t="str">
        <f ca="1">IFERROR(INDIRECT(ADDRESS(SUMPRODUCT(('Cumul pointage'!$C$2:$C$763='02 2020'!$D69)*('Cumul pointage'!$A$2:$A$763='02 2020'!I$2)*ROW('Cumul pointage'!$J$2:$J$763)),10,,,"Cumul pointage")),"")</f>
        <v>Ba7</v>
      </c>
      <c r="J69" s="46" t="str">
        <f ca="1">IFERROR(INDIRECT(ADDRESS(SUMPRODUCT(('Cumul pointage'!$C$2:$C$763='02 2020'!$D69)*('Cumul pointage'!$A$2:$A$763='02 2020'!J$2)*ROW('Cumul pointage'!$J$2:$J$763)),10,,,"Cumul pointage")),"")</f>
        <v>Ba7</v>
      </c>
      <c r="K69" s="81" t="str">
        <f ca="1">IFERROR(INDIRECT(ADDRESS(SUMPRODUCT(('Cumul pointage'!$C$2:$C$763='02 2020'!$D69)*('Cumul pointage'!$A$2:$A$763='02 2020'!K$2)*ROW('Cumul pointage'!$J$2:$J$763)),10,,,"Cumul pointage")),"")</f>
        <v>Ba7</v>
      </c>
      <c r="L69" s="81"/>
      <c r="M69" s="79"/>
      <c r="N69" s="80">
        <f t="shared" ca="1" si="36"/>
        <v>0</v>
      </c>
      <c r="O69" s="79"/>
      <c r="P69" s="79"/>
      <c r="Q69" s="79"/>
      <c r="R69" s="79"/>
      <c r="S69" s="79"/>
      <c r="T69" s="79"/>
      <c r="U69" s="79"/>
      <c r="V69" s="80">
        <f t="shared" si="45"/>
        <v>0</v>
      </c>
      <c r="W69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69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69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69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69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69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69" s="99"/>
      <c r="AD69" s="80" t="e">
        <f t="shared" si="47"/>
        <v>#REF!</v>
      </c>
      <c r="AE69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69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69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69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69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69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69" s="99"/>
      <c r="AL69" s="80" t="e">
        <f t="shared" si="46"/>
        <v>#REF!</v>
      </c>
      <c r="AM69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69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69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69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69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69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69" s="99"/>
      <c r="AT69" s="80" t="e">
        <f t="shared" si="54"/>
        <v>#REF!</v>
      </c>
      <c r="AU69" s="82" t="e">
        <f t="shared" ca="1" si="48"/>
        <v>#REF!</v>
      </c>
      <c r="AV69" s="83">
        <f t="shared" ca="1" si="55"/>
        <v>0</v>
      </c>
      <c r="AW69" s="84">
        <f t="shared" ca="1" si="49"/>
        <v>0</v>
      </c>
      <c r="AX69" s="85">
        <f t="shared" ca="1" si="50"/>
        <v>0</v>
      </c>
      <c r="AY69" s="85">
        <f t="shared" ca="1" si="56"/>
        <v>0</v>
      </c>
      <c r="AZ69" s="130">
        <f t="shared" ca="1" si="57"/>
        <v>0</v>
      </c>
      <c r="BA69" s="84">
        <f t="shared" ca="1" si="51"/>
        <v>0</v>
      </c>
      <c r="BB69" s="93">
        <f t="shared" ca="1" si="52"/>
        <v>0</v>
      </c>
      <c r="BC69" s="72"/>
      <c r="BD69" s="72">
        <f t="shared" ca="1" si="53"/>
        <v>0</v>
      </c>
    </row>
    <row r="70" spans="1:56" s="41" customFormat="1" ht="15.75" x14ac:dyDescent="0.25">
      <c r="A70" s="119"/>
      <c r="B70" s="119"/>
      <c r="C70" s="119"/>
      <c r="D70" s="39">
        <v>723</v>
      </c>
      <c r="E70" s="120"/>
      <c r="F70" s="121"/>
      <c r="G70" s="46" t="str">
        <f ca="1">IFERROR(INDIRECT(ADDRESS(SUMPRODUCT(('Cumul pointage'!$C$2:$C$763='02 2020'!$D70)*('Cumul pointage'!$A$2:$A$763='02 2020'!G$2)*ROW('Cumul pointage'!$J$2:$J$763)),10,,,"Cumul pointage")),"")</f>
        <v/>
      </c>
      <c r="H70" s="46" t="str">
        <f ca="1">IFERROR(INDIRECT(ADDRESS(SUMPRODUCT(('Cumul pointage'!$C$2:$C$763='02 2020'!$D70)*('Cumul pointage'!$A$2:$A$763='02 2020'!H$2)*ROW('Cumul pointage'!$J$2:$J$763)),10,,,"Cumul pointage")),"")</f>
        <v>Ja</v>
      </c>
      <c r="I70" s="46">
        <f ca="1">IFERROR(INDIRECT(ADDRESS(SUMPRODUCT(('Cumul pointage'!$C$2:$C$763='02 2020'!$D70)*('Cumul pointage'!$A$2:$A$763='02 2020'!I$2)*ROW('Cumul pointage'!$J$2:$J$763)),10,,,"Cumul pointage")),"")</f>
        <v>6.5166666666666657</v>
      </c>
      <c r="J70" s="46">
        <f ca="1">IFERROR(INDIRECT(ADDRESS(SUMPRODUCT(('Cumul pointage'!$C$2:$C$763='02 2020'!$D70)*('Cumul pointage'!$A$2:$A$763='02 2020'!J$2)*ROW('Cumul pointage'!$J$2:$J$763)),10,,,"Cumul pointage")),"")</f>
        <v>9.2333333333333343</v>
      </c>
      <c r="K70" s="81" t="str">
        <f ca="1">IFERROR(INDIRECT(ADDRESS(SUMPRODUCT(('Cumul pointage'!$C$2:$C$763='02 2020'!$D70)*('Cumul pointage'!$A$2:$A$763='02 2020'!K$2)*ROW('Cumul pointage'!$J$2:$J$763)),10,,,"Cumul pointage")),"")</f>
        <v>Ba7</v>
      </c>
      <c r="L70" s="81"/>
      <c r="M70" s="79"/>
      <c r="N70" s="80">
        <f t="shared" ca="1" si="36"/>
        <v>15.75</v>
      </c>
      <c r="O70" s="79"/>
      <c r="P70" s="79"/>
      <c r="Q70" s="79"/>
      <c r="R70" s="79"/>
      <c r="S70" s="79"/>
      <c r="T70" s="79"/>
      <c r="U70" s="79"/>
      <c r="V70" s="80">
        <f t="shared" si="45"/>
        <v>0</v>
      </c>
      <c r="W70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70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70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70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70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70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70" s="99"/>
      <c r="AD70" s="80" t="e">
        <f t="shared" si="47"/>
        <v>#REF!</v>
      </c>
      <c r="AE70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70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70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70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70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70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70" s="99"/>
      <c r="AL70" s="80" t="e">
        <f t="shared" si="46"/>
        <v>#REF!</v>
      </c>
      <c r="AM70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70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70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70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70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70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70" s="99"/>
      <c r="AT70" s="80" t="e">
        <f t="shared" si="54"/>
        <v>#REF!</v>
      </c>
      <c r="AU70" s="82" t="e">
        <f t="shared" ca="1" si="48"/>
        <v>#REF!</v>
      </c>
      <c r="AV70" s="83">
        <f t="shared" ca="1" si="55"/>
        <v>0</v>
      </c>
      <c r="AW70" s="84">
        <f t="shared" ca="1" si="49"/>
        <v>0</v>
      </c>
      <c r="AX70" s="85">
        <f t="shared" ca="1" si="50"/>
        <v>0</v>
      </c>
      <c r="AY70" s="85">
        <f t="shared" ca="1" si="56"/>
        <v>0</v>
      </c>
      <c r="AZ70" s="130">
        <f t="shared" ca="1" si="57"/>
        <v>0</v>
      </c>
      <c r="BA70" s="84">
        <f t="shared" ca="1" si="51"/>
        <v>0</v>
      </c>
      <c r="BB70" s="93">
        <f t="shared" ca="1" si="52"/>
        <v>0</v>
      </c>
      <c r="BC70" s="72"/>
      <c r="BD70" s="72">
        <f t="shared" ca="1" si="53"/>
        <v>0</v>
      </c>
    </row>
    <row r="71" spans="1:56" s="41" customFormat="1" ht="15.75" x14ac:dyDescent="0.25">
      <c r="A71" s="119"/>
      <c r="B71" s="119"/>
      <c r="C71" s="119"/>
      <c r="D71" s="39">
        <v>750</v>
      </c>
      <c r="E71" s="124"/>
      <c r="F71" s="144"/>
      <c r="G71" s="46" t="str">
        <f ca="1">IFERROR(INDIRECT(ADDRESS(SUMPRODUCT(('Cumul pointage'!$C$2:$C$763='02 2020'!$D71)*('Cumul pointage'!$A$2:$A$763='02 2020'!G$2)*ROW('Cumul pointage'!$J$2:$J$763)),10,,,"Cumul pointage")),"")</f>
        <v/>
      </c>
      <c r="H71" s="46">
        <f ca="1">IFERROR(INDIRECT(ADDRESS(SUMPRODUCT(('Cumul pointage'!$C$2:$C$763='02 2020'!$D71)*('Cumul pointage'!$A$2:$A$763='02 2020'!H$2)*ROW('Cumul pointage'!$J$2:$J$763)),10,,,"Cumul pointage")),"")</f>
        <v>8.4500000000000011</v>
      </c>
      <c r="I71" s="46">
        <f ca="1">IFERROR(INDIRECT(ADDRESS(SUMPRODUCT(('Cumul pointage'!$C$2:$C$763='02 2020'!$D71)*('Cumul pointage'!$A$2:$A$763='02 2020'!I$2)*ROW('Cumul pointage'!$J$2:$J$763)),10,,,"Cumul pointage")),"")</f>
        <v>7.6166666666666671</v>
      </c>
      <c r="J71" s="46">
        <f ca="1">IFERROR(INDIRECT(ADDRESS(SUMPRODUCT(('Cumul pointage'!$C$2:$C$763='02 2020'!$D71)*('Cumul pointage'!$A$2:$A$763='02 2020'!J$2)*ROW('Cumul pointage'!$J$2:$J$763)),10,,,"Cumul pointage")),"")</f>
        <v>8.25</v>
      </c>
      <c r="K71" s="81">
        <f ca="1">IFERROR(INDIRECT(ADDRESS(SUMPRODUCT(('Cumul pointage'!$C$2:$C$763='02 2020'!$D71)*('Cumul pointage'!$A$2:$A$763='02 2020'!K$2)*ROW('Cumul pointage'!$J$2:$J$763)),10,,,"Cumul pointage")),"")</f>
        <v>8.2666666666666657</v>
      </c>
      <c r="L71" s="81"/>
      <c r="M71" s="79"/>
      <c r="N71" s="80">
        <f t="shared" ca="1" si="36"/>
        <v>32.583333333333336</v>
      </c>
      <c r="O71" s="79"/>
      <c r="P71" s="79"/>
      <c r="Q71" s="79"/>
      <c r="R71" s="79"/>
      <c r="S71" s="79"/>
      <c r="T71" s="79"/>
      <c r="U71" s="79"/>
      <c r="V71" s="80">
        <f t="shared" si="45"/>
        <v>0</v>
      </c>
      <c r="W71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71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71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71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71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71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71" s="99"/>
      <c r="AD71" s="80" t="e">
        <f t="shared" si="47"/>
        <v>#REF!</v>
      </c>
      <c r="AE71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71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71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71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71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71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71" s="99"/>
      <c r="AL71" s="80" t="e">
        <f t="shared" si="46"/>
        <v>#REF!</v>
      </c>
      <c r="AM71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71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71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71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71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71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71" s="99"/>
      <c r="AT71" s="80" t="e">
        <f t="shared" si="54"/>
        <v>#REF!</v>
      </c>
      <c r="AU71" s="82" t="e">
        <f t="shared" ca="1" si="48"/>
        <v>#REF!</v>
      </c>
      <c r="AV71" s="83">
        <f t="shared" ca="1" si="55"/>
        <v>0</v>
      </c>
      <c r="AW71" s="84">
        <f t="shared" ca="1" si="49"/>
        <v>0</v>
      </c>
      <c r="AX71" s="85">
        <f t="shared" ca="1" si="50"/>
        <v>0</v>
      </c>
      <c r="AY71" s="85">
        <f t="shared" ca="1" si="56"/>
        <v>0</v>
      </c>
      <c r="AZ71" s="130">
        <f t="shared" ca="1" si="57"/>
        <v>0</v>
      </c>
      <c r="BA71" s="84">
        <f t="shared" ca="1" si="51"/>
        <v>0</v>
      </c>
      <c r="BB71" s="93">
        <f t="shared" ca="1" si="52"/>
        <v>0</v>
      </c>
      <c r="BC71" s="72"/>
      <c r="BD71" s="72">
        <f t="shared" ca="1" si="53"/>
        <v>0</v>
      </c>
    </row>
    <row r="72" spans="1:56" s="41" customFormat="1" ht="15.75" x14ac:dyDescent="0.25">
      <c r="A72" s="119"/>
      <c r="B72" s="119"/>
      <c r="C72" s="119"/>
      <c r="D72" s="39">
        <v>751</v>
      </c>
      <c r="E72" s="124"/>
      <c r="F72" s="144"/>
      <c r="G72" s="46" t="str">
        <f ca="1">IFERROR(INDIRECT(ADDRESS(SUMPRODUCT(('Cumul pointage'!$C$2:$C$763='02 2020'!$D72)*('Cumul pointage'!$A$2:$A$763='02 2020'!G$2)*ROW('Cumul pointage'!$J$2:$J$763)),10,,,"Cumul pointage")),"")</f>
        <v/>
      </c>
      <c r="H72" s="46">
        <f ca="1">IFERROR(INDIRECT(ADDRESS(SUMPRODUCT(('Cumul pointage'!$C$2:$C$763='02 2020'!$D72)*('Cumul pointage'!$A$2:$A$763='02 2020'!H$2)*ROW('Cumul pointage'!$J$2:$J$763)),10,,,"Cumul pointage")),"")</f>
        <v>8.0000000000000018</v>
      </c>
      <c r="I72" s="46">
        <f ca="1">IFERROR(INDIRECT(ADDRESS(SUMPRODUCT(('Cumul pointage'!$C$2:$C$763='02 2020'!$D72)*('Cumul pointage'!$A$2:$A$763='02 2020'!I$2)*ROW('Cumul pointage'!$J$2:$J$763)),10,,,"Cumul pointage")),"")</f>
        <v>7.8833333333333329</v>
      </c>
      <c r="J72" s="46">
        <f ca="1">IFERROR(INDIRECT(ADDRESS(SUMPRODUCT(('Cumul pointage'!$C$2:$C$763='02 2020'!$D72)*('Cumul pointage'!$A$2:$A$763='02 2020'!J$2)*ROW('Cumul pointage'!$J$2:$J$763)),10,,,"Cumul pointage")),"")</f>
        <v>7.6500000000000021</v>
      </c>
      <c r="K72" s="81">
        <f ca="1">IFERROR(INDIRECT(ADDRESS(SUMPRODUCT(('Cumul pointage'!$C$2:$C$763='02 2020'!$D72)*('Cumul pointage'!$A$2:$A$763='02 2020'!K$2)*ROW('Cumul pointage'!$J$2:$J$763)),10,,,"Cumul pointage")),"")</f>
        <v>9.0333333333333332</v>
      </c>
      <c r="L72" s="81"/>
      <c r="M72" s="79"/>
      <c r="N72" s="80">
        <f t="shared" ca="1" si="36"/>
        <v>32.56666666666667</v>
      </c>
      <c r="O72" s="79"/>
      <c r="P72" s="79"/>
      <c r="Q72" s="79"/>
      <c r="R72" s="79"/>
      <c r="S72" s="79"/>
      <c r="T72" s="79"/>
      <c r="U72" s="79"/>
      <c r="V72" s="80">
        <f t="shared" si="45"/>
        <v>0</v>
      </c>
      <c r="W72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72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72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72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72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72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72" s="99"/>
      <c r="AD72" s="80" t="e">
        <f t="shared" si="47"/>
        <v>#REF!</v>
      </c>
      <c r="AE72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72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72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72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72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72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72" s="99"/>
      <c r="AL72" s="80" t="e">
        <f t="shared" si="46"/>
        <v>#REF!</v>
      </c>
      <c r="AM72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72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72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72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72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72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72" s="99"/>
      <c r="AT72" s="80" t="e">
        <f t="shared" si="54"/>
        <v>#REF!</v>
      </c>
      <c r="AU72" s="82" t="e">
        <f t="shared" ca="1" si="48"/>
        <v>#REF!</v>
      </c>
      <c r="AV72" s="83">
        <f t="shared" ca="1" si="55"/>
        <v>0</v>
      </c>
      <c r="AW72" s="84">
        <f t="shared" ca="1" si="49"/>
        <v>0</v>
      </c>
      <c r="AX72" s="85">
        <f t="shared" ca="1" si="50"/>
        <v>0</v>
      </c>
      <c r="AY72" s="85">
        <f t="shared" ca="1" si="56"/>
        <v>0</v>
      </c>
      <c r="AZ72" s="130">
        <f t="shared" ca="1" si="57"/>
        <v>0</v>
      </c>
      <c r="BA72" s="84">
        <f t="shared" ca="1" si="51"/>
        <v>0</v>
      </c>
      <c r="BB72" s="93">
        <f t="shared" ca="1" si="52"/>
        <v>0</v>
      </c>
      <c r="BC72" s="72"/>
      <c r="BD72" s="72">
        <f t="shared" ca="1" si="53"/>
        <v>0</v>
      </c>
    </row>
    <row r="73" spans="1:56" s="41" customFormat="1" ht="15.75" x14ac:dyDescent="0.25">
      <c r="A73" s="119"/>
      <c r="B73" s="119"/>
      <c r="C73" s="119"/>
      <c r="D73" s="39">
        <v>772</v>
      </c>
      <c r="E73" s="124"/>
      <c r="F73" s="145"/>
      <c r="G73" s="46" t="str">
        <f ca="1">IFERROR(INDIRECT(ADDRESS(SUMPRODUCT(('Cumul pointage'!$C$2:$C$763='02 2020'!$D73)*('Cumul pointage'!$A$2:$A$763='02 2020'!G$2)*ROW('Cumul pointage'!$J$2:$J$763)),10,,,"Cumul pointage")),"")</f>
        <v/>
      </c>
      <c r="H73" s="46">
        <f ca="1">IFERROR(INDIRECT(ADDRESS(SUMPRODUCT(('Cumul pointage'!$C$2:$C$763='02 2020'!$D73)*('Cumul pointage'!$A$2:$A$763='02 2020'!H$2)*ROW('Cumul pointage'!$J$2:$J$763)),10,,,"Cumul pointage")),"")</f>
        <v>9.4333333333333336</v>
      </c>
      <c r="I73" s="46">
        <f ca="1">IFERROR(INDIRECT(ADDRESS(SUMPRODUCT(('Cumul pointage'!$C$2:$C$763='02 2020'!$D73)*('Cumul pointage'!$A$2:$A$763='02 2020'!I$2)*ROW('Cumul pointage'!$J$2:$J$763)),10,,,"Cumul pointage")),"")</f>
        <v>5.1833333333333318</v>
      </c>
      <c r="J73" s="46" t="str">
        <f ca="1">IFERROR(INDIRECT(ADDRESS(SUMPRODUCT(('Cumul pointage'!$C$2:$C$763='02 2020'!$D73)*('Cumul pointage'!$A$2:$A$763='02 2020'!J$2)*ROW('Cumul pointage'!$J$2:$J$763)),10,,,"Cumul pointage")),"")</f>
        <v>Ba7</v>
      </c>
      <c r="K73" s="81" t="str">
        <f ca="1">IFERROR(INDIRECT(ADDRESS(SUMPRODUCT(('Cumul pointage'!$C$2:$C$763='02 2020'!$D73)*('Cumul pointage'!$A$2:$A$763='02 2020'!K$2)*ROW('Cumul pointage'!$J$2:$J$763)),10,,,"Cumul pointage")),"")</f>
        <v>Ba7</v>
      </c>
      <c r="L73" s="81"/>
      <c r="M73" s="79"/>
      <c r="N73" s="80">
        <f t="shared" ca="1" si="36"/>
        <v>14.616666666666665</v>
      </c>
      <c r="O73" s="79"/>
      <c r="P73" s="79"/>
      <c r="Q73" s="79"/>
      <c r="R73" s="79"/>
      <c r="S73" s="79"/>
      <c r="T73" s="79"/>
      <c r="U73" s="79"/>
      <c r="V73" s="80">
        <f t="shared" si="45"/>
        <v>0</v>
      </c>
      <c r="W73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73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73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73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73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73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73" s="99"/>
      <c r="AD73" s="80" t="e">
        <f t="shared" si="47"/>
        <v>#REF!</v>
      </c>
      <c r="AE73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73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73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73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73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73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73" s="99"/>
      <c r="AL73" s="80" t="e">
        <f t="shared" si="46"/>
        <v>#REF!</v>
      </c>
      <c r="AM73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73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73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73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73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73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73" s="99"/>
      <c r="AT73" s="80" t="e">
        <f t="shared" si="54"/>
        <v>#REF!</v>
      </c>
      <c r="AU73" s="82" t="e">
        <f t="shared" ca="1" si="48"/>
        <v>#REF!</v>
      </c>
      <c r="AV73" s="83">
        <f t="shared" ca="1" si="55"/>
        <v>0</v>
      </c>
      <c r="AW73" s="84">
        <f t="shared" ca="1" si="49"/>
        <v>0</v>
      </c>
      <c r="AX73" s="85">
        <f t="shared" ca="1" si="50"/>
        <v>0</v>
      </c>
      <c r="AY73" s="85">
        <f t="shared" ca="1" si="56"/>
        <v>0</v>
      </c>
      <c r="AZ73" s="130">
        <f t="shared" ca="1" si="57"/>
        <v>0</v>
      </c>
      <c r="BA73" s="84">
        <f t="shared" ca="1" si="51"/>
        <v>0</v>
      </c>
      <c r="BB73" s="93">
        <f t="shared" ca="1" si="52"/>
        <v>0</v>
      </c>
      <c r="BC73" s="72"/>
      <c r="BD73" s="72">
        <f t="shared" ca="1" si="53"/>
        <v>0</v>
      </c>
    </row>
    <row r="74" spans="1:56" s="41" customFormat="1" ht="15.75" x14ac:dyDescent="0.25">
      <c r="A74" s="119"/>
      <c r="B74" s="119"/>
      <c r="C74" s="119"/>
      <c r="D74" s="39">
        <v>773</v>
      </c>
      <c r="E74" s="124"/>
      <c r="F74" s="145"/>
      <c r="G74" s="46" t="str">
        <f ca="1">IFERROR(INDIRECT(ADDRESS(SUMPRODUCT(('Cumul pointage'!$C$2:$C$763='02 2020'!$D74)*('Cumul pointage'!$A$2:$A$763='02 2020'!G$2)*ROW('Cumul pointage'!$J$2:$J$763)),10,,,"Cumul pointage")),"")</f>
        <v/>
      </c>
      <c r="H74" s="46">
        <f ca="1">IFERROR(INDIRECT(ADDRESS(SUMPRODUCT(('Cumul pointage'!$C$2:$C$763='02 2020'!$D74)*('Cumul pointage'!$A$2:$A$763='02 2020'!H$2)*ROW('Cumul pointage'!$J$2:$J$763)),10,,,"Cumul pointage")),"")</f>
        <v>8.5666666666666682</v>
      </c>
      <c r="I74" s="46">
        <f ca="1">IFERROR(INDIRECT(ADDRESS(SUMPRODUCT(('Cumul pointage'!$C$2:$C$763='02 2020'!$D74)*('Cumul pointage'!$A$2:$A$763='02 2020'!I$2)*ROW('Cumul pointage'!$J$2:$J$763)),10,,,"Cumul pointage")),"")</f>
        <v>8.3833333333333346</v>
      </c>
      <c r="J74" s="46">
        <f ca="1">IFERROR(INDIRECT(ADDRESS(SUMPRODUCT(('Cumul pointage'!$C$2:$C$763='02 2020'!$D74)*('Cumul pointage'!$A$2:$A$763='02 2020'!J$2)*ROW('Cumul pointage'!$J$2:$J$763)),10,,,"Cumul pointage")),"")</f>
        <v>9.1166666666666671</v>
      </c>
      <c r="K74" s="81">
        <f ca="1">IFERROR(INDIRECT(ADDRESS(SUMPRODUCT(('Cumul pointage'!$C$2:$C$763='02 2020'!$D74)*('Cumul pointage'!$A$2:$A$763='02 2020'!K$2)*ROW('Cumul pointage'!$J$2:$J$763)),10,,,"Cumul pointage")),"")</f>
        <v>8.7333333333333325</v>
      </c>
      <c r="L74" s="81"/>
      <c r="M74" s="79"/>
      <c r="N74" s="80">
        <f t="shared" ca="1" si="36"/>
        <v>34.800000000000004</v>
      </c>
      <c r="O74" s="79"/>
      <c r="P74" s="79"/>
      <c r="Q74" s="79"/>
      <c r="R74" s="79"/>
      <c r="S74" s="79"/>
      <c r="T74" s="79"/>
      <c r="U74" s="79"/>
      <c r="V74" s="80">
        <f t="shared" si="45"/>
        <v>0</v>
      </c>
      <c r="W74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74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74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74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74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74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74" s="99"/>
      <c r="AD74" s="80" t="e">
        <f t="shared" si="47"/>
        <v>#REF!</v>
      </c>
      <c r="AE74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74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74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74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74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74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74" s="99"/>
      <c r="AL74" s="80" t="e">
        <f t="shared" si="46"/>
        <v>#REF!</v>
      </c>
      <c r="AM74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74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74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74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74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74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74" s="99"/>
      <c r="AT74" s="80" t="e">
        <f t="shared" si="54"/>
        <v>#REF!</v>
      </c>
      <c r="AU74" s="82" t="e">
        <f t="shared" ca="1" si="48"/>
        <v>#REF!</v>
      </c>
      <c r="AV74" s="83">
        <f t="shared" ca="1" si="55"/>
        <v>0</v>
      </c>
      <c r="AW74" s="84">
        <f t="shared" ca="1" si="49"/>
        <v>0</v>
      </c>
      <c r="AX74" s="85">
        <f t="shared" ca="1" si="50"/>
        <v>0</v>
      </c>
      <c r="AY74" s="85">
        <f t="shared" ca="1" si="56"/>
        <v>0</v>
      </c>
      <c r="AZ74" s="130">
        <f t="shared" ca="1" si="57"/>
        <v>0</v>
      </c>
      <c r="BA74" s="84">
        <f t="shared" ca="1" si="51"/>
        <v>0</v>
      </c>
      <c r="BB74" s="93">
        <f t="shared" ca="1" si="52"/>
        <v>0</v>
      </c>
      <c r="BC74" s="72"/>
      <c r="BD74" s="72">
        <f t="shared" ca="1" si="53"/>
        <v>0</v>
      </c>
    </row>
    <row r="75" spans="1:56" s="41" customFormat="1" ht="15.75" x14ac:dyDescent="0.25">
      <c r="A75" s="119"/>
      <c r="B75" s="119"/>
      <c r="C75" s="119"/>
      <c r="D75" s="39">
        <v>3020</v>
      </c>
      <c r="E75" s="120"/>
      <c r="F75" s="121"/>
      <c r="G75" s="46" t="str">
        <f ca="1">IFERROR(INDIRECT(ADDRESS(SUMPRODUCT(('Cumul pointage'!$C$2:$C$763='02 2020'!$D75)*('Cumul pointage'!$A$2:$A$763='02 2020'!G$2)*ROW('Cumul pointage'!$J$2:$J$763)),10,,,"Cumul pointage")),"")</f>
        <v/>
      </c>
      <c r="H75" s="46">
        <f ca="1">IFERROR(INDIRECT(ADDRESS(SUMPRODUCT(('Cumul pointage'!$C$2:$C$763='02 2020'!$D75)*('Cumul pointage'!$A$2:$A$763='02 2020'!H$2)*ROW('Cumul pointage'!$J$2:$J$763)),10,,,"Cumul pointage")),"")</f>
        <v>6.3833333333333337</v>
      </c>
      <c r="I75" s="46">
        <f ca="1">IFERROR(INDIRECT(ADDRESS(SUMPRODUCT(('Cumul pointage'!$C$2:$C$763='02 2020'!$D75)*('Cumul pointage'!$A$2:$A$763='02 2020'!I$2)*ROW('Cumul pointage'!$J$2:$J$763)),10,,,"Cumul pointage")),"")</f>
        <v>4.0333333333333341</v>
      </c>
      <c r="J75" s="46">
        <f ca="1">IFERROR(INDIRECT(ADDRESS(SUMPRODUCT(('Cumul pointage'!$C$2:$C$763='02 2020'!$D75)*('Cumul pointage'!$A$2:$A$763='02 2020'!J$2)*ROW('Cumul pointage'!$J$2:$J$763)),10,,,"Cumul pointage")),"")</f>
        <v>2.1500000000000004</v>
      </c>
      <c r="K75" s="81">
        <f ca="1">IFERROR(INDIRECT(ADDRESS(SUMPRODUCT(('Cumul pointage'!$C$2:$C$763='02 2020'!$D75)*('Cumul pointage'!$A$2:$A$763='02 2020'!K$2)*ROW('Cumul pointage'!$J$2:$J$763)),10,,,"Cumul pointage")),"")</f>
        <v>6.8166666666666664</v>
      </c>
      <c r="L75" s="81"/>
      <c r="M75" s="79"/>
      <c r="N75" s="80">
        <f t="shared" ca="1" si="36"/>
        <v>19.383333333333333</v>
      </c>
      <c r="O75" s="79"/>
      <c r="P75" s="79"/>
      <c r="Q75" s="79"/>
      <c r="R75" s="79"/>
      <c r="S75" s="79"/>
      <c r="T75" s="79"/>
      <c r="U75" s="79"/>
      <c r="V75" s="80">
        <f t="shared" si="45"/>
        <v>0</v>
      </c>
      <c r="W75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75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75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75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75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75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75" s="99"/>
      <c r="AD75" s="80" t="e">
        <f t="shared" si="47"/>
        <v>#REF!</v>
      </c>
      <c r="AE75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75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75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75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75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75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75" s="99"/>
      <c r="AL75" s="80" t="e">
        <f t="shared" si="46"/>
        <v>#REF!</v>
      </c>
      <c r="AM75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75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75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75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75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75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75" s="99"/>
      <c r="AT75" s="80" t="e">
        <f t="shared" si="54"/>
        <v>#REF!</v>
      </c>
      <c r="AU75" s="82" t="e">
        <f t="shared" ca="1" si="48"/>
        <v>#REF!</v>
      </c>
      <c r="AV75" s="83">
        <f t="shared" ca="1" si="55"/>
        <v>0</v>
      </c>
      <c r="AW75" s="84">
        <f t="shared" ca="1" si="49"/>
        <v>0</v>
      </c>
      <c r="AX75" s="85">
        <f t="shared" ca="1" si="50"/>
        <v>0</v>
      </c>
      <c r="AY75" s="85">
        <f t="shared" ca="1" si="56"/>
        <v>0</v>
      </c>
      <c r="AZ75" s="130">
        <f t="shared" ca="1" si="57"/>
        <v>0</v>
      </c>
      <c r="BA75" s="84">
        <f t="shared" ca="1" si="51"/>
        <v>0</v>
      </c>
      <c r="BB75" s="93">
        <f t="shared" ca="1" si="52"/>
        <v>0</v>
      </c>
      <c r="BC75" s="72"/>
      <c r="BD75" s="72">
        <f t="shared" ca="1" si="53"/>
        <v>0</v>
      </c>
    </row>
    <row r="76" spans="1:56" s="41" customFormat="1" ht="15.75" x14ac:dyDescent="0.25">
      <c r="A76" s="119"/>
      <c r="B76" s="119"/>
      <c r="C76" s="119"/>
      <c r="D76" s="39">
        <v>3034</v>
      </c>
      <c r="E76" s="120"/>
      <c r="F76" s="121"/>
      <c r="G76" s="46" t="str">
        <f ca="1">IFERROR(INDIRECT(ADDRESS(SUMPRODUCT(('Cumul pointage'!$C$2:$C$763='02 2020'!$D76)*('Cumul pointage'!$A$2:$A$763='02 2020'!G$2)*ROW('Cumul pointage'!$J$2:$J$763)),10,,,"Cumul pointage")),"")</f>
        <v/>
      </c>
      <c r="H76" s="46">
        <f ca="1">IFERROR(INDIRECT(ADDRESS(SUMPRODUCT(('Cumul pointage'!$C$2:$C$763='02 2020'!$D76)*('Cumul pointage'!$A$2:$A$763='02 2020'!H$2)*ROW('Cumul pointage'!$J$2:$J$763)),10,,,"Cumul pointage")),"")</f>
        <v>9.1333333333333329</v>
      </c>
      <c r="I76" s="46">
        <f ca="1">IFERROR(INDIRECT(ADDRESS(SUMPRODUCT(('Cumul pointage'!$C$2:$C$763='02 2020'!$D76)*('Cumul pointage'!$A$2:$A$763='02 2020'!I$2)*ROW('Cumul pointage'!$J$2:$J$763)),10,,,"Cumul pointage")),"")</f>
        <v>9.1833333333333336</v>
      </c>
      <c r="J76" s="46">
        <f ca="1">IFERROR(INDIRECT(ADDRESS(SUMPRODUCT(('Cumul pointage'!$C$2:$C$763='02 2020'!$D76)*('Cumul pointage'!$A$2:$A$763='02 2020'!J$2)*ROW('Cumul pointage'!$J$2:$J$763)),10,,,"Cumul pointage")),"")</f>
        <v>9.2166666666666686</v>
      </c>
      <c r="K76" s="81">
        <f ca="1">IFERROR(INDIRECT(ADDRESS(SUMPRODUCT(('Cumul pointage'!$C$2:$C$763='02 2020'!$D76)*('Cumul pointage'!$A$2:$A$763='02 2020'!K$2)*ROW('Cumul pointage'!$J$2:$J$763)),10,,,"Cumul pointage")),"")</f>
        <v>9.0666666666666682</v>
      </c>
      <c r="L76" s="81"/>
      <c r="M76" s="79"/>
      <c r="N76" s="80">
        <f t="shared" ca="1" si="36"/>
        <v>36.6</v>
      </c>
      <c r="O76" s="79"/>
      <c r="P76" s="79"/>
      <c r="Q76" s="79"/>
      <c r="R76" s="79"/>
      <c r="S76" s="79"/>
      <c r="T76" s="79"/>
      <c r="U76" s="79"/>
      <c r="V76" s="80">
        <f t="shared" si="45"/>
        <v>0</v>
      </c>
      <c r="W76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76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76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76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76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76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76" s="99"/>
      <c r="AD76" s="80" t="e">
        <f t="shared" si="47"/>
        <v>#REF!</v>
      </c>
      <c r="AE76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76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76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76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76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76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76" s="99"/>
      <c r="AL76" s="80" t="e">
        <f t="shared" si="46"/>
        <v>#REF!</v>
      </c>
      <c r="AM76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76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76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76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76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76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76" s="99"/>
      <c r="AT76" s="80" t="e">
        <f t="shared" si="54"/>
        <v>#REF!</v>
      </c>
      <c r="AU76" s="82" t="e">
        <f t="shared" ca="1" si="48"/>
        <v>#REF!</v>
      </c>
      <c r="AV76" s="83">
        <f t="shared" ca="1" si="55"/>
        <v>0</v>
      </c>
      <c r="AW76" s="84">
        <f t="shared" ca="1" si="49"/>
        <v>0</v>
      </c>
      <c r="AX76" s="85">
        <f t="shared" ca="1" si="50"/>
        <v>0</v>
      </c>
      <c r="AY76" s="85">
        <f t="shared" ca="1" si="56"/>
        <v>0</v>
      </c>
      <c r="AZ76" s="130">
        <f t="shared" ca="1" si="57"/>
        <v>0</v>
      </c>
      <c r="BA76" s="84">
        <f t="shared" ca="1" si="51"/>
        <v>0</v>
      </c>
      <c r="BB76" s="93">
        <f t="shared" ca="1" si="52"/>
        <v>0</v>
      </c>
      <c r="BC76" s="72"/>
      <c r="BD76" s="72">
        <f t="shared" ca="1" si="53"/>
        <v>0</v>
      </c>
    </row>
    <row r="77" spans="1:56" s="41" customFormat="1" ht="15.75" x14ac:dyDescent="0.25">
      <c r="A77" s="119"/>
      <c r="B77" s="119"/>
      <c r="C77" s="119"/>
      <c r="D77" s="39">
        <v>3051</v>
      </c>
      <c r="E77" s="120"/>
      <c r="F77" s="121"/>
      <c r="G77" s="46" t="str">
        <f ca="1">IFERROR(INDIRECT(ADDRESS(SUMPRODUCT(('Cumul pointage'!$C$2:$C$763='02 2020'!$D77)*('Cumul pointage'!$A$2:$A$763='02 2020'!G$2)*ROW('Cumul pointage'!$J$2:$J$763)),10,,,"Cumul pointage")),"")</f>
        <v/>
      </c>
      <c r="H77" s="46" t="str">
        <f ca="1">IFERROR(INDIRECT(ADDRESS(SUMPRODUCT(('Cumul pointage'!$C$2:$C$763='02 2020'!$D77)*('Cumul pointage'!$A$2:$A$763='02 2020'!H$2)*ROW('Cumul pointage'!$J$2:$J$763)),10,,,"Cumul pointage")),"")</f>
        <v>Ja</v>
      </c>
      <c r="I77" s="46" t="str">
        <f ca="1">IFERROR(INDIRECT(ADDRESS(SUMPRODUCT(('Cumul pointage'!$C$2:$C$763='02 2020'!$D77)*('Cumul pointage'!$A$2:$A$763='02 2020'!I$2)*ROW('Cumul pointage'!$J$2:$J$763)),10,,,"Cumul pointage")),"")</f>
        <v>Ja</v>
      </c>
      <c r="J77" s="46" t="str">
        <f ca="1">IFERROR(INDIRECT(ADDRESS(SUMPRODUCT(('Cumul pointage'!$C$2:$C$763='02 2020'!$D77)*('Cumul pointage'!$A$2:$A$763='02 2020'!J$2)*ROW('Cumul pointage'!$J$2:$J$763)),10,,,"Cumul pointage")),"")</f>
        <v>Ja</v>
      </c>
      <c r="K77" s="81" t="str">
        <f ca="1">IFERROR(INDIRECT(ADDRESS(SUMPRODUCT(('Cumul pointage'!$C$2:$C$763='02 2020'!$D77)*('Cumul pointage'!$A$2:$A$763='02 2020'!K$2)*ROW('Cumul pointage'!$J$2:$J$763)),10,,,"Cumul pointage")),"")</f>
        <v>Ba7</v>
      </c>
      <c r="L77" s="81"/>
      <c r="M77" s="79"/>
      <c r="N77" s="80">
        <f t="shared" ca="1" si="36"/>
        <v>0</v>
      </c>
      <c r="O77" s="79"/>
      <c r="P77" s="79"/>
      <c r="Q77" s="79"/>
      <c r="R77" s="79"/>
      <c r="S77" s="79"/>
      <c r="T77" s="79"/>
      <c r="U77" s="79"/>
      <c r="V77" s="80">
        <f t="shared" si="45"/>
        <v>0</v>
      </c>
      <c r="W77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77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77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77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77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77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77" s="99"/>
      <c r="AD77" s="80" t="e">
        <f t="shared" si="47"/>
        <v>#REF!</v>
      </c>
      <c r="AE77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77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77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77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77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77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77" s="99"/>
      <c r="AL77" s="80" t="e">
        <f t="shared" si="46"/>
        <v>#REF!</v>
      </c>
      <c r="AM77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77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77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77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77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77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77" s="99"/>
      <c r="AT77" s="80" t="e">
        <f t="shared" si="54"/>
        <v>#REF!</v>
      </c>
      <c r="AU77" s="82" t="e">
        <f t="shared" ca="1" si="48"/>
        <v>#REF!</v>
      </c>
      <c r="AV77" s="83">
        <f t="shared" ca="1" si="55"/>
        <v>0</v>
      </c>
      <c r="AW77" s="84">
        <f t="shared" ca="1" si="49"/>
        <v>0</v>
      </c>
      <c r="AX77" s="85">
        <f t="shared" ca="1" si="50"/>
        <v>0</v>
      </c>
      <c r="AY77" s="85">
        <f t="shared" ca="1" si="56"/>
        <v>0</v>
      </c>
      <c r="AZ77" s="130">
        <f t="shared" ca="1" si="57"/>
        <v>0</v>
      </c>
      <c r="BA77" s="84">
        <f t="shared" ca="1" si="51"/>
        <v>0</v>
      </c>
      <c r="BB77" s="93">
        <f t="shared" ca="1" si="52"/>
        <v>0</v>
      </c>
      <c r="BC77" s="72"/>
      <c r="BD77" s="72">
        <f t="shared" ca="1" si="53"/>
        <v>0</v>
      </c>
    </row>
    <row r="78" spans="1:56" s="41" customFormat="1" ht="15.75" x14ac:dyDescent="0.25">
      <c r="A78" s="119"/>
      <c r="B78" s="119"/>
      <c r="C78" s="119"/>
      <c r="D78" s="39">
        <v>3059</v>
      </c>
      <c r="E78" s="120"/>
      <c r="F78" s="121"/>
      <c r="G78" s="46" t="str">
        <f ca="1">IFERROR(INDIRECT(ADDRESS(SUMPRODUCT(('Cumul pointage'!$C$2:$C$763='02 2020'!$D78)*('Cumul pointage'!$A$2:$A$763='02 2020'!G$2)*ROW('Cumul pointage'!$J$2:$J$763)),10,,,"Cumul pointage")),"")</f>
        <v/>
      </c>
      <c r="H78" s="46">
        <f ca="1">IFERROR(INDIRECT(ADDRESS(SUMPRODUCT(('Cumul pointage'!$C$2:$C$763='02 2020'!$D78)*('Cumul pointage'!$A$2:$A$763='02 2020'!H$2)*ROW('Cumul pointage'!$J$2:$J$763)),10,,,"Cumul pointage")),"")</f>
        <v>4.9499999999999993</v>
      </c>
      <c r="I78" s="46">
        <f ca="1">IFERROR(INDIRECT(ADDRESS(SUMPRODUCT(('Cumul pointage'!$C$2:$C$763='02 2020'!$D78)*('Cumul pointage'!$A$2:$A$763='02 2020'!I$2)*ROW('Cumul pointage'!$J$2:$J$763)),10,,,"Cumul pointage")),"")</f>
        <v>8.85</v>
      </c>
      <c r="J78" s="46">
        <f ca="1">IFERROR(INDIRECT(ADDRESS(SUMPRODUCT(('Cumul pointage'!$C$2:$C$763='02 2020'!$D78)*('Cumul pointage'!$A$2:$A$763='02 2020'!J$2)*ROW('Cumul pointage'!$J$2:$J$763)),10,,,"Cumul pointage")),"")</f>
        <v>8.5333333333333332</v>
      </c>
      <c r="K78" s="79">
        <f ca="1">IFERROR(INDIRECT(ADDRESS(SUMPRODUCT(('Cumul pointage'!$C$2:$C$763='02 2020'!$D78)*('Cumul pointage'!$A$2:$A$763='02 2020'!K$2)*ROW('Cumul pointage'!$J$2:$J$763)),10,,,"Cumul pointage")),"")</f>
        <v>5.716666666666665</v>
      </c>
      <c r="L78" s="79"/>
      <c r="M78" s="79"/>
      <c r="N78" s="80">
        <f t="shared" ca="1" si="36"/>
        <v>28.049999999999997</v>
      </c>
      <c r="O78" s="79"/>
      <c r="P78" s="79"/>
      <c r="Q78" s="79"/>
      <c r="R78" s="79"/>
      <c r="S78" s="79"/>
      <c r="T78" s="79"/>
      <c r="U78" s="79"/>
      <c r="V78" s="80">
        <f t="shared" si="45"/>
        <v>0</v>
      </c>
      <c r="W78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78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78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78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78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78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78" s="99"/>
      <c r="AD78" s="80" t="e">
        <f t="shared" si="47"/>
        <v>#REF!</v>
      </c>
      <c r="AE78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78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78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78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78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78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78" s="99"/>
      <c r="AL78" s="80" t="e">
        <f t="shared" si="46"/>
        <v>#REF!</v>
      </c>
      <c r="AM78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78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78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78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78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78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78" s="99"/>
      <c r="AT78" s="80" t="e">
        <f t="shared" si="54"/>
        <v>#REF!</v>
      </c>
      <c r="AU78" s="82" t="e">
        <f t="shared" ca="1" si="48"/>
        <v>#REF!</v>
      </c>
      <c r="AV78" s="83">
        <f t="shared" ca="1" si="55"/>
        <v>0</v>
      </c>
      <c r="AW78" s="84">
        <f t="shared" ca="1" si="49"/>
        <v>0</v>
      </c>
      <c r="AX78" s="85">
        <f t="shared" ca="1" si="50"/>
        <v>0</v>
      </c>
      <c r="AY78" s="85">
        <f t="shared" ca="1" si="56"/>
        <v>0</v>
      </c>
      <c r="AZ78" s="130">
        <f t="shared" ca="1" si="57"/>
        <v>0</v>
      </c>
      <c r="BA78" s="84">
        <f t="shared" ca="1" si="51"/>
        <v>0</v>
      </c>
      <c r="BB78" s="93">
        <f t="shared" ca="1" si="52"/>
        <v>0</v>
      </c>
      <c r="BC78" s="72"/>
      <c r="BD78" s="72">
        <f t="shared" ca="1" si="53"/>
        <v>0</v>
      </c>
    </row>
    <row r="79" spans="1:56" s="41" customFormat="1" ht="15.75" x14ac:dyDescent="0.25">
      <c r="A79" s="119"/>
      <c r="B79" s="119"/>
      <c r="C79" s="119"/>
      <c r="D79" s="39">
        <v>3065</v>
      </c>
      <c r="E79" s="120"/>
      <c r="F79" s="121"/>
      <c r="G79" s="46" t="str">
        <f ca="1">IFERROR(INDIRECT(ADDRESS(SUMPRODUCT(('Cumul pointage'!$C$2:$C$763='02 2020'!$D79)*('Cumul pointage'!$A$2:$A$763='02 2020'!G$2)*ROW('Cumul pointage'!$J$2:$J$763)),10,,,"Cumul pointage")),"")</f>
        <v/>
      </c>
      <c r="H79" s="46" t="str">
        <f ca="1">IFERROR(INDIRECT(ADDRESS(SUMPRODUCT(('Cumul pointage'!$C$2:$C$763='02 2020'!$D79)*('Cumul pointage'!$A$2:$A$763='02 2020'!H$2)*ROW('Cumul pointage'!$J$2:$J$763)),10,,,"Cumul pointage")),"")</f>
        <v>Ba7</v>
      </c>
      <c r="I79" s="46" t="str">
        <f ca="1">IFERROR(INDIRECT(ADDRESS(SUMPRODUCT(('Cumul pointage'!$C$2:$C$763='02 2020'!$D79)*('Cumul pointage'!$A$2:$A$763='02 2020'!I$2)*ROW('Cumul pointage'!$J$2:$J$763)),10,,,"Cumul pointage")),"")</f>
        <v>Ba7</v>
      </c>
      <c r="J79" s="46" t="str">
        <f ca="1">IFERROR(INDIRECT(ADDRESS(SUMPRODUCT(('Cumul pointage'!$C$2:$C$763='02 2020'!$D79)*('Cumul pointage'!$A$2:$A$763='02 2020'!J$2)*ROW('Cumul pointage'!$J$2:$J$763)),10,,,"Cumul pointage")),"")</f>
        <v>Ba7</v>
      </c>
      <c r="K79" s="79" t="str">
        <f ca="1">IFERROR(INDIRECT(ADDRESS(SUMPRODUCT(('Cumul pointage'!$C$2:$C$763='02 2020'!$D79)*('Cumul pointage'!$A$2:$A$763='02 2020'!K$2)*ROW('Cumul pointage'!$J$2:$J$763)),10,,,"Cumul pointage")),"")</f>
        <v>Ba7</v>
      </c>
      <c r="L79" s="79"/>
      <c r="M79" s="79"/>
      <c r="N79" s="80">
        <f t="shared" ca="1" si="36"/>
        <v>0</v>
      </c>
      <c r="O79" s="79"/>
      <c r="P79" s="79"/>
      <c r="Q79" s="79"/>
      <c r="R79" s="79"/>
      <c r="S79" s="79"/>
      <c r="T79" s="79"/>
      <c r="U79" s="79"/>
      <c r="V79" s="80">
        <f t="shared" si="45"/>
        <v>0</v>
      </c>
      <c r="W79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79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79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79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79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79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79" s="99"/>
      <c r="AD79" s="80" t="e">
        <f t="shared" si="47"/>
        <v>#REF!</v>
      </c>
      <c r="AE79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79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79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79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79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79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79" s="99"/>
      <c r="AL79" s="80" t="e">
        <f t="shared" si="46"/>
        <v>#REF!</v>
      </c>
      <c r="AM79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79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79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79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79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79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79" s="99"/>
      <c r="AT79" s="80" t="e">
        <f t="shared" si="54"/>
        <v>#REF!</v>
      </c>
      <c r="AU79" s="82" t="e">
        <f t="shared" ca="1" si="48"/>
        <v>#REF!</v>
      </c>
      <c r="AV79" s="83">
        <f t="shared" ca="1" si="55"/>
        <v>0</v>
      </c>
      <c r="AW79" s="84">
        <f t="shared" ca="1" si="49"/>
        <v>0</v>
      </c>
      <c r="AX79" s="85">
        <f t="shared" ca="1" si="50"/>
        <v>0</v>
      </c>
      <c r="AY79" s="85">
        <f t="shared" ca="1" si="56"/>
        <v>0</v>
      </c>
      <c r="AZ79" s="130">
        <f t="shared" ca="1" si="57"/>
        <v>0</v>
      </c>
      <c r="BA79" s="84">
        <f t="shared" ca="1" si="51"/>
        <v>0</v>
      </c>
      <c r="BB79" s="93">
        <f t="shared" ca="1" si="52"/>
        <v>0</v>
      </c>
      <c r="BC79" s="72"/>
      <c r="BD79" s="72">
        <f t="shared" ca="1" si="53"/>
        <v>0</v>
      </c>
    </row>
    <row r="80" spans="1:56" s="41" customFormat="1" ht="15.75" x14ac:dyDescent="0.25">
      <c r="A80" s="119"/>
      <c r="B80" s="119"/>
      <c r="C80" s="119"/>
      <c r="D80" s="100">
        <v>3090</v>
      </c>
      <c r="E80" s="45"/>
      <c r="F80" s="46"/>
      <c r="G80" s="46" t="str">
        <f ca="1">IFERROR(INDIRECT(ADDRESS(SUMPRODUCT(('Cumul pointage'!$C$2:$C$763='02 2020'!$D80)*('Cumul pointage'!$A$2:$A$763='02 2020'!G$2)*ROW('Cumul pointage'!$J$2:$J$763)),10,,,"Cumul pointage")),"")</f>
        <v/>
      </c>
      <c r="H80" s="46">
        <f ca="1">IFERROR(INDIRECT(ADDRESS(SUMPRODUCT(('Cumul pointage'!$C$2:$C$763='02 2020'!$D80)*('Cumul pointage'!$A$2:$A$763='02 2020'!H$2)*ROW('Cumul pointage'!$J$2:$J$763)),10,,,"Cumul pointage")),"")</f>
        <v>9.1333333333333329</v>
      </c>
      <c r="I80" s="46">
        <f ca="1">IFERROR(INDIRECT(ADDRESS(SUMPRODUCT(('Cumul pointage'!$C$2:$C$763='02 2020'!$D80)*('Cumul pointage'!$A$2:$A$763='02 2020'!I$2)*ROW('Cumul pointage'!$J$2:$J$763)),10,,,"Cumul pointage")),"")</f>
        <v>9.0833333333333321</v>
      </c>
      <c r="J80" s="46">
        <f ca="1">IFERROR(INDIRECT(ADDRESS(SUMPRODUCT(('Cumul pointage'!$C$2:$C$763='02 2020'!$D80)*('Cumul pointage'!$A$2:$A$763='02 2020'!J$2)*ROW('Cumul pointage'!$J$2:$J$763)),10,,,"Cumul pointage")),"")</f>
        <v>9.0666666666666664</v>
      </c>
      <c r="K80" s="79" t="str">
        <f ca="1">IFERROR(INDIRECT(ADDRESS(SUMPRODUCT(('Cumul pointage'!$C$2:$C$763='02 2020'!$D80)*('Cumul pointage'!$A$2:$A$763='02 2020'!K$2)*ROW('Cumul pointage'!$J$2:$J$763)),10,,,"Cumul pointage")),"")</f>
        <v>Ba7</v>
      </c>
      <c r="L80" s="79"/>
      <c r="M80" s="79"/>
      <c r="N80" s="80">
        <f t="shared" ca="1" si="36"/>
        <v>27.283333333333331</v>
      </c>
      <c r="O80" s="79"/>
      <c r="P80" s="79"/>
      <c r="Q80" s="79"/>
      <c r="R80" s="79"/>
      <c r="S80" s="79"/>
      <c r="T80" s="79"/>
      <c r="U80" s="79"/>
      <c r="V80" s="80">
        <f t="shared" si="45"/>
        <v>0</v>
      </c>
      <c r="W80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80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80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80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80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80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80" s="99"/>
      <c r="AD80" s="80" t="e">
        <f t="shared" si="47"/>
        <v>#REF!</v>
      </c>
      <c r="AE80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80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80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80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80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80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80" s="99"/>
      <c r="AL80" s="80" t="e">
        <f t="shared" si="46"/>
        <v>#REF!</v>
      </c>
      <c r="AM80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80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80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80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80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80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80" s="99"/>
      <c r="AT80" s="80" t="e">
        <f t="shared" si="54"/>
        <v>#REF!</v>
      </c>
      <c r="AU80" s="82" t="e">
        <f t="shared" ca="1" si="48"/>
        <v>#REF!</v>
      </c>
      <c r="AV80" s="83">
        <f t="shared" ca="1" si="55"/>
        <v>0</v>
      </c>
      <c r="AW80" s="84">
        <f t="shared" ca="1" si="49"/>
        <v>0</v>
      </c>
      <c r="AX80" s="85">
        <f t="shared" ca="1" si="50"/>
        <v>0</v>
      </c>
      <c r="AY80" s="85">
        <f t="shared" ca="1" si="56"/>
        <v>0</v>
      </c>
      <c r="AZ80" s="130">
        <f t="shared" ca="1" si="57"/>
        <v>0</v>
      </c>
      <c r="BA80" s="84">
        <f t="shared" ca="1" si="51"/>
        <v>0</v>
      </c>
      <c r="BB80" s="93">
        <f t="shared" ca="1" si="52"/>
        <v>0</v>
      </c>
      <c r="BC80" s="72"/>
      <c r="BD80" s="72">
        <f t="shared" ca="1" si="53"/>
        <v>0</v>
      </c>
    </row>
    <row r="81" spans="1:56" s="41" customFormat="1" ht="15.75" x14ac:dyDescent="0.25">
      <c r="A81" s="119"/>
      <c r="B81" s="119"/>
      <c r="C81" s="119"/>
      <c r="D81" s="100">
        <v>3135</v>
      </c>
      <c r="E81" s="45"/>
      <c r="F81" s="46"/>
      <c r="G81" s="46" t="str">
        <f ca="1">IFERROR(INDIRECT(ADDRESS(SUMPRODUCT(('Cumul pointage'!$C$2:$C$763='02 2020'!$D81)*('Cumul pointage'!$A$2:$A$763='02 2020'!G$2)*ROW('Cumul pointage'!$J$2:$J$763)),10,,,"Cumul pointage")),"")</f>
        <v/>
      </c>
      <c r="H81" s="46">
        <f ca="1">IFERROR(INDIRECT(ADDRESS(SUMPRODUCT(('Cumul pointage'!$C$2:$C$763='02 2020'!$D81)*('Cumul pointage'!$A$2:$A$763='02 2020'!H$2)*ROW('Cumul pointage'!$J$2:$J$763)),10,,,"Cumul pointage")),"")</f>
        <v>7.6999999999999993</v>
      </c>
      <c r="I81" s="46">
        <f ca="1">IFERROR(INDIRECT(ADDRESS(SUMPRODUCT(('Cumul pointage'!$C$2:$C$763='02 2020'!$D81)*('Cumul pointage'!$A$2:$A$763='02 2020'!I$2)*ROW('Cumul pointage'!$J$2:$J$763)),10,,,"Cumul pointage")),"")</f>
        <v>11.05</v>
      </c>
      <c r="J81" s="46" t="str">
        <f ca="1">IFERROR(INDIRECT(ADDRESS(SUMPRODUCT(('Cumul pointage'!$C$2:$C$763='02 2020'!$D81)*('Cumul pointage'!$A$2:$A$763='02 2020'!J$2)*ROW('Cumul pointage'!$J$2:$J$763)),10,,,"Cumul pointage")),"")</f>
        <v>Ba7</v>
      </c>
      <c r="K81" s="79">
        <f ca="1">IFERROR(INDIRECT(ADDRESS(SUMPRODUCT(('Cumul pointage'!$C$2:$C$763='02 2020'!$D81)*('Cumul pointage'!$A$2:$A$763='02 2020'!K$2)*ROW('Cumul pointage'!$J$2:$J$763)),10,,,"Cumul pointage")),"")</f>
        <v>11.033333333333333</v>
      </c>
      <c r="L81" s="79"/>
      <c r="M81" s="79"/>
      <c r="N81" s="80">
        <f t="shared" ca="1" si="36"/>
        <v>29.783333333333331</v>
      </c>
      <c r="O81" s="79"/>
      <c r="P81" s="79"/>
      <c r="Q81" s="79"/>
      <c r="R81" s="79"/>
      <c r="S81" s="79"/>
      <c r="T81" s="79"/>
      <c r="U81" s="79"/>
      <c r="V81" s="80">
        <f t="shared" si="45"/>
        <v>0</v>
      </c>
      <c r="W81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81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81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81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81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81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81" s="99"/>
      <c r="AD81" s="80" t="e">
        <f t="shared" si="47"/>
        <v>#REF!</v>
      </c>
      <c r="AE81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81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81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81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81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81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81" s="99"/>
      <c r="AL81" s="80" t="e">
        <f t="shared" si="46"/>
        <v>#REF!</v>
      </c>
      <c r="AM81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81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81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81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81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81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81" s="99"/>
      <c r="AT81" s="80" t="e">
        <f t="shared" si="54"/>
        <v>#REF!</v>
      </c>
      <c r="AU81" s="82" t="e">
        <f t="shared" ca="1" si="48"/>
        <v>#REF!</v>
      </c>
      <c r="AV81" s="83">
        <f t="shared" ca="1" si="55"/>
        <v>0</v>
      </c>
      <c r="AW81" s="84">
        <f t="shared" ca="1" si="49"/>
        <v>0</v>
      </c>
      <c r="AX81" s="85">
        <f t="shared" ca="1" si="50"/>
        <v>0</v>
      </c>
      <c r="AY81" s="85">
        <f t="shared" ca="1" si="56"/>
        <v>0</v>
      </c>
      <c r="AZ81" s="130">
        <f t="shared" ca="1" si="57"/>
        <v>0</v>
      </c>
      <c r="BA81" s="84">
        <f t="shared" ca="1" si="51"/>
        <v>0</v>
      </c>
      <c r="BB81" s="93">
        <f t="shared" ca="1" si="52"/>
        <v>0</v>
      </c>
      <c r="BC81" s="72"/>
      <c r="BD81" s="72">
        <f t="shared" ca="1" si="53"/>
        <v>0</v>
      </c>
    </row>
    <row r="82" spans="1:56" s="41" customFormat="1" ht="15.75" x14ac:dyDescent="0.25">
      <c r="A82" s="119"/>
      <c r="B82" s="119"/>
      <c r="C82" s="119"/>
      <c r="D82" s="100">
        <v>3151</v>
      </c>
      <c r="E82" s="45"/>
      <c r="F82" s="46"/>
      <c r="G82" s="46" t="str">
        <f ca="1">IFERROR(INDIRECT(ADDRESS(SUMPRODUCT(('Cumul pointage'!$C$2:$C$763='02 2020'!$D82)*('Cumul pointage'!$A$2:$A$763='02 2020'!G$2)*ROW('Cumul pointage'!$J$2:$J$763)),10,,,"Cumul pointage")),"")</f>
        <v/>
      </c>
      <c r="H82" s="46" t="str">
        <f ca="1">IFERROR(INDIRECT(ADDRESS(SUMPRODUCT(('Cumul pointage'!$C$2:$C$763='02 2020'!$D82)*('Cumul pointage'!$A$2:$A$763='02 2020'!H$2)*ROW('Cumul pointage'!$J$2:$J$763)),10,,,"Cumul pointage")),"")</f>
        <v>Ba7</v>
      </c>
      <c r="I82" s="46" t="str">
        <f ca="1">IFERROR(INDIRECT(ADDRESS(SUMPRODUCT(('Cumul pointage'!$C$2:$C$763='02 2020'!$D82)*('Cumul pointage'!$A$2:$A$763='02 2020'!I$2)*ROW('Cumul pointage'!$J$2:$J$763)),10,,,"Cumul pointage")),"")</f>
        <v>Ba7</v>
      </c>
      <c r="J82" s="46">
        <f ca="1">IFERROR(INDIRECT(ADDRESS(SUMPRODUCT(('Cumul pointage'!$C$2:$C$763='02 2020'!$D82)*('Cumul pointage'!$A$2:$A$763='02 2020'!J$2)*ROW('Cumul pointage'!$J$2:$J$763)),10,,,"Cumul pointage")),"")</f>
        <v>9.0666666666666664</v>
      </c>
      <c r="K82" s="79">
        <f ca="1">IFERROR(INDIRECT(ADDRESS(SUMPRODUCT(('Cumul pointage'!$C$2:$C$763='02 2020'!$D82)*('Cumul pointage'!$A$2:$A$763='02 2020'!K$2)*ROW('Cumul pointage'!$J$2:$J$763)),10,,,"Cumul pointage")),"")</f>
        <v>8.9500000000000011</v>
      </c>
      <c r="L82" s="79"/>
      <c r="M82" s="79"/>
      <c r="N82" s="80">
        <f t="shared" ca="1" si="36"/>
        <v>18.016666666666666</v>
      </c>
      <c r="O82" s="79"/>
      <c r="P82" s="79"/>
      <c r="Q82" s="79"/>
      <c r="R82" s="79"/>
      <c r="S82" s="79"/>
      <c r="T82" s="79"/>
      <c r="U82" s="79"/>
      <c r="V82" s="80">
        <f t="shared" si="45"/>
        <v>0</v>
      </c>
      <c r="W82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82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82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82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82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82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82" s="99"/>
      <c r="AD82" s="80" t="e">
        <f t="shared" si="47"/>
        <v>#REF!</v>
      </c>
      <c r="AE82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82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82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82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82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82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82" s="99"/>
      <c r="AL82" s="80" t="e">
        <f t="shared" si="46"/>
        <v>#REF!</v>
      </c>
      <c r="AM82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82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82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82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82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82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82" s="99"/>
      <c r="AT82" s="80" t="e">
        <f t="shared" si="54"/>
        <v>#REF!</v>
      </c>
      <c r="AU82" s="82" t="e">
        <f t="shared" ca="1" si="48"/>
        <v>#REF!</v>
      </c>
      <c r="AV82" s="83">
        <f t="shared" ca="1" si="55"/>
        <v>0</v>
      </c>
      <c r="AW82" s="84">
        <f t="shared" ca="1" si="49"/>
        <v>0</v>
      </c>
      <c r="AX82" s="85">
        <f t="shared" ca="1" si="50"/>
        <v>0</v>
      </c>
      <c r="AY82" s="85">
        <f t="shared" ca="1" si="56"/>
        <v>0</v>
      </c>
      <c r="AZ82" s="130">
        <f t="shared" ca="1" si="57"/>
        <v>0</v>
      </c>
      <c r="BA82" s="84">
        <f t="shared" ca="1" si="51"/>
        <v>0</v>
      </c>
      <c r="BB82" s="93">
        <f t="shared" ca="1" si="52"/>
        <v>0</v>
      </c>
      <c r="BC82" s="72"/>
      <c r="BD82" s="72">
        <f t="shared" ca="1" si="53"/>
        <v>0</v>
      </c>
    </row>
    <row r="83" spans="1:56" s="41" customFormat="1" ht="15.75" x14ac:dyDescent="0.25">
      <c r="A83" s="119"/>
      <c r="B83" s="119"/>
      <c r="C83" s="119"/>
      <c r="D83" s="122">
        <v>3287</v>
      </c>
      <c r="E83" s="120"/>
      <c r="F83" s="121"/>
      <c r="G83" s="46" t="str">
        <f ca="1">IFERROR(INDIRECT(ADDRESS(SUMPRODUCT(('Cumul pointage'!$C$2:$C$763='02 2020'!$D83)*('Cumul pointage'!$A$2:$A$763='02 2020'!G$2)*ROW('Cumul pointage'!$J$2:$J$763)),10,,,"Cumul pointage")),"")</f>
        <v/>
      </c>
      <c r="H83" s="46" t="str">
        <f ca="1">IFERROR(INDIRECT(ADDRESS(SUMPRODUCT(('Cumul pointage'!$C$2:$C$763='02 2020'!$D83)*('Cumul pointage'!$A$2:$A$763='02 2020'!H$2)*ROW('Cumul pointage'!$J$2:$J$763)),10,,,"Cumul pointage")),"")</f>
        <v>Ba7</v>
      </c>
      <c r="I83" s="46" t="str">
        <f ca="1">IFERROR(INDIRECT(ADDRESS(SUMPRODUCT(('Cumul pointage'!$C$2:$C$763='02 2020'!$D83)*('Cumul pointage'!$A$2:$A$763='02 2020'!I$2)*ROW('Cumul pointage'!$J$2:$J$763)),10,,,"Cumul pointage")),"")</f>
        <v>Ba7</v>
      </c>
      <c r="J83" s="46">
        <f ca="1">IFERROR(INDIRECT(ADDRESS(SUMPRODUCT(('Cumul pointage'!$C$2:$C$763='02 2020'!$D83)*('Cumul pointage'!$A$2:$A$763='02 2020'!J$2)*ROW('Cumul pointage'!$J$2:$J$763)),10,,,"Cumul pointage")),"")</f>
        <v>7.2833333333333332</v>
      </c>
      <c r="K83" s="81" t="str">
        <f ca="1">IFERROR(INDIRECT(ADDRESS(SUMPRODUCT(('Cumul pointage'!$C$2:$C$763='02 2020'!$D83)*('Cumul pointage'!$A$2:$A$763='02 2020'!K$2)*ROW('Cumul pointage'!$J$2:$J$763)),10,,,"Cumul pointage")),"")</f>
        <v>Ba7</v>
      </c>
      <c r="L83" s="79"/>
      <c r="M83" s="79"/>
      <c r="N83" s="80">
        <f t="shared" ca="1" si="36"/>
        <v>7.2833333333333332</v>
      </c>
      <c r="O83" s="79"/>
      <c r="P83" s="79"/>
      <c r="Q83" s="79"/>
      <c r="R83" s="79"/>
      <c r="S83" s="79"/>
      <c r="T83" s="79"/>
      <c r="U83" s="79"/>
      <c r="V83" s="80">
        <f t="shared" si="45"/>
        <v>0</v>
      </c>
      <c r="W83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83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83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83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83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83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83" s="99"/>
      <c r="AD83" s="80" t="e">
        <f t="shared" si="47"/>
        <v>#REF!</v>
      </c>
      <c r="AE83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83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83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83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83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83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83" s="99"/>
      <c r="AL83" s="80" t="e">
        <f t="shared" si="46"/>
        <v>#REF!</v>
      </c>
      <c r="AM83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83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83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83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83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83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83" s="99"/>
      <c r="AT83" s="80" t="e">
        <f t="shared" si="54"/>
        <v>#REF!</v>
      </c>
      <c r="AU83" s="82" t="e">
        <f t="shared" ca="1" si="48"/>
        <v>#REF!</v>
      </c>
      <c r="AV83" s="83">
        <f t="shared" ca="1" si="55"/>
        <v>0</v>
      </c>
      <c r="AW83" s="84">
        <f t="shared" ca="1" si="49"/>
        <v>0</v>
      </c>
      <c r="AX83" s="85">
        <f t="shared" ca="1" si="50"/>
        <v>0</v>
      </c>
      <c r="AY83" s="85">
        <f t="shared" ca="1" si="56"/>
        <v>0</v>
      </c>
      <c r="AZ83" s="130">
        <f t="shared" ca="1" si="57"/>
        <v>0</v>
      </c>
      <c r="BA83" s="84">
        <f t="shared" ca="1" si="51"/>
        <v>0</v>
      </c>
      <c r="BB83" s="93">
        <f t="shared" ca="1" si="52"/>
        <v>0</v>
      </c>
      <c r="BC83" s="72"/>
      <c r="BD83" s="72">
        <f t="shared" ca="1" si="53"/>
        <v>0</v>
      </c>
    </row>
    <row r="84" spans="1:56" s="41" customFormat="1" ht="15.75" x14ac:dyDescent="0.25">
      <c r="A84" s="119"/>
      <c r="B84" s="119"/>
      <c r="C84" s="119"/>
      <c r="D84" s="39">
        <v>3300</v>
      </c>
      <c r="E84" s="120"/>
      <c r="F84" s="121"/>
      <c r="G84" s="46" t="str">
        <f ca="1">IFERROR(INDIRECT(ADDRESS(SUMPRODUCT(('Cumul pointage'!$C$2:$C$763='02 2020'!$D84)*('Cumul pointage'!$A$2:$A$763='02 2020'!G$2)*ROW('Cumul pointage'!$J$2:$J$763)),10,,,"Cumul pointage")),"")</f>
        <v/>
      </c>
      <c r="H84" s="46" t="str">
        <f ca="1">IFERROR(INDIRECT(ADDRESS(SUMPRODUCT(('Cumul pointage'!$C$2:$C$763='02 2020'!$D84)*('Cumul pointage'!$A$2:$A$763='02 2020'!H$2)*ROW('Cumul pointage'!$J$2:$J$763)),10,,,"Cumul pointage")),"")</f>
        <v>Ba7</v>
      </c>
      <c r="I84" s="46">
        <f ca="1">IFERROR(INDIRECT(ADDRESS(SUMPRODUCT(('Cumul pointage'!$C$2:$C$763='02 2020'!$D84)*('Cumul pointage'!$A$2:$A$763='02 2020'!I$2)*ROW('Cumul pointage'!$J$2:$J$763)),10,,,"Cumul pointage")),"")</f>
        <v>7.4166666666666661</v>
      </c>
      <c r="J84" s="46">
        <f ca="1">IFERROR(INDIRECT(ADDRESS(SUMPRODUCT(('Cumul pointage'!$C$2:$C$763='02 2020'!$D84)*('Cumul pointage'!$A$2:$A$763='02 2020'!J$2)*ROW('Cumul pointage'!$J$2:$J$763)),10,,,"Cumul pointage")),"")</f>
        <v>7.3666666666666671</v>
      </c>
      <c r="K84" s="81">
        <f ca="1">IFERROR(INDIRECT(ADDRESS(SUMPRODUCT(('Cumul pointage'!$C$2:$C$763='02 2020'!$D84)*('Cumul pointage'!$A$2:$A$763='02 2020'!K$2)*ROW('Cumul pointage'!$J$2:$J$763)),10,,,"Cumul pointage")),"")</f>
        <v>5.8166666666666664</v>
      </c>
      <c r="L84" s="79"/>
      <c r="M84" s="79"/>
      <c r="N84" s="80">
        <f t="shared" ca="1" si="36"/>
        <v>20.6</v>
      </c>
      <c r="O84" s="79"/>
      <c r="P84" s="79"/>
      <c r="Q84" s="79"/>
      <c r="R84" s="79"/>
      <c r="S84" s="79"/>
      <c r="T84" s="79"/>
      <c r="U84" s="79"/>
      <c r="V84" s="80">
        <f t="shared" si="45"/>
        <v>0</v>
      </c>
      <c r="W84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84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84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84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84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84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84" s="99"/>
      <c r="AD84" s="80" t="e">
        <f t="shared" si="47"/>
        <v>#REF!</v>
      </c>
      <c r="AE84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84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84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84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84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84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84" s="99"/>
      <c r="AL84" s="80" t="e">
        <f t="shared" si="46"/>
        <v>#REF!</v>
      </c>
      <c r="AM84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84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84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84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84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84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84" s="99"/>
      <c r="AT84" s="80" t="e">
        <f t="shared" si="54"/>
        <v>#REF!</v>
      </c>
      <c r="AU84" s="82" t="e">
        <f t="shared" ca="1" si="48"/>
        <v>#REF!</v>
      </c>
      <c r="AV84" s="83">
        <f t="shared" ca="1" si="55"/>
        <v>0</v>
      </c>
      <c r="AW84" s="84">
        <f t="shared" ca="1" si="49"/>
        <v>0</v>
      </c>
      <c r="AX84" s="85">
        <f t="shared" ca="1" si="50"/>
        <v>0</v>
      </c>
      <c r="AY84" s="85">
        <f t="shared" ca="1" si="56"/>
        <v>0</v>
      </c>
      <c r="AZ84" s="130">
        <f t="shared" ca="1" si="57"/>
        <v>0</v>
      </c>
      <c r="BA84" s="84">
        <f t="shared" ca="1" si="51"/>
        <v>0</v>
      </c>
      <c r="BB84" s="93">
        <f t="shared" ca="1" si="52"/>
        <v>0</v>
      </c>
      <c r="BC84" s="72"/>
      <c r="BD84" s="72">
        <f t="shared" ca="1" si="53"/>
        <v>0</v>
      </c>
    </row>
    <row r="85" spans="1:56" s="41" customFormat="1" ht="15.75" x14ac:dyDescent="0.25">
      <c r="A85" s="119"/>
      <c r="B85" s="119"/>
      <c r="C85" s="119"/>
      <c r="D85" s="39">
        <v>3306</v>
      </c>
      <c r="E85" s="120"/>
      <c r="F85" s="121"/>
      <c r="G85" s="46" t="str">
        <f ca="1">IFERROR(INDIRECT(ADDRESS(SUMPRODUCT(('Cumul pointage'!$C$2:$C$763='02 2020'!$D85)*('Cumul pointage'!$A$2:$A$763='02 2020'!G$2)*ROW('Cumul pointage'!$J$2:$J$763)),10,,,"Cumul pointage")),"")</f>
        <v/>
      </c>
      <c r="H85" s="46">
        <f ca="1">IFERROR(INDIRECT(ADDRESS(SUMPRODUCT(('Cumul pointage'!$C$2:$C$763='02 2020'!$D85)*('Cumul pointage'!$A$2:$A$763='02 2020'!H$2)*ROW('Cumul pointage'!$J$2:$J$763)),10,,,"Cumul pointage")),"")</f>
        <v>9.1499999999999986</v>
      </c>
      <c r="I85" s="46">
        <f ca="1">IFERROR(INDIRECT(ADDRESS(SUMPRODUCT(('Cumul pointage'!$C$2:$C$763='02 2020'!$D85)*('Cumul pointage'!$A$2:$A$763='02 2020'!I$2)*ROW('Cumul pointage'!$J$2:$J$763)),10,,,"Cumul pointage")),"")</f>
        <v>5</v>
      </c>
      <c r="J85" s="46" t="str">
        <f ca="1">IFERROR(INDIRECT(ADDRESS(SUMPRODUCT(('Cumul pointage'!$C$2:$C$763='02 2020'!$D85)*('Cumul pointage'!$A$2:$A$763='02 2020'!J$2)*ROW('Cumul pointage'!$J$2:$J$763)),10,,,"Cumul pointage")),"")</f>
        <v>Ba7</v>
      </c>
      <c r="K85" s="81">
        <f ca="1">IFERROR(INDIRECT(ADDRESS(SUMPRODUCT(('Cumul pointage'!$C$2:$C$763='02 2020'!$D85)*('Cumul pointage'!$A$2:$A$763='02 2020'!K$2)*ROW('Cumul pointage'!$J$2:$J$763)),10,,,"Cumul pointage")),"")</f>
        <v>9.1666666666666679</v>
      </c>
      <c r="L85" s="79"/>
      <c r="M85" s="79"/>
      <c r="N85" s="80">
        <f t="shared" ca="1" si="36"/>
        <v>23.316666666666666</v>
      </c>
      <c r="O85" s="79"/>
      <c r="P85" s="79"/>
      <c r="Q85" s="79"/>
      <c r="R85" s="79"/>
      <c r="S85" s="79"/>
      <c r="T85" s="79"/>
      <c r="U85" s="79"/>
      <c r="V85" s="80">
        <f t="shared" si="45"/>
        <v>0</v>
      </c>
      <c r="W85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85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85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85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85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85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85" s="99"/>
      <c r="AD85" s="80" t="e">
        <f t="shared" si="47"/>
        <v>#REF!</v>
      </c>
      <c r="AE85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85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85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85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85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85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85" s="99"/>
      <c r="AL85" s="80" t="e">
        <f t="shared" si="46"/>
        <v>#REF!</v>
      </c>
      <c r="AM85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85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85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85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85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85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85" s="99"/>
      <c r="AT85" s="80" t="e">
        <f t="shared" si="54"/>
        <v>#REF!</v>
      </c>
      <c r="AU85" s="82" t="e">
        <f t="shared" ca="1" si="48"/>
        <v>#REF!</v>
      </c>
      <c r="AV85" s="83">
        <f t="shared" ca="1" si="55"/>
        <v>0</v>
      </c>
      <c r="AW85" s="84">
        <f t="shared" ca="1" si="49"/>
        <v>0</v>
      </c>
      <c r="AX85" s="85">
        <f t="shared" ca="1" si="50"/>
        <v>0</v>
      </c>
      <c r="AY85" s="85">
        <f t="shared" ca="1" si="56"/>
        <v>0</v>
      </c>
      <c r="AZ85" s="130">
        <f t="shared" ca="1" si="57"/>
        <v>0</v>
      </c>
      <c r="BA85" s="84">
        <f t="shared" ca="1" si="51"/>
        <v>0</v>
      </c>
      <c r="BB85" s="93">
        <f t="shared" ca="1" si="52"/>
        <v>0</v>
      </c>
      <c r="BC85" s="72"/>
      <c r="BD85" s="72">
        <f t="shared" ca="1" si="53"/>
        <v>0</v>
      </c>
    </row>
    <row r="86" spans="1:56" s="41" customFormat="1" ht="15.75" x14ac:dyDescent="0.25">
      <c r="A86" s="119"/>
      <c r="B86" s="119"/>
      <c r="C86" s="119"/>
      <c r="D86" s="39">
        <v>3396</v>
      </c>
      <c r="E86" s="123"/>
      <c r="F86" s="121"/>
      <c r="G86" s="46" t="str">
        <f ca="1">IFERROR(INDIRECT(ADDRESS(SUMPRODUCT(('Cumul pointage'!$C$2:$C$763='02 2020'!$D86)*('Cumul pointage'!$A$2:$A$763='02 2020'!G$2)*ROW('Cumul pointage'!$J$2:$J$763)),10,,,"Cumul pointage")),"")</f>
        <v/>
      </c>
      <c r="H86" s="46">
        <f ca="1">IFERROR(INDIRECT(ADDRESS(SUMPRODUCT(('Cumul pointage'!$C$2:$C$763='02 2020'!$D86)*('Cumul pointage'!$A$2:$A$763='02 2020'!H$2)*ROW('Cumul pointage'!$J$2:$J$763)),10,,,"Cumul pointage")),"")</f>
        <v>6.0166666666666657</v>
      </c>
      <c r="I86" s="46" t="str">
        <f ca="1">IFERROR(INDIRECT(ADDRESS(SUMPRODUCT(('Cumul pointage'!$C$2:$C$763='02 2020'!$D86)*('Cumul pointage'!$A$2:$A$763='02 2020'!I$2)*ROW('Cumul pointage'!$J$2:$J$763)),10,,,"Cumul pointage")),"")</f>
        <v>Ba7</v>
      </c>
      <c r="J86" s="46" t="str">
        <f ca="1">IFERROR(INDIRECT(ADDRESS(SUMPRODUCT(('Cumul pointage'!$C$2:$C$763='02 2020'!$D86)*('Cumul pointage'!$A$2:$A$763='02 2020'!J$2)*ROW('Cumul pointage'!$J$2:$J$763)),10,,,"Cumul pointage")),"")</f>
        <v>Ba7</v>
      </c>
      <c r="K86" s="81">
        <f ca="1">IFERROR(INDIRECT(ADDRESS(SUMPRODUCT(('Cumul pointage'!$C$2:$C$763='02 2020'!$D86)*('Cumul pointage'!$A$2:$A$763='02 2020'!K$2)*ROW('Cumul pointage'!$J$2:$J$763)),10,,,"Cumul pointage")),"")</f>
        <v>9.2666666666666657</v>
      </c>
      <c r="L86" s="79"/>
      <c r="M86" s="79"/>
      <c r="N86" s="80">
        <f t="shared" ca="1" si="36"/>
        <v>15.283333333333331</v>
      </c>
      <c r="O86" s="79"/>
      <c r="P86" s="79"/>
      <c r="Q86" s="79"/>
      <c r="R86" s="79"/>
      <c r="S86" s="79"/>
      <c r="T86" s="79"/>
      <c r="U86" s="79"/>
      <c r="V86" s="80">
        <f t="shared" si="45"/>
        <v>0</v>
      </c>
      <c r="W86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86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86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86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86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86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86" s="99"/>
      <c r="AD86" s="80" t="e">
        <f t="shared" si="47"/>
        <v>#REF!</v>
      </c>
      <c r="AE86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86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86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86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86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86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86" s="99"/>
      <c r="AL86" s="80" t="e">
        <f t="shared" si="46"/>
        <v>#REF!</v>
      </c>
      <c r="AM86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86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86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86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86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86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86" s="99"/>
      <c r="AT86" s="80" t="e">
        <f t="shared" si="54"/>
        <v>#REF!</v>
      </c>
      <c r="AU86" s="82" t="e">
        <f t="shared" ca="1" si="48"/>
        <v>#REF!</v>
      </c>
      <c r="AV86" s="83">
        <f t="shared" ca="1" si="55"/>
        <v>0</v>
      </c>
      <c r="AW86" s="84">
        <f t="shared" ca="1" si="49"/>
        <v>0</v>
      </c>
      <c r="AX86" s="85">
        <f t="shared" ca="1" si="50"/>
        <v>0</v>
      </c>
      <c r="AY86" s="85">
        <f t="shared" ca="1" si="56"/>
        <v>0</v>
      </c>
      <c r="AZ86" s="130">
        <f t="shared" ca="1" si="57"/>
        <v>0</v>
      </c>
      <c r="BA86" s="84">
        <f t="shared" ca="1" si="51"/>
        <v>0</v>
      </c>
      <c r="BB86" s="93">
        <f t="shared" ca="1" si="52"/>
        <v>0</v>
      </c>
      <c r="BC86" s="72"/>
      <c r="BD86" s="72">
        <f t="shared" ca="1" si="53"/>
        <v>0</v>
      </c>
    </row>
    <row r="87" spans="1:56" s="41" customFormat="1" ht="15.75" x14ac:dyDescent="0.25">
      <c r="A87" s="119"/>
      <c r="B87" s="119"/>
      <c r="C87" s="119"/>
      <c r="D87" s="39">
        <v>3415</v>
      </c>
      <c r="E87" s="120"/>
      <c r="F87" s="121"/>
      <c r="G87" s="46" t="str">
        <f ca="1">IFERROR(INDIRECT(ADDRESS(SUMPRODUCT(('Cumul pointage'!$C$2:$C$763='02 2020'!$D87)*('Cumul pointage'!$A$2:$A$763='02 2020'!G$2)*ROW('Cumul pointage'!$J$2:$J$763)),10,,,"Cumul pointage")),"")</f>
        <v/>
      </c>
      <c r="H87" s="46">
        <f ca="1">IFERROR(INDIRECT(ADDRESS(SUMPRODUCT(('Cumul pointage'!$C$2:$C$763='02 2020'!$D87)*('Cumul pointage'!$A$2:$A$763='02 2020'!H$2)*ROW('Cumul pointage'!$J$2:$J$763)),10,,,"Cumul pointage")),"")</f>
        <v>7.6333333333333346</v>
      </c>
      <c r="I87" s="46">
        <f ca="1">IFERROR(INDIRECT(ADDRESS(SUMPRODUCT(('Cumul pointage'!$C$2:$C$763='02 2020'!$D87)*('Cumul pointage'!$A$2:$A$763='02 2020'!I$2)*ROW('Cumul pointage'!$J$2:$J$763)),10,,,"Cumul pointage")),"")</f>
        <v>8.8166666666666664</v>
      </c>
      <c r="J87" s="46">
        <f ca="1">IFERROR(INDIRECT(ADDRESS(SUMPRODUCT(('Cumul pointage'!$C$2:$C$763='02 2020'!$D87)*('Cumul pointage'!$A$2:$A$763='02 2020'!J$2)*ROW('Cumul pointage'!$J$2:$J$763)),10,,,"Cumul pointage")),"")</f>
        <v>8.9333333333333353</v>
      </c>
      <c r="K87" s="81">
        <f ca="1">IFERROR(INDIRECT(ADDRESS(SUMPRODUCT(('Cumul pointage'!$C$2:$C$763='02 2020'!$D87)*('Cumul pointage'!$A$2:$A$763='02 2020'!K$2)*ROW('Cumul pointage'!$J$2:$J$763)),10,,,"Cumul pointage")),"")</f>
        <v>6.6166666666666654</v>
      </c>
      <c r="L87" s="79"/>
      <c r="M87" s="79"/>
      <c r="N87" s="80">
        <f t="shared" ca="1" si="36"/>
        <v>32.000000000000007</v>
      </c>
      <c r="O87" s="79"/>
      <c r="P87" s="79"/>
      <c r="Q87" s="79"/>
      <c r="R87" s="79"/>
      <c r="S87" s="79"/>
      <c r="T87" s="79"/>
      <c r="U87" s="79"/>
      <c r="V87" s="80">
        <f t="shared" si="45"/>
        <v>0</v>
      </c>
      <c r="W87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87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87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87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87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87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87" s="99"/>
      <c r="AD87" s="80" t="e">
        <f t="shared" si="47"/>
        <v>#REF!</v>
      </c>
      <c r="AE87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87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87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87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87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87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87" s="99"/>
      <c r="AL87" s="80" t="e">
        <f t="shared" si="46"/>
        <v>#REF!</v>
      </c>
      <c r="AM87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87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87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87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87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87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87" s="99"/>
      <c r="AT87" s="80" t="e">
        <f t="shared" si="54"/>
        <v>#REF!</v>
      </c>
      <c r="AU87" s="82" t="e">
        <f t="shared" ca="1" si="48"/>
        <v>#REF!</v>
      </c>
      <c r="AV87" s="83">
        <f t="shared" ca="1" si="55"/>
        <v>0</v>
      </c>
      <c r="AW87" s="84">
        <f t="shared" ca="1" si="49"/>
        <v>0</v>
      </c>
      <c r="AX87" s="85">
        <f t="shared" ca="1" si="50"/>
        <v>0</v>
      </c>
      <c r="AY87" s="85">
        <f t="shared" ca="1" si="56"/>
        <v>0</v>
      </c>
      <c r="AZ87" s="130">
        <f t="shared" ca="1" si="57"/>
        <v>0</v>
      </c>
      <c r="BA87" s="84">
        <f t="shared" ca="1" si="51"/>
        <v>0</v>
      </c>
      <c r="BB87" s="93">
        <f t="shared" ca="1" si="52"/>
        <v>0</v>
      </c>
      <c r="BC87" s="72"/>
      <c r="BD87" s="72">
        <f t="shared" ca="1" si="53"/>
        <v>0</v>
      </c>
    </row>
    <row r="88" spans="1:56" s="41" customFormat="1" ht="15.75" x14ac:dyDescent="0.25">
      <c r="A88" s="119"/>
      <c r="B88" s="119"/>
      <c r="C88" s="119"/>
      <c r="D88" s="39">
        <v>3425</v>
      </c>
      <c r="E88" s="120"/>
      <c r="F88" s="121"/>
      <c r="G88" s="46" t="str">
        <f ca="1">IFERROR(INDIRECT(ADDRESS(SUMPRODUCT(('Cumul pointage'!$C$2:$C$763='02 2020'!$D88)*('Cumul pointage'!$A$2:$A$763='02 2020'!G$2)*ROW('Cumul pointage'!$J$2:$J$763)),10,,,"Cumul pointage")),"")</f>
        <v/>
      </c>
      <c r="H88" s="46">
        <f ca="1">IFERROR(INDIRECT(ADDRESS(SUMPRODUCT(('Cumul pointage'!$C$2:$C$763='02 2020'!$D88)*('Cumul pointage'!$A$2:$A$763='02 2020'!H$2)*ROW('Cumul pointage'!$J$2:$J$763)),10,,,"Cumul pointage")),"")</f>
        <v>8.3833333333333346</v>
      </c>
      <c r="I88" s="46">
        <f ca="1">IFERROR(INDIRECT(ADDRESS(SUMPRODUCT(('Cumul pointage'!$C$2:$C$763='02 2020'!$D88)*('Cumul pointage'!$A$2:$A$763='02 2020'!I$2)*ROW('Cumul pointage'!$J$2:$J$763)),10,,,"Cumul pointage")),"")</f>
        <v>9.0833333333333339</v>
      </c>
      <c r="J88" s="46">
        <f ca="1">IFERROR(INDIRECT(ADDRESS(SUMPRODUCT(('Cumul pointage'!$C$2:$C$763='02 2020'!$D88)*('Cumul pointage'!$A$2:$A$763='02 2020'!J$2)*ROW('Cumul pointage'!$J$2:$J$763)),10,,,"Cumul pointage")),"")</f>
        <v>9.533333333333335</v>
      </c>
      <c r="K88" s="81">
        <f ca="1">IFERROR(INDIRECT(ADDRESS(SUMPRODUCT(('Cumul pointage'!$C$2:$C$763='02 2020'!$D88)*('Cumul pointage'!$A$2:$A$763='02 2020'!K$2)*ROW('Cumul pointage'!$J$2:$J$763)),10,,,"Cumul pointage")),"")</f>
        <v>8.9833333333333325</v>
      </c>
      <c r="L88" s="79"/>
      <c r="M88" s="79"/>
      <c r="N88" s="80">
        <f t="shared" ca="1" si="36"/>
        <v>35.983333333333334</v>
      </c>
      <c r="O88" s="79"/>
      <c r="P88" s="79"/>
      <c r="Q88" s="79"/>
      <c r="R88" s="79"/>
      <c r="S88" s="79"/>
      <c r="T88" s="79"/>
      <c r="U88" s="79"/>
      <c r="V88" s="80">
        <f t="shared" si="45"/>
        <v>0</v>
      </c>
      <c r="W88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88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88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88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88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88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88" s="99"/>
      <c r="AD88" s="80" t="e">
        <f t="shared" si="47"/>
        <v>#REF!</v>
      </c>
      <c r="AE88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88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88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88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88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88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88" s="99"/>
      <c r="AL88" s="80" t="e">
        <f t="shared" si="46"/>
        <v>#REF!</v>
      </c>
      <c r="AM88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88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88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88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88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88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88" s="99"/>
      <c r="AT88" s="80" t="e">
        <f t="shared" si="54"/>
        <v>#REF!</v>
      </c>
      <c r="AU88" s="82" t="e">
        <f t="shared" ca="1" si="48"/>
        <v>#REF!</v>
      </c>
      <c r="AV88" s="83">
        <f t="shared" ca="1" si="55"/>
        <v>0</v>
      </c>
      <c r="AW88" s="84">
        <f t="shared" ca="1" si="49"/>
        <v>0</v>
      </c>
      <c r="AX88" s="85">
        <f t="shared" ca="1" si="50"/>
        <v>0</v>
      </c>
      <c r="AY88" s="85">
        <f t="shared" ca="1" si="56"/>
        <v>0</v>
      </c>
      <c r="AZ88" s="130">
        <f t="shared" ca="1" si="57"/>
        <v>0</v>
      </c>
      <c r="BA88" s="84">
        <f t="shared" ca="1" si="51"/>
        <v>0</v>
      </c>
      <c r="BB88" s="93">
        <f t="shared" ca="1" si="52"/>
        <v>0</v>
      </c>
      <c r="BC88" s="72"/>
      <c r="BD88" s="72">
        <f t="shared" ca="1" si="53"/>
        <v>0</v>
      </c>
    </row>
    <row r="89" spans="1:56" s="41" customFormat="1" ht="15.75" x14ac:dyDescent="0.25">
      <c r="A89" s="119"/>
      <c r="B89" s="119"/>
      <c r="C89" s="119"/>
      <c r="D89" s="39">
        <v>3428</v>
      </c>
      <c r="E89" s="120"/>
      <c r="F89" s="121"/>
      <c r="G89" s="46" t="str">
        <f ca="1">IFERROR(INDIRECT(ADDRESS(SUMPRODUCT(('Cumul pointage'!$C$2:$C$763='02 2020'!$D89)*('Cumul pointage'!$A$2:$A$763='02 2020'!G$2)*ROW('Cumul pointage'!$J$2:$J$763)),10,,,"Cumul pointage")),"")</f>
        <v/>
      </c>
      <c r="H89" s="46" t="str">
        <f ca="1">IFERROR(INDIRECT(ADDRESS(SUMPRODUCT(('Cumul pointage'!$C$2:$C$763='02 2020'!$D89)*('Cumul pointage'!$A$2:$A$763='02 2020'!H$2)*ROW('Cumul pointage'!$J$2:$J$763)),10,,,"Cumul pointage")),"")</f>
        <v>Ba7</v>
      </c>
      <c r="I89" s="46" t="str">
        <f ca="1">IFERROR(INDIRECT(ADDRESS(SUMPRODUCT(('Cumul pointage'!$C$2:$C$763='02 2020'!$D89)*('Cumul pointage'!$A$2:$A$763='02 2020'!I$2)*ROW('Cumul pointage'!$J$2:$J$763)),10,,,"Cumul pointage")),"")</f>
        <v>Ba7</v>
      </c>
      <c r="J89" s="46" t="str">
        <f ca="1">IFERROR(INDIRECT(ADDRESS(SUMPRODUCT(('Cumul pointage'!$C$2:$C$763='02 2020'!$D89)*('Cumul pointage'!$A$2:$A$763='02 2020'!J$2)*ROW('Cumul pointage'!$J$2:$J$763)),10,,,"Cumul pointage")),"")</f>
        <v>Ba7</v>
      </c>
      <c r="K89" s="81" t="str">
        <f ca="1">IFERROR(INDIRECT(ADDRESS(SUMPRODUCT(('Cumul pointage'!$C$2:$C$763='02 2020'!$D89)*('Cumul pointage'!$A$2:$A$763='02 2020'!K$2)*ROW('Cumul pointage'!$J$2:$J$763)),10,,,"Cumul pointage")),"")</f>
        <v>Ba7</v>
      </c>
      <c r="L89" s="79"/>
      <c r="M89" s="79"/>
      <c r="N89" s="80">
        <f t="shared" ca="1" si="36"/>
        <v>0</v>
      </c>
      <c r="O89" s="79"/>
      <c r="P89" s="79"/>
      <c r="Q89" s="79"/>
      <c r="R89" s="79"/>
      <c r="S89" s="79"/>
      <c r="T89" s="79"/>
      <c r="U89" s="79"/>
      <c r="V89" s="80">
        <f t="shared" si="45"/>
        <v>0</v>
      </c>
      <c r="W89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89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89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89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89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89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89" s="99"/>
      <c r="AD89" s="80" t="e">
        <f t="shared" si="47"/>
        <v>#REF!</v>
      </c>
      <c r="AE89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89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89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89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89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89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89" s="99"/>
      <c r="AL89" s="80" t="e">
        <f t="shared" si="46"/>
        <v>#REF!</v>
      </c>
      <c r="AM89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89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89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89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89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89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89" s="99"/>
      <c r="AT89" s="80" t="e">
        <f t="shared" si="54"/>
        <v>#REF!</v>
      </c>
      <c r="AU89" s="82" t="e">
        <f t="shared" ca="1" si="48"/>
        <v>#REF!</v>
      </c>
      <c r="AV89" s="83">
        <f t="shared" ca="1" si="55"/>
        <v>0</v>
      </c>
      <c r="AW89" s="84">
        <f t="shared" ca="1" si="49"/>
        <v>0</v>
      </c>
      <c r="AX89" s="85">
        <f t="shared" ca="1" si="50"/>
        <v>0</v>
      </c>
      <c r="AY89" s="85">
        <f t="shared" ca="1" si="56"/>
        <v>0</v>
      </c>
      <c r="AZ89" s="130">
        <f t="shared" ca="1" si="57"/>
        <v>0</v>
      </c>
      <c r="BA89" s="84">
        <f t="shared" ca="1" si="51"/>
        <v>0</v>
      </c>
      <c r="BB89" s="93">
        <f t="shared" ca="1" si="52"/>
        <v>0</v>
      </c>
      <c r="BC89" s="72"/>
      <c r="BD89" s="72">
        <f t="shared" ca="1" si="53"/>
        <v>0</v>
      </c>
    </row>
    <row r="90" spans="1:56" s="41" customFormat="1" ht="15.75" x14ac:dyDescent="0.25">
      <c r="A90" s="119"/>
      <c r="B90" s="119"/>
      <c r="C90" s="119"/>
      <c r="D90" s="40">
        <v>3657</v>
      </c>
      <c r="E90" s="124"/>
      <c r="F90" s="143"/>
      <c r="G90" s="46" t="str">
        <f ca="1">IFERROR(INDIRECT(ADDRESS(SUMPRODUCT(('Cumul pointage'!$C$2:$C$763='02 2020'!$D90)*('Cumul pointage'!$A$2:$A$763='02 2020'!G$2)*ROW('Cumul pointage'!$J$2:$J$763)),10,,,"Cumul pointage")),"")</f>
        <v/>
      </c>
      <c r="H90" s="46">
        <f ca="1">IFERROR(INDIRECT(ADDRESS(SUMPRODUCT(('Cumul pointage'!$C$2:$C$763='02 2020'!$D90)*('Cumul pointage'!$A$2:$A$763='02 2020'!H$2)*ROW('Cumul pointage'!$J$2:$J$763)),10,,,"Cumul pointage")),"")</f>
        <v>8.6833333333333318</v>
      </c>
      <c r="I90" s="46">
        <f ca="1">IFERROR(INDIRECT(ADDRESS(SUMPRODUCT(('Cumul pointage'!$C$2:$C$763='02 2020'!$D90)*('Cumul pointage'!$A$2:$A$763='02 2020'!I$2)*ROW('Cumul pointage'!$J$2:$J$763)),10,,,"Cumul pointage")),"")</f>
        <v>7.9833333333333325</v>
      </c>
      <c r="J90" s="46">
        <f ca="1">IFERROR(INDIRECT(ADDRESS(SUMPRODUCT(('Cumul pointage'!$C$2:$C$763='02 2020'!$D90)*('Cumul pointage'!$A$2:$A$763='02 2020'!J$2)*ROW('Cumul pointage'!$J$2:$J$763)),10,,,"Cumul pointage")),"")</f>
        <v>8.4833333333333325</v>
      </c>
      <c r="K90" s="81">
        <f ca="1">IFERROR(INDIRECT(ADDRESS(SUMPRODUCT(('Cumul pointage'!$C$2:$C$763='02 2020'!$D90)*('Cumul pointage'!$A$2:$A$763='02 2020'!K$2)*ROW('Cumul pointage'!$J$2:$J$763)),10,,,"Cumul pointage")),"")</f>
        <v>8.1500000000000021</v>
      </c>
      <c r="L90" s="79"/>
      <c r="M90" s="79"/>
      <c r="N90" s="80">
        <f t="shared" ref="N90:N127" ca="1" si="58">SUM(G90:M90)</f>
        <v>33.299999999999997</v>
      </c>
      <c r="O90" s="79"/>
      <c r="P90" s="79"/>
      <c r="Q90" s="79"/>
      <c r="R90" s="79"/>
      <c r="S90" s="79"/>
      <c r="T90" s="79"/>
      <c r="U90" s="79"/>
      <c r="V90" s="80">
        <f t="shared" si="45"/>
        <v>0</v>
      </c>
      <c r="W90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90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90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90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90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90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90" s="99"/>
      <c r="AD90" s="80" t="e">
        <f t="shared" si="47"/>
        <v>#REF!</v>
      </c>
      <c r="AE90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90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90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90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90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90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90" s="99"/>
      <c r="AL90" s="80" t="e">
        <f t="shared" si="46"/>
        <v>#REF!</v>
      </c>
      <c r="AM90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90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90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90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90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90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90" s="99"/>
      <c r="AT90" s="80" t="e">
        <f t="shared" si="54"/>
        <v>#REF!</v>
      </c>
      <c r="AU90" s="82" t="e">
        <f t="shared" ca="1" si="48"/>
        <v>#REF!</v>
      </c>
      <c r="AV90" s="83">
        <f t="shared" ca="1" si="55"/>
        <v>0</v>
      </c>
      <c r="AW90" s="84">
        <f t="shared" ca="1" si="49"/>
        <v>0</v>
      </c>
      <c r="AX90" s="85">
        <f t="shared" ca="1" si="50"/>
        <v>0</v>
      </c>
      <c r="AY90" s="85">
        <f t="shared" ca="1" si="56"/>
        <v>0</v>
      </c>
      <c r="AZ90" s="130">
        <f t="shared" ca="1" si="57"/>
        <v>0</v>
      </c>
      <c r="BA90" s="84">
        <f t="shared" ca="1" si="51"/>
        <v>0</v>
      </c>
      <c r="BB90" s="93">
        <f t="shared" ca="1" si="52"/>
        <v>0</v>
      </c>
      <c r="BC90" s="72"/>
      <c r="BD90" s="72">
        <f t="shared" ca="1" si="53"/>
        <v>0</v>
      </c>
    </row>
    <row r="91" spans="1:56" s="41" customFormat="1" ht="15.75" x14ac:dyDescent="0.25">
      <c r="A91" s="119"/>
      <c r="B91" s="119"/>
      <c r="C91" s="119"/>
      <c r="D91" s="39">
        <v>5007</v>
      </c>
      <c r="E91" s="120"/>
      <c r="F91" s="46"/>
      <c r="G91" s="46" t="str">
        <f ca="1">IFERROR(INDIRECT(ADDRESS(SUMPRODUCT(('Cumul pointage'!$C$2:$C$763='02 2020'!$D91)*('Cumul pointage'!$A$2:$A$763='02 2020'!G$2)*ROW('Cumul pointage'!$J$2:$J$763)),10,,,"Cumul pointage")),"")</f>
        <v/>
      </c>
      <c r="H91" s="46" t="str">
        <f ca="1">IFERROR(INDIRECT(ADDRESS(SUMPRODUCT(('Cumul pointage'!$C$2:$C$763='02 2020'!$D91)*('Cumul pointage'!$A$2:$A$763='02 2020'!H$2)*ROW('Cumul pointage'!$J$2:$J$763)),10,,,"Cumul pointage")),"")</f>
        <v>Tal</v>
      </c>
      <c r="I91" s="46">
        <f ca="1">IFERROR(INDIRECT(ADDRESS(SUMPRODUCT(('Cumul pointage'!$C$2:$C$763='02 2020'!$D91)*('Cumul pointage'!$A$2:$A$763='02 2020'!I$2)*ROW('Cumul pointage'!$J$2:$J$763)),10,,,"Cumul pointage")),"")</f>
        <v>3.9166666666666679</v>
      </c>
      <c r="J91" s="46">
        <f ca="1">IFERROR(INDIRECT(ADDRESS(SUMPRODUCT(('Cumul pointage'!$C$2:$C$763='02 2020'!$D91)*('Cumul pointage'!$A$2:$A$763='02 2020'!J$2)*ROW('Cumul pointage'!$J$2:$J$763)),10,,,"Cumul pointage")),"")</f>
        <v>8.5166666666666675</v>
      </c>
      <c r="K91" s="79">
        <f ca="1">IFERROR(INDIRECT(ADDRESS(SUMPRODUCT(('Cumul pointage'!$C$2:$C$763='02 2020'!$D91)*('Cumul pointage'!$A$2:$A$763='02 2020'!K$2)*ROW('Cumul pointage'!$J$2:$J$763)),10,,,"Cumul pointage")),"")</f>
        <v>4.0999999999999996</v>
      </c>
      <c r="L91" s="79"/>
      <c r="M91" s="79"/>
      <c r="N91" s="80">
        <f t="shared" ca="1" si="58"/>
        <v>16.533333333333335</v>
      </c>
      <c r="O91" s="79"/>
      <c r="P91" s="79"/>
      <c r="Q91" s="79"/>
      <c r="R91" s="79"/>
      <c r="S91" s="79"/>
      <c r="T91" s="79"/>
      <c r="U91" s="79"/>
      <c r="V91" s="80">
        <f t="shared" si="45"/>
        <v>0</v>
      </c>
      <c r="W91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91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91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91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91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91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91" s="99"/>
      <c r="AD91" s="80" t="e">
        <f t="shared" si="47"/>
        <v>#REF!</v>
      </c>
      <c r="AE91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91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91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91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91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91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91" s="99"/>
      <c r="AL91" s="80" t="e">
        <f t="shared" si="46"/>
        <v>#REF!</v>
      </c>
      <c r="AM91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91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91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91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91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91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91" s="99"/>
      <c r="AT91" s="80" t="e">
        <f t="shared" si="54"/>
        <v>#REF!</v>
      </c>
      <c r="AU91" s="82" t="e">
        <f t="shared" ca="1" si="48"/>
        <v>#REF!</v>
      </c>
      <c r="AV91" s="83">
        <f t="shared" ca="1" si="55"/>
        <v>0</v>
      </c>
      <c r="AW91" s="84">
        <f t="shared" ca="1" si="49"/>
        <v>0</v>
      </c>
      <c r="AX91" s="85">
        <f t="shared" ca="1" si="50"/>
        <v>0</v>
      </c>
      <c r="AY91" s="85">
        <f t="shared" ca="1" si="56"/>
        <v>0</v>
      </c>
      <c r="AZ91" s="130">
        <f t="shared" ca="1" si="57"/>
        <v>0</v>
      </c>
      <c r="BA91" s="84">
        <f t="shared" ca="1" si="51"/>
        <v>0</v>
      </c>
      <c r="BB91" s="93">
        <f t="shared" ca="1" si="52"/>
        <v>0</v>
      </c>
      <c r="BC91" s="72"/>
      <c r="BD91" s="72">
        <f t="shared" ca="1" si="53"/>
        <v>0</v>
      </c>
    </row>
    <row r="92" spans="1:56" s="41" customFormat="1" ht="15.75" x14ac:dyDescent="0.25">
      <c r="A92" s="119"/>
      <c r="B92" s="119"/>
      <c r="C92" s="119"/>
      <c r="D92" s="39">
        <v>5010</v>
      </c>
      <c r="E92" s="120"/>
      <c r="F92" s="46"/>
      <c r="G92" s="46" t="str">
        <f ca="1">IFERROR(INDIRECT(ADDRESS(SUMPRODUCT(('Cumul pointage'!$C$2:$C$763='02 2020'!$D92)*('Cumul pointage'!$A$2:$A$763='02 2020'!G$2)*ROW('Cumul pointage'!$J$2:$J$763)),10,,,"Cumul pointage")),"")</f>
        <v/>
      </c>
      <c r="H92" s="46">
        <f ca="1">IFERROR(INDIRECT(ADDRESS(SUMPRODUCT(('Cumul pointage'!$C$2:$C$763='02 2020'!$D92)*('Cumul pointage'!$A$2:$A$763='02 2020'!H$2)*ROW('Cumul pointage'!$J$2:$J$763)),10,,,"Cumul pointage")),"")</f>
        <v>11.25</v>
      </c>
      <c r="I92" s="46">
        <f ca="1">IFERROR(INDIRECT(ADDRESS(SUMPRODUCT(('Cumul pointage'!$C$2:$C$763='02 2020'!$D92)*('Cumul pointage'!$A$2:$A$763='02 2020'!I$2)*ROW('Cumul pointage'!$J$2:$J$763)),10,,,"Cumul pointage")),"")</f>
        <v>9.2833333333333332</v>
      </c>
      <c r="J92" s="46">
        <f ca="1">IFERROR(INDIRECT(ADDRESS(SUMPRODUCT(('Cumul pointage'!$C$2:$C$763='02 2020'!$D92)*('Cumul pointage'!$A$2:$A$763='02 2020'!J$2)*ROW('Cumul pointage'!$J$2:$J$763)),10,,,"Cumul pointage")),"")</f>
        <v>9.25</v>
      </c>
      <c r="K92" s="79" t="str">
        <f ca="1">IFERROR(INDIRECT(ADDRESS(SUMPRODUCT(('Cumul pointage'!$C$2:$C$763='02 2020'!$D92)*('Cumul pointage'!$A$2:$A$763='02 2020'!K$2)*ROW('Cumul pointage'!$J$2:$J$763)),10,,,"Cumul pointage")),"")</f>
        <v>Ba7</v>
      </c>
      <c r="L92" s="79"/>
      <c r="M92" s="79"/>
      <c r="N92" s="80">
        <f t="shared" ca="1" si="58"/>
        <v>29.783333333333331</v>
      </c>
      <c r="O92" s="79"/>
      <c r="P92" s="79"/>
      <c r="Q92" s="79"/>
      <c r="R92" s="79"/>
      <c r="S92" s="79"/>
      <c r="T92" s="79"/>
      <c r="U92" s="79"/>
      <c r="V92" s="80">
        <f t="shared" si="45"/>
        <v>0</v>
      </c>
      <c r="W92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92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92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92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92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92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92" s="99"/>
      <c r="AD92" s="80" t="e">
        <f t="shared" si="47"/>
        <v>#REF!</v>
      </c>
      <c r="AE92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92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92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92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92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92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92" s="99"/>
      <c r="AL92" s="80" t="e">
        <f t="shared" si="46"/>
        <v>#REF!</v>
      </c>
      <c r="AM92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92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92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92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92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92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92" s="99"/>
      <c r="AT92" s="80" t="e">
        <f t="shared" si="54"/>
        <v>#REF!</v>
      </c>
      <c r="AU92" s="82" t="e">
        <f t="shared" ca="1" si="48"/>
        <v>#REF!</v>
      </c>
      <c r="AV92" s="83">
        <f t="shared" ca="1" si="55"/>
        <v>0</v>
      </c>
      <c r="AW92" s="84">
        <f t="shared" ca="1" si="49"/>
        <v>0</v>
      </c>
      <c r="AX92" s="85">
        <f t="shared" ca="1" si="50"/>
        <v>0</v>
      </c>
      <c r="AY92" s="85">
        <f t="shared" ca="1" si="56"/>
        <v>0</v>
      </c>
      <c r="AZ92" s="130">
        <f t="shared" ca="1" si="57"/>
        <v>0</v>
      </c>
      <c r="BA92" s="84">
        <f t="shared" ca="1" si="51"/>
        <v>0</v>
      </c>
      <c r="BB92" s="93">
        <f t="shared" ca="1" si="52"/>
        <v>0</v>
      </c>
      <c r="BC92" s="72"/>
      <c r="BD92" s="72">
        <f t="shared" ca="1" si="53"/>
        <v>0</v>
      </c>
    </row>
    <row r="93" spans="1:56" s="41" customFormat="1" ht="15.75" x14ac:dyDescent="0.25">
      <c r="A93" s="119"/>
      <c r="B93" s="119"/>
      <c r="C93" s="119"/>
      <c r="D93" s="39">
        <v>5012</v>
      </c>
      <c r="E93" s="120"/>
      <c r="F93" s="46"/>
      <c r="G93" s="46" t="str">
        <f ca="1">IFERROR(INDIRECT(ADDRESS(SUMPRODUCT(('Cumul pointage'!$C$2:$C$763='02 2020'!$D93)*('Cumul pointage'!$A$2:$A$763='02 2020'!G$2)*ROW('Cumul pointage'!$J$2:$J$763)),10,,,"Cumul pointage")),"")</f>
        <v/>
      </c>
      <c r="H93" s="46">
        <f ca="1">IFERROR(INDIRECT(ADDRESS(SUMPRODUCT(('Cumul pointage'!$C$2:$C$763='02 2020'!$D93)*('Cumul pointage'!$A$2:$A$763='02 2020'!H$2)*ROW('Cumul pointage'!$J$2:$J$763)),10,,,"Cumul pointage")),"")</f>
        <v>8.4</v>
      </c>
      <c r="I93" s="46">
        <f ca="1">IFERROR(INDIRECT(ADDRESS(SUMPRODUCT(('Cumul pointage'!$C$2:$C$763='02 2020'!$D93)*('Cumul pointage'!$A$2:$A$763='02 2020'!I$2)*ROW('Cumul pointage'!$J$2:$J$763)),10,,,"Cumul pointage")),"")</f>
        <v>5.2333333333333325</v>
      </c>
      <c r="J93" s="46">
        <f ca="1">IFERROR(INDIRECT(ADDRESS(SUMPRODUCT(('Cumul pointage'!$C$2:$C$763='02 2020'!$D93)*('Cumul pointage'!$A$2:$A$763='02 2020'!J$2)*ROW('Cumul pointage'!$J$2:$J$763)),10,,,"Cumul pointage")),"")</f>
        <v>2.5999999999999996</v>
      </c>
      <c r="K93" s="79">
        <f ca="1">IFERROR(INDIRECT(ADDRESS(SUMPRODUCT(('Cumul pointage'!$C$2:$C$763='02 2020'!$D93)*('Cumul pointage'!$A$2:$A$763='02 2020'!K$2)*ROW('Cumul pointage'!$J$2:$J$763)),10,,,"Cumul pointage")),"")</f>
        <v>6.5166666666666675</v>
      </c>
      <c r="L93" s="79"/>
      <c r="M93" s="79"/>
      <c r="N93" s="80">
        <f t="shared" ca="1" si="58"/>
        <v>22.75</v>
      </c>
      <c r="O93" s="79"/>
      <c r="P93" s="79"/>
      <c r="Q93" s="79"/>
      <c r="R93" s="79"/>
      <c r="S93" s="79"/>
      <c r="T93" s="79"/>
      <c r="U93" s="79"/>
      <c r="V93" s="80">
        <f t="shared" si="45"/>
        <v>0</v>
      </c>
      <c r="W93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93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93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93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93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93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93" s="99"/>
      <c r="AD93" s="80" t="e">
        <f t="shared" si="47"/>
        <v>#REF!</v>
      </c>
      <c r="AE93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93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93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93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93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93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93" s="99"/>
      <c r="AL93" s="80" t="e">
        <f t="shared" si="46"/>
        <v>#REF!</v>
      </c>
      <c r="AM93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93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93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93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93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93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93" s="99"/>
      <c r="AT93" s="80" t="e">
        <f t="shared" si="54"/>
        <v>#REF!</v>
      </c>
      <c r="AU93" s="82" t="e">
        <f t="shared" ca="1" si="48"/>
        <v>#REF!</v>
      </c>
      <c r="AV93" s="83">
        <f t="shared" ca="1" si="55"/>
        <v>0</v>
      </c>
      <c r="AW93" s="84">
        <f t="shared" ca="1" si="49"/>
        <v>0</v>
      </c>
      <c r="AX93" s="85">
        <f t="shared" ca="1" si="50"/>
        <v>0</v>
      </c>
      <c r="AY93" s="85">
        <f t="shared" ca="1" si="56"/>
        <v>0</v>
      </c>
      <c r="AZ93" s="130">
        <f t="shared" ca="1" si="57"/>
        <v>0</v>
      </c>
      <c r="BA93" s="84">
        <f t="shared" ca="1" si="51"/>
        <v>0</v>
      </c>
      <c r="BB93" s="93">
        <f t="shared" ca="1" si="52"/>
        <v>0</v>
      </c>
      <c r="BC93" s="72"/>
      <c r="BD93" s="72">
        <f t="shared" ca="1" si="53"/>
        <v>0</v>
      </c>
    </row>
    <row r="94" spans="1:56" s="41" customFormat="1" ht="15.75" x14ac:dyDescent="0.25">
      <c r="A94" s="119"/>
      <c r="B94" s="119"/>
      <c r="C94" s="119"/>
      <c r="D94" s="39">
        <v>5023</v>
      </c>
      <c r="E94" s="120"/>
      <c r="F94" s="46"/>
      <c r="G94" s="46" t="str">
        <f ca="1">IFERROR(INDIRECT(ADDRESS(SUMPRODUCT(('Cumul pointage'!$C$2:$C$763='02 2020'!$D94)*('Cumul pointage'!$A$2:$A$763='02 2020'!G$2)*ROW('Cumul pointage'!$J$2:$J$763)),10,,,"Cumul pointage")),"")</f>
        <v/>
      </c>
      <c r="H94" s="46" t="str">
        <f ca="1">IFERROR(INDIRECT(ADDRESS(SUMPRODUCT(('Cumul pointage'!$C$2:$C$763='02 2020'!$D94)*('Cumul pointage'!$A$2:$A$763='02 2020'!H$2)*ROW('Cumul pointage'!$J$2:$J$763)),10,,,"Cumul pointage")),"")</f>
        <v>Ba7</v>
      </c>
      <c r="I94" s="46" t="str">
        <f ca="1">IFERROR(INDIRECT(ADDRESS(SUMPRODUCT(('Cumul pointage'!$C$2:$C$763='02 2020'!$D94)*('Cumul pointage'!$A$2:$A$763='02 2020'!I$2)*ROW('Cumul pointage'!$J$2:$J$763)),10,,,"Cumul pointage")),"")</f>
        <v>Ba7</v>
      </c>
      <c r="J94" s="46" t="str">
        <f ca="1">IFERROR(INDIRECT(ADDRESS(SUMPRODUCT(('Cumul pointage'!$C$2:$C$763='02 2020'!$D94)*('Cumul pointage'!$A$2:$A$763='02 2020'!J$2)*ROW('Cumul pointage'!$J$2:$J$763)),10,,,"Cumul pointage")),"")</f>
        <v>Ba7</v>
      </c>
      <c r="K94" s="79" t="str">
        <f ca="1">IFERROR(INDIRECT(ADDRESS(SUMPRODUCT(('Cumul pointage'!$C$2:$C$763='02 2020'!$D94)*('Cumul pointage'!$A$2:$A$763='02 2020'!K$2)*ROW('Cumul pointage'!$J$2:$J$763)),10,,,"Cumul pointage")),"")</f>
        <v>Ba7</v>
      </c>
      <c r="L94" s="79"/>
      <c r="M94" s="79"/>
      <c r="N94" s="80">
        <f t="shared" ca="1" si="58"/>
        <v>0</v>
      </c>
      <c r="O94" s="79"/>
      <c r="P94" s="79"/>
      <c r="Q94" s="79"/>
      <c r="R94" s="79"/>
      <c r="S94" s="79"/>
      <c r="T94" s="79"/>
      <c r="U94" s="79"/>
      <c r="V94" s="80">
        <f t="shared" si="45"/>
        <v>0</v>
      </c>
      <c r="W94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94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94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94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94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94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94" s="99"/>
      <c r="AD94" s="80" t="e">
        <f t="shared" si="47"/>
        <v>#REF!</v>
      </c>
      <c r="AE94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94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94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94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94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94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94" s="99"/>
      <c r="AL94" s="80" t="e">
        <f t="shared" si="46"/>
        <v>#REF!</v>
      </c>
      <c r="AM94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94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94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94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94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94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94" s="99"/>
      <c r="AT94" s="80" t="e">
        <f t="shared" si="54"/>
        <v>#REF!</v>
      </c>
      <c r="AU94" s="82" t="e">
        <f t="shared" ca="1" si="48"/>
        <v>#REF!</v>
      </c>
      <c r="AV94" s="83">
        <f t="shared" ca="1" si="55"/>
        <v>0</v>
      </c>
      <c r="AW94" s="84">
        <f t="shared" ca="1" si="49"/>
        <v>0</v>
      </c>
      <c r="AX94" s="85">
        <f t="shared" ca="1" si="50"/>
        <v>0</v>
      </c>
      <c r="AY94" s="85">
        <f t="shared" ca="1" si="56"/>
        <v>0</v>
      </c>
      <c r="AZ94" s="130">
        <f t="shared" ca="1" si="57"/>
        <v>0</v>
      </c>
      <c r="BA94" s="84">
        <f t="shared" ca="1" si="51"/>
        <v>0</v>
      </c>
      <c r="BB94" s="93">
        <f t="shared" ca="1" si="52"/>
        <v>0</v>
      </c>
      <c r="BC94" s="72"/>
      <c r="BD94" s="72">
        <f t="shared" ca="1" si="53"/>
        <v>0</v>
      </c>
    </row>
    <row r="95" spans="1:56" s="41" customFormat="1" ht="15.75" x14ac:dyDescent="0.25">
      <c r="A95" s="119"/>
      <c r="B95" s="119"/>
      <c r="C95" s="119"/>
      <c r="D95" s="125">
        <v>5045</v>
      </c>
      <c r="E95" s="126"/>
      <c r="F95" s="127"/>
      <c r="G95" s="46" t="str">
        <f ca="1">IFERROR(INDIRECT(ADDRESS(SUMPRODUCT(('Cumul pointage'!$C$2:$C$763='02 2020'!$D95)*('Cumul pointage'!$A$2:$A$763='02 2020'!G$2)*ROW('Cumul pointage'!$J$2:$J$763)),10,,,"Cumul pointage")),"")</f>
        <v/>
      </c>
      <c r="H95" s="46" t="str">
        <f ca="1">IFERROR(INDIRECT(ADDRESS(SUMPRODUCT(('Cumul pointage'!$C$2:$C$763='02 2020'!$D95)*('Cumul pointage'!$A$2:$A$763='02 2020'!H$2)*ROW('Cumul pointage'!$J$2:$J$763)),10,,,"Cumul pointage")),"")</f>
        <v>Ja</v>
      </c>
      <c r="I95" s="46" t="str">
        <f ca="1">IFERROR(INDIRECT(ADDRESS(SUMPRODUCT(('Cumul pointage'!$C$2:$C$763='02 2020'!$D95)*('Cumul pointage'!$A$2:$A$763='02 2020'!I$2)*ROW('Cumul pointage'!$J$2:$J$763)),10,,,"Cumul pointage")),"")</f>
        <v>Ba7</v>
      </c>
      <c r="J95" s="46" t="str">
        <f ca="1">IFERROR(INDIRECT(ADDRESS(SUMPRODUCT(('Cumul pointage'!$C$2:$C$763='02 2020'!$D95)*('Cumul pointage'!$A$2:$A$763='02 2020'!J$2)*ROW('Cumul pointage'!$J$2:$J$763)),10,,,"Cumul pointage")),"")</f>
        <v>Ba7</v>
      </c>
      <c r="K95" s="79" t="str">
        <f ca="1">IFERROR(INDIRECT(ADDRESS(SUMPRODUCT(('Cumul pointage'!$C$2:$C$763='02 2020'!$D95)*('Cumul pointage'!$A$2:$A$763='02 2020'!K$2)*ROW('Cumul pointage'!$J$2:$J$763)),10,,,"Cumul pointage")),"")</f>
        <v>Ba7</v>
      </c>
      <c r="L95" s="79"/>
      <c r="M95" s="79"/>
      <c r="N95" s="80">
        <f t="shared" ca="1" si="58"/>
        <v>0</v>
      </c>
      <c r="O95" s="79"/>
      <c r="P95" s="79"/>
      <c r="Q95" s="79"/>
      <c r="R95" s="79"/>
      <c r="S95" s="79"/>
      <c r="T95" s="79"/>
      <c r="U95" s="79"/>
      <c r="V95" s="80">
        <f t="shared" si="45"/>
        <v>0</v>
      </c>
      <c r="W95" s="99" t="s">
        <v>15</v>
      </c>
      <c r="X95" s="99" t="s">
        <v>15</v>
      </c>
      <c r="Y95" s="99" t="s">
        <v>15</v>
      </c>
      <c r="Z95" s="99" t="s">
        <v>15</v>
      </c>
      <c r="AA95" s="79" t="s">
        <v>15</v>
      </c>
      <c r="AB95" s="79" t="s">
        <v>10</v>
      </c>
      <c r="AC95" s="99"/>
      <c r="AD95" s="80">
        <f t="shared" si="47"/>
        <v>0</v>
      </c>
      <c r="AE95" s="99" t="s">
        <v>15</v>
      </c>
      <c r="AF95" s="99" t="s">
        <v>15</v>
      </c>
      <c r="AG95" s="99" t="s">
        <v>15</v>
      </c>
      <c r="AH95" s="99" t="s">
        <v>15</v>
      </c>
      <c r="AI95" s="79" t="s">
        <v>15</v>
      </c>
      <c r="AJ95" s="79" t="s">
        <v>10</v>
      </c>
      <c r="AK95" s="99"/>
      <c r="AL95" s="80">
        <f t="shared" si="46"/>
        <v>0</v>
      </c>
      <c r="AM95" s="99" t="s">
        <v>15</v>
      </c>
      <c r="AN95" s="99" t="s">
        <v>15</v>
      </c>
      <c r="AO95" s="99" t="s">
        <v>15</v>
      </c>
      <c r="AP95" s="99" t="s">
        <v>15</v>
      </c>
      <c r="AQ95" s="79" t="s">
        <v>15</v>
      </c>
      <c r="AR95" s="79" t="s">
        <v>10</v>
      </c>
      <c r="AS95" s="99"/>
      <c r="AT95" s="80">
        <f t="shared" si="54"/>
        <v>0</v>
      </c>
      <c r="AU95" s="82">
        <f t="shared" ca="1" si="48"/>
        <v>0</v>
      </c>
      <c r="AV95" s="83">
        <f t="shared" ca="1" si="55"/>
        <v>2</v>
      </c>
      <c r="AW95" s="84">
        <f t="shared" ca="1" si="49"/>
        <v>14</v>
      </c>
      <c r="AX95" s="85">
        <f t="shared" ca="1" si="50"/>
        <v>0</v>
      </c>
      <c r="AY95" s="85">
        <f t="shared" ca="1" si="56"/>
        <v>0</v>
      </c>
      <c r="AZ95" s="130">
        <f t="shared" ca="1" si="57"/>
        <v>0</v>
      </c>
      <c r="BA95" s="84">
        <f t="shared" ca="1" si="51"/>
        <v>0</v>
      </c>
      <c r="BB95" s="93">
        <f t="shared" ca="1" si="52"/>
        <v>0</v>
      </c>
      <c r="BC95" s="72"/>
      <c r="BD95" s="72">
        <f t="shared" ca="1" si="53"/>
        <v>0</v>
      </c>
    </row>
    <row r="96" spans="1:56" s="41" customFormat="1" ht="15.75" x14ac:dyDescent="0.25">
      <c r="A96" s="119"/>
      <c r="B96" s="119"/>
      <c r="C96" s="119"/>
      <c r="D96" s="100">
        <v>5064</v>
      </c>
      <c r="E96" s="45"/>
      <c r="F96" s="46"/>
      <c r="G96" s="46" t="str">
        <f ca="1">IFERROR(INDIRECT(ADDRESS(SUMPRODUCT(('Cumul pointage'!$C$2:$C$763='02 2020'!$D96)*('Cumul pointage'!$A$2:$A$763='02 2020'!G$2)*ROW('Cumul pointage'!$J$2:$J$763)),10,,,"Cumul pointage")),"")</f>
        <v/>
      </c>
      <c r="H96" s="46">
        <f ca="1">IFERROR(INDIRECT(ADDRESS(SUMPRODUCT(('Cumul pointage'!$C$2:$C$763='02 2020'!$D96)*('Cumul pointage'!$A$2:$A$763='02 2020'!H$2)*ROW('Cumul pointage'!$J$2:$J$763)),10,,,"Cumul pointage")),"")</f>
        <v>10.133333333333333</v>
      </c>
      <c r="I96" s="46">
        <f ca="1">IFERROR(INDIRECT(ADDRESS(SUMPRODUCT(('Cumul pointage'!$C$2:$C$763='02 2020'!$D96)*('Cumul pointage'!$A$2:$A$763='02 2020'!I$2)*ROW('Cumul pointage'!$J$2:$J$763)),10,,,"Cumul pointage")),"")</f>
        <v>10.016666666666667</v>
      </c>
      <c r="J96" s="46">
        <f ca="1">IFERROR(INDIRECT(ADDRESS(SUMPRODUCT(('Cumul pointage'!$C$2:$C$763='02 2020'!$D96)*('Cumul pointage'!$A$2:$A$763='02 2020'!J$2)*ROW('Cumul pointage'!$J$2:$J$763)),10,,,"Cumul pointage")),"")</f>
        <v>10.050000000000001</v>
      </c>
      <c r="K96" s="79">
        <f ca="1">IFERROR(INDIRECT(ADDRESS(SUMPRODUCT(('Cumul pointage'!$C$2:$C$763='02 2020'!$D96)*('Cumul pointage'!$A$2:$A$763='02 2020'!K$2)*ROW('Cumul pointage'!$J$2:$J$763)),10,,,"Cumul pointage")),"")</f>
        <v>10.066666666666668</v>
      </c>
      <c r="L96" s="79"/>
      <c r="M96" s="79"/>
      <c r="N96" s="80">
        <f t="shared" ca="1" si="58"/>
        <v>40.266666666666666</v>
      </c>
      <c r="O96" s="79"/>
      <c r="P96" s="79"/>
      <c r="Q96" s="79"/>
      <c r="R96" s="79"/>
      <c r="S96" s="79"/>
      <c r="T96" s="79"/>
      <c r="U96" s="79"/>
      <c r="V96" s="80">
        <f t="shared" si="45"/>
        <v>0</v>
      </c>
      <c r="W96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96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96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96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96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96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96" s="99"/>
      <c r="AD96" s="80" t="e">
        <f t="shared" si="47"/>
        <v>#REF!</v>
      </c>
      <c r="AE96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96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96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96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96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96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96" s="99"/>
      <c r="AL96" s="80" t="e">
        <f t="shared" si="46"/>
        <v>#REF!</v>
      </c>
      <c r="AM96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96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96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96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96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96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96" s="99"/>
      <c r="AT96" s="80" t="e">
        <f t="shared" si="54"/>
        <v>#REF!</v>
      </c>
      <c r="AU96" s="82" t="e">
        <f t="shared" ca="1" si="48"/>
        <v>#REF!</v>
      </c>
      <c r="AV96" s="83">
        <f t="shared" ca="1" si="55"/>
        <v>0</v>
      </c>
      <c r="AW96" s="84">
        <f t="shared" ca="1" si="49"/>
        <v>0</v>
      </c>
      <c r="AX96" s="85">
        <f t="shared" ca="1" si="50"/>
        <v>0</v>
      </c>
      <c r="AY96" s="85">
        <f t="shared" ca="1" si="56"/>
        <v>0</v>
      </c>
      <c r="AZ96" s="130">
        <f t="shared" ca="1" si="57"/>
        <v>0</v>
      </c>
      <c r="BA96" s="84">
        <f t="shared" ca="1" si="51"/>
        <v>0</v>
      </c>
      <c r="BB96" s="93">
        <f t="shared" ca="1" si="52"/>
        <v>0</v>
      </c>
      <c r="BC96" s="72"/>
      <c r="BD96" s="72">
        <f t="shared" ca="1" si="53"/>
        <v>0</v>
      </c>
    </row>
    <row r="97" spans="1:56" s="41" customFormat="1" ht="15.75" x14ac:dyDescent="0.25">
      <c r="A97" s="119"/>
      <c r="B97" s="119"/>
      <c r="C97" s="119"/>
      <c r="D97" s="39">
        <v>5132</v>
      </c>
      <c r="E97" s="120"/>
      <c r="F97" s="121"/>
      <c r="G97" s="46" t="str">
        <f ca="1">IFERROR(INDIRECT(ADDRESS(SUMPRODUCT(('Cumul pointage'!$C$2:$C$763='02 2020'!$D97)*('Cumul pointage'!$A$2:$A$763='02 2020'!G$2)*ROW('Cumul pointage'!$J$2:$J$763)),10,,,"Cumul pointage")),"")</f>
        <v/>
      </c>
      <c r="H97" s="46" t="str">
        <f ca="1">IFERROR(INDIRECT(ADDRESS(SUMPRODUCT(('Cumul pointage'!$C$2:$C$763='02 2020'!$D97)*('Cumul pointage'!$A$2:$A$763='02 2020'!H$2)*ROW('Cumul pointage'!$J$2:$J$763)),10,,,"Cumul pointage")),"")</f>
        <v>Ba7</v>
      </c>
      <c r="I97" s="46" t="str">
        <f ca="1">IFERROR(INDIRECT(ADDRESS(SUMPRODUCT(('Cumul pointage'!$C$2:$C$763='02 2020'!$D97)*('Cumul pointage'!$A$2:$A$763='02 2020'!I$2)*ROW('Cumul pointage'!$J$2:$J$763)),10,,,"Cumul pointage")),"")</f>
        <v>Ba7</v>
      </c>
      <c r="J97" s="46" t="str">
        <f ca="1">IFERROR(INDIRECT(ADDRESS(SUMPRODUCT(('Cumul pointage'!$C$2:$C$763='02 2020'!$D97)*('Cumul pointage'!$A$2:$A$763='02 2020'!J$2)*ROW('Cumul pointage'!$J$2:$J$763)),10,,,"Cumul pointage")),"")</f>
        <v>Ba7</v>
      </c>
      <c r="K97" s="79" t="str">
        <f ca="1">IFERROR(INDIRECT(ADDRESS(SUMPRODUCT(('Cumul pointage'!$C$2:$C$763='02 2020'!$D97)*('Cumul pointage'!$A$2:$A$763='02 2020'!K$2)*ROW('Cumul pointage'!$J$2:$J$763)),10,,,"Cumul pointage")),"")</f>
        <v>Ja</v>
      </c>
      <c r="L97" s="79"/>
      <c r="M97" s="79"/>
      <c r="N97" s="80">
        <f t="shared" ca="1" si="58"/>
        <v>0</v>
      </c>
      <c r="O97" s="79"/>
      <c r="P97" s="79"/>
      <c r="Q97" s="79"/>
      <c r="R97" s="79"/>
      <c r="S97" s="79"/>
      <c r="T97" s="79"/>
      <c r="U97" s="79"/>
      <c r="V97" s="80">
        <f t="shared" si="45"/>
        <v>0</v>
      </c>
      <c r="W97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97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97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97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97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97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97" s="99"/>
      <c r="AD97" s="80" t="e">
        <f t="shared" si="47"/>
        <v>#REF!</v>
      </c>
      <c r="AE97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97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97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97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97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97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97" s="99"/>
      <c r="AL97" s="80" t="e">
        <f t="shared" si="46"/>
        <v>#REF!</v>
      </c>
      <c r="AM97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97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97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97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97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97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97" s="99"/>
      <c r="AT97" s="80" t="e">
        <f t="shared" si="54"/>
        <v>#REF!</v>
      </c>
      <c r="AU97" s="82" t="e">
        <f t="shared" ca="1" si="48"/>
        <v>#REF!</v>
      </c>
      <c r="AV97" s="83">
        <f t="shared" ca="1" si="55"/>
        <v>0</v>
      </c>
      <c r="AW97" s="84">
        <f t="shared" ca="1" si="49"/>
        <v>0</v>
      </c>
      <c r="AX97" s="85">
        <f t="shared" ca="1" si="50"/>
        <v>0</v>
      </c>
      <c r="AY97" s="85">
        <f t="shared" ca="1" si="56"/>
        <v>0</v>
      </c>
      <c r="AZ97" s="130">
        <f t="shared" ca="1" si="57"/>
        <v>0</v>
      </c>
      <c r="BA97" s="84">
        <f t="shared" ca="1" si="51"/>
        <v>0</v>
      </c>
      <c r="BB97" s="93">
        <f t="shared" ca="1" si="52"/>
        <v>0</v>
      </c>
      <c r="BC97" s="72"/>
      <c r="BD97" s="72">
        <f t="shared" ca="1" si="53"/>
        <v>0</v>
      </c>
    </row>
    <row r="98" spans="1:56" s="41" customFormat="1" ht="15.75" x14ac:dyDescent="0.25">
      <c r="A98" s="119"/>
      <c r="B98" s="119"/>
      <c r="C98" s="119"/>
      <c r="D98" s="39">
        <v>5174</v>
      </c>
      <c r="E98" s="45"/>
      <c r="F98" s="46"/>
      <c r="G98" s="46" t="str">
        <f ca="1">IFERROR(INDIRECT(ADDRESS(SUMPRODUCT(('Cumul pointage'!$C$2:$C$763='02 2020'!$D98)*('Cumul pointage'!$A$2:$A$763='02 2020'!G$2)*ROW('Cumul pointage'!$J$2:$J$763)),10,,,"Cumul pointage")),"")</f>
        <v/>
      </c>
      <c r="H98" s="46" t="str">
        <f ca="1">IFERROR(INDIRECT(ADDRESS(SUMPRODUCT(('Cumul pointage'!$C$2:$C$763='02 2020'!$D98)*('Cumul pointage'!$A$2:$A$763='02 2020'!H$2)*ROW('Cumul pointage'!$J$2:$J$763)),10,,,"Cumul pointage")),"")</f>
        <v>Ba7</v>
      </c>
      <c r="I98" s="46">
        <f ca="1">IFERROR(INDIRECT(ADDRESS(SUMPRODUCT(('Cumul pointage'!$C$2:$C$763='02 2020'!$D98)*('Cumul pointage'!$A$2:$A$763='02 2020'!I$2)*ROW('Cumul pointage'!$J$2:$J$763)),10,,,"Cumul pointage")),"")</f>
        <v>9.0666666666666647</v>
      </c>
      <c r="J98" s="46">
        <f ca="1">IFERROR(INDIRECT(ADDRESS(SUMPRODUCT(('Cumul pointage'!$C$2:$C$763='02 2020'!$D98)*('Cumul pointage'!$A$2:$A$763='02 2020'!J$2)*ROW('Cumul pointage'!$J$2:$J$763)),10,,,"Cumul pointage")),"")</f>
        <v>9.1999999999999993</v>
      </c>
      <c r="K98" s="79">
        <f ca="1">IFERROR(INDIRECT(ADDRESS(SUMPRODUCT(('Cumul pointage'!$C$2:$C$763='02 2020'!$D98)*('Cumul pointage'!$A$2:$A$763='02 2020'!K$2)*ROW('Cumul pointage'!$J$2:$J$763)),10,,,"Cumul pointage")),"")</f>
        <v>9.1666666666666661</v>
      </c>
      <c r="L98" s="79"/>
      <c r="M98" s="79"/>
      <c r="N98" s="80">
        <f t="shared" ca="1" si="58"/>
        <v>27.43333333333333</v>
      </c>
      <c r="O98" s="79"/>
      <c r="P98" s="79"/>
      <c r="Q98" s="79"/>
      <c r="R98" s="79"/>
      <c r="S98" s="79"/>
      <c r="T98" s="79"/>
      <c r="U98" s="79"/>
      <c r="V98" s="80">
        <f t="shared" si="45"/>
        <v>0</v>
      </c>
      <c r="W98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98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98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98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98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98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98" s="99"/>
      <c r="AD98" s="80" t="e">
        <f t="shared" si="47"/>
        <v>#REF!</v>
      </c>
      <c r="AE98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98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98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98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98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98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98" s="99"/>
      <c r="AL98" s="80" t="e">
        <f t="shared" si="46"/>
        <v>#REF!</v>
      </c>
      <c r="AM98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98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98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98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98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98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98" s="99"/>
      <c r="AT98" s="80" t="e">
        <f t="shared" si="54"/>
        <v>#REF!</v>
      </c>
      <c r="AU98" s="82" t="e">
        <f t="shared" ca="1" si="48"/>
        <v>#REF!</v>
      </c>
      <c r="AV98" s="83">
        <f t="shared" ca="1" si="55"/>
        <v>0</v>
      </c>
      <c r="AW98" s="84">
        <f t="shared" ca="1" si="49"/>
        <v>0</v>
      </c>
      <c r="AX98" s="85">
        <f t="shared" ca="1" si="50"/>
        <v>0</v>
      </c>
      <c r="AY98" s="85">
        <f t="shared" ca="1" si="56"/>
        <v>0</v>
      </c>
      <c r="AZ98" s="130">
        <f t="shared" ca="1" si="57"/>
        <v>0</v>
      </c>
      <c r="BA98" s="84">
        <f t="shared" ca="1" si="51"/>
        <v>0</v>
      </c>
      <c r="BB98" s="93">
        <f t="shared" ca="1" si="52"/>
        <v>0</v>
      </c>
      <c r="BC98" s="72"/>
      <c r="BD98" s="72">
        <f t="shared" ca="1" si="53"/>
        <v>0</v>
      </c>
    </row>
    <row r="99" spans="1:56" s="41" customFormat="1" ht="15.75" x14ac:dyDescent="0.25">
      <c r="A99" s="119"/>
      <c r="B99" s="119"/>
      <c r="C99" s="119"/>
      <c r="D99" s="39">
        <v>5330</v>
      </c>
      <c r="E99" s="45"/>
      <c r="F99" s="46"/>
      <c r="G99" s="46" t="str">
        <f ca="1">IFERROR(INDIRECT(ADDRESS(SUMPRODUCT(('Cumul pointage'!$C$2:$C$763='02 2020'!$D99)*('Cumul pointage'!$A$2:$A$763='02 2020'!G$2)*ROW('Cumul pointage'!$J$2:$J$763)),10,,,"Cumul pointage")),"")</f>
        <v/>
      </c>
      <c r="H99" s="46" t="str">
        <f ca="1">IFERROR(INDIRECT(ADDRESS(SUMPRODUCT(('Cumul pointage'!$C$2:$C$763='02 2020'!$D99)*('Cumul pointage'!$A$2:$A$763='02 2020'!H$2)*ROW('Cumul pointage'!$J$2:$J$763)),10,,,"Cumul pointage")),"")</f>
        <v>Ba7</v>
      </c>
      <c r="I99" s="46" t="str">
        <f ca="1">IFERROR(INDIRECT(ADDRESS(SUMPRODUCT(('Cumul pointage'!$C$2:$C$763='02 2020'!$D99)*('Cumul pointage'!$A$2:$A$763='02 2020'!I$2)*ROW('Cumul pointage'!$J$2:$J$763)),10,,,"Cumul pointage")),"")</f>
        <v>Tal</v>
      </c>
      <c r="J99" s="46" t="str">
        <f ca="1">IFERROR(INDIRECT(ADDRESS(SUMPRODUCT(('Cumul pointage'!$C$2:$C$763='02 2020'!$D99)*('Cumul pointage'!$A$2:$A$763='02 2020'!J$2)*ROW('Cumul pointage'!$J$2:$J$763)),10,,,"Cumul pointage")),"")</f>
        <v>Ba7</v>
      </c>
      <c r="K99" s="79" t="str">
        <f ca="1">IFERROR(INDIRECT(ADDRESS(SUMPRODUCT(('Cumul pointage'!$C$2:$C$763='02 2020'!$D99)*('Cumul pointage'!$A$2:$A$763='02 2020'!K$2)*ROW('Cumul pointage'!$J$2:$J$763)),10,,,"Cumul pointage")),"")</f>
        <v>Ja</v>
      </c>
      <c r="L99" s="79"/>
      <c r="M99" s="79"/>
      <c r="N99" s="80">
        <f t="shared" ca="1" si="58"/>
        <v>0</v>
      </c>
      <c r="O99" s="79"/>
      <c r="P99" s="79"/>
      <c r="Q99" s="79"/>
      <c r="R99" s="79"/>
      <c r="S99" s="79"/>
      <c r="T99" s="79"/>
      <c r="U99" s="79"/>
      <c r="V99" s="80">
        <f t="shared" si="45"/>
        <v>0</v>
      </c>
      <c r="W99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99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99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99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99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99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99" s="99"/>
      <c r="AD99" s="80" t="e">
        <f t="shared" si="47"/>
        <v>#REF!</v>
      </c>
      <c r="AE99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99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99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99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99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99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99" s="99"/>
      <c r="AL99" s="80" t="e">
        <f t="shared" si="46"/>
        <v>#REF!</v>
      </c>
      <c r="AM99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99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99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99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99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99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99" s="99"/>
      <c r="AT99" s="80" t="e">
        <f t="shared" si="54"/>
        <v>#REF!</v>
      </c>
      <c r="AU99" s="82" t="e">
        <f t="shared" ca="1" si="48"/>
        <v>#REF!</v>
      </c>
      <c r="AV99" s="83">
        <f t="shared" ca="1" si="55"/>
        <v>0</v>
      </c>
      <c r="AW99" s="84">
        <f t="shared" ca="1" si="49"/>
        <v>0</v>
      </c>
      <c r="AX99" s="85">
        <f t="shared" ca="1" si="50"/>
        <v>0</v>
      </c>
      <c r="AY99" s="85">
        <f t="shared" ca="1" si="56"/>
        <v>0</v>
      </c>
      <c r="AZ99" s="130">
        <f t="shared" ca="1" si="57"/>
        <v>0</v>
      </c>
      <c r="BA99" s="84">
        <f t="shared" ca="1" si="51"/>
        <v>0</v>
      </c>
      <c r="BB99" s="93">
        <f t="shared" ca="1" si="52"/>
        <v>0</v>
      </c>
      <c r="BC99" s="72"/>
      <c r="BD99" s="72">
        <f t="shared" ca="1" si="53"/>
        <v>0</v>
      </c>
    </row>
    <row r="100" spans="1:56" s="41" customFormat="1" ht="15.75" x14ac:dyDescent="0.25">
      <c r="A100" s="119"/>
      <c r="B100" s="119"/>
      <c r="C100" s="119"/>
      <c r="D100" s="39">
        <v>5393</v>
      </c>
      <c r="E100" s="45"/>
      <c r="F100" s="46"/>
      <c r="G100" s="46" t="str">
        <f ca="1">IFERROR(INDIRECT(ADDRESS(SUMPRODUCT(('Cumul pointage'!$C$2:$C$763='02 2020'!$D100)*('Cumul pointage'!$A$2:$A$763='02 2020'!G$2)*ROW('Cumul pointage'!$J$2:$J$763)),10,,,"Cumul pointage")),"")</f>
        <v/>
      </c>
      <c r="H100" s="46">
        <f ca="1">IFERROR(INDIRECT(ADDRESS(SUMPRODUCT(('Cumul pointage'!$C$2:$C$763='02 2020'!$D100)*('Cumul pointage'!$A$2:$A$763='02 2020'!H$2)*ROW('Cumul pointage'!$J$2:$J$763)),10,,,"Cumul pointage")),"")</f>
        <v>9.2333333333333325</v>
      </c>
      <c r="I100" s="46" t="str">
        <f ca="1">IFERROR(INDIRECT(ADDRESS(SUMPRODUCT(('Cumul pointage'!$C$2:$C$763='02 2020'!$D100)*('Cumul pointage'!$A$2:$A$763='02 2020'!I$2)*ROW('Cumul pointage'!$J$2:$J$763)),10,,,"Cumul pointage")),"")</f>
        <v>Ja</v>
      </c>
      <c r="J100" s="46">
        <f ca="1">IFERROR(INDIRECT(ADDRESS(SUMPRODUCT(('Cumul pointage'!$C$2:$C$763='02 2020'!$D100)*('Cumul pointage'!$A$2:$A$763='02 2020'!J$2)*ROW('Cumul pointage'!$J$2:$J$763)),10,,,"Cumul pointage")),"")</f>
        <v>5.2333333333333325</v>
      </c>
      <c r="K100" s="79">
        <f ca="1">IFERROR(INDIRECT(ADDRESS(SUMPRODUCT(('Cumul pointage'!$C$2:$C$763='02 2020'!$D100)*('Cumul pointage'!$A$2:$A$763='02 2020'!K$2)*ROW('Cumul pointage'!$J$2:$J$763)),10,,,"Cumul pointage")),"")</f>
        <v>6.5000000000000018</v>
      </c>
      <c r="L100" s="79"/>
      <c r="M100" s="79"/>
      <c r="N100" s="80">
        <f t="shared" ca="1" si="58"/>
        <v>20.966666666666669</v>
      </c>
      <c r="O100" s="79"/>
      <c r="P100" s="79"/>
      <c r="Q100" s="79"/>
      <c r="R100" s="79"/>
      <c r="S100" s="79"/>
      <c r="T100" s="79"/>
      <c r="U100" s="79"/>
      <c r="V100" s="80">
        <f t="shared" si="45"/>
        <v>0</v>
      </c>
      <c r="W100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00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00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00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00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00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00" s="99"/>
      <c r="AD100" s="80" t="e">
        <f t="shared" si="47"/>
        <v>#REF!</v>
      </c>
      <c r="AE100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00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00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00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00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00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00" s="99"/>
      <c r="AL100" s="80" t="e">
        <f t="shared" si="46"/>
        <v>#REF!</v>
      </c>
      <c r="AM100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00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00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00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00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00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00" s="99"/>
      <c r="AT100" s="80" t="e">
        <f t="shared" si="54"/>
        <v>#REF!</v>
      </c>
      <c r="AU100" s="82" t="e">
        <f t="shared" ca="1" si="48"/>
        <v>#REF!</v>
      </c>
      <c r="AV100" s="83">
        <f t="shared" ca="1" si="55"/>
        <v>0</v>
      </c>
      <c r="AW100" s="84">
        <f t="shared" ca="1" si="49"/>
        <v>0</v>
      </c>
      <c r="AX100" s="85">
        <f t="shared" ca="1" si="50"/>
        <v>0</v>
      </c>
      <c r="AY100" s="85">
        <f t="shared" ca="1" si="56"/>
        <v>0</v>
      </c>
      <c r="AZ100" s="130">
        <f t="shared" ca="1" si="57"/>
        <v>0</v>
      </c>
      <c r="BA100" s="84">
        <f t="shared" ca="1" si="51"/>
        <v>0</v>
      </c>
      <c r="BB100" s="93">
        <f t="shared" ca="1" si="52"/>
        <v>0</v>
      </c>
      <c r="BC100" s="72"/>
      <c r="BD100" s="72">
        <f t="shared" ca="1" si="53"/>
        <v>0</v>
      </c>
    </row>
    <row r="101" spans="1:56" s="41" customFormat="1" ht="15.75" x14ac:dyDescent="0.25">
      <c r="A101" s="119"/>
      <c r="B101" s="119"/>
      <c r="C101" s="119"/>
      <c r="D101" s="39">
        <v>5420</v>
      </c>
      <c r="E101" s="45"/>
      <c r="F101" s="46"/>
      <c r="G101" s="46" t="str">
        <f ca="1">IFERROR(INDIRECT(ADDRESS(SUMPRODUCT(('Cumul pointage'!$C$2:$C$763='02 2020'!$D101)*('Cumul pointage'!$A$2:$A$763='02 2020'!G$2)*ROW('Cumul pointage'!$J$2:$J$763)),10,,,"Cumul pointage")),"")</f>
        <v/>
      </c>
      <c r="H101" s="46">
        <f ca="1">IFERROR(INDIRECT(ADDRESS(SUMPRODUCT(('Cumul pointage'!$C$2:$C$763='02 2020'!$D101)*('Cumul pointage'!$A$2:$A$763='02 2020'!H$2)*ROW('Cumul pointage'!$J$2:$J$763)),10,,,"Cumul pointage")),"")</f>
        <v>9.1666666666666661</v>
      </c>
      <c r="I101" s="46" t="str">
        <f ca="1">IFERROR(INDIRECT(ADDRESS(SUMPRODUCT(('Cumul pointage'!$C$2:$C$763='02 2020'!$D101)*('Cumul pointage'!$A$2:$A$763='02 2020'!I$2)*ROW('Cumul pointage'!$J$2:$J$763)),10,,,"Cumul pointage")),"")</f>
        <v>Ja</v>
      </c>
      <c r="J101" s="46">
        <f ca="1">IFERROR(INDIRECT(ADDRESS(SUMPRODUCT(('Cumul pointage'!$C$2:$C$763='02 2020'!$D101)*('Cumul pointage'!$A$2:$A$763='02 2020'!J$2)*ROW('Cumul pointage'!$J$2:$J$763)),10,,,"Cumul pointage")),"")</f>
        <v>7.1833333333333318</v>
      </c>
      <c r="K101" s="79">
        <f ca="1">IFERROR(INDIRECT(ADDRESS(SUMPRODUCT(('Cumul pointage'!$C$2:$C$763='02 2020'!$D101)*('Cumul pointage'!$A$2:$A$763='02 2020'!K$2)*ROW('Cumul pointage'!$J$2:$J$763)),10,,,"Cumul pointage")),"")</f>
        <v>8.85</v>
      </c>
      <c r="L101" s="79"/>
      <c r="M101" s="79"/>
      <c r="N101" s="80">
        <f t="shared" ca="1" si="58"/>
        <v>25.199999999999996</v>
      </c>
      <c r="O101" s="79"/>
      <c r="P101" s="79"/>
      <c r="Q101" s="79"/>
      <c r="R101" s="79"/>
      <c r="S101" s="79"/>
      <c r="T101" s="79"/>
      <c r="U101" s="79"/>
      <c r="V101" s="80">
        <f t="shared" si="45"/>
        <v>0</v>
      </c>
      <c r="W101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01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01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01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01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01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01" s="99"/>
      <c r="AD101" s="80" t="e">
        <f t="shared" si="47"/>
        <v>#REF!</v>
      </c>
      <c r="AE101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01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01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01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01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01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01" s="99"/>
      <c r="AL101" s="80" t="e">
        <f t="shared" si="46"/>
        <v>#REF!</v>
      </c>
      <c r="AM101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01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01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01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01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01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01" s="99"/>
      <c r="AT101" s="80" t="e">
        <f t="shared" si="54"/>
        <v>#REF!</v>
      </c>
      <c r="AU101" s="82" t="e">
        <f t="shared" ca="1" si="48"/>
        <v>#REF!</v>
      </c>
      <c r="AV101" s="83">
        <f t="shared" ca="1" si="55"/>
        <v>0</v>
      </c>
      <c r="AW101" s="84">
        <f t="shared" ca="1" si="49"/>
        <v>0</v>
      </c>
      <c r="AX101" s="85">
        <f t="shared" ca="1" si="50"/>
        <v>0</v>
      </c>
      <c r="AY101" s="85">
        <f t="shared" ca="1" si="56"/>
        <v>0</v>
      </c>
      <c r="AZ101" s="130">
        <f t="shared" ca="1" si="57"/>
        <v>0</v>
      </c>
      <c r="BA101" s="84">
        <f t="shared" ca="1" si="51"/>
        <v>0</v>
      </c>
      <c r="BB101" s="93">
        <f t="shared" ca="1" si="52"/>
        <v>0</v>
      </c>
      <c r="BC101" s="72"/>
      <c r="BD101" s="72">
        <f t="shared" ca="1" si="53"/>
        <v>0</v>
      </c>
    </row>
    <row r="102" spans="1:56" s="41" customFormat="1" ht="15.75" x14ac:dyDescent="0.25">
      <c r="A102" s="119"/>
      <c r="B102" s="119"/>
      <c r="C102" s="119"/>
      <c r="D102" s="39">
        <v>5443</v>
      </c>
      <c r="E102" s="45"/>
      <c r="F102" s="46"/>
      <c r="G102" s="46" t="str">
        <f ca="1">IFERROR(INDIRECT(ADDRESS(SUMPRODUCT(('Cumul pointage'!$C$2:$C$763='02 2020'!$D102)*('Cumul pointage'!$A$2:$A$763='02 2020'!G$2)*ROW('Cumul pointage'!$J$2:$J$763)),10,,,"Cumul pointage")),"")</f>
        <v/>
      </c>
      <c r="H102" s="46" t="str">
        <f ca="1">IFERROR(INDIRECT(ADDRESS(SUMPRODUCT(('Cumul pointage'!$C$2:$C$763='02 2020'!$D102)*('Cumul pointage'!$A$2:$A$763='02 2020'!H$2)*ROW('Cumul pointage'!$J$2:$J$763)),10,,,"Cumul pointage")),"")</f>
        <v>Ba7</v>
      </c>
      <c r="I102" s="46" t="str">
        <f ca="1">IFERROR(INDIRECT(ADDRESS(SUMPRODUCT(('Cumul pointage'!$C$2:$C$763='02 2020'!$D102)*('Cumul pointage'!$A$2:$A$763='02 2020'!I$2)*ROW('Cumul pointage'!$J$2:$J$763)),10,,,"Cumul pointage")),"")</f>
        <v>Ja</v>
      </c>
      <c r="J102" s="46" t="str">
        <f ca="1">IFERROR(INDIRECT(ADDRESS(SUMPRODUCT(('Cumul pointage'!$C$2:$C$763='02 2020'!$D102)*('Cumul pointage'!$A$2:$A$763='02 2020'!J$2)*ROW('Cumul pointage'!$J$2:$J$763)),10,,,"Cumul pointage")),"")</f>
        <v>Ja</v>
      </c>
      <c r="K102" s="79" t="str">
        <f ca="1">IFERROR(INDIRECT(ADDRESS(SUMPRODUCT(('Cumul pointage'!$C$2:$C$763='02 2020'!$D102)*('Cumul pointage'!$A$2:$A$763='02 2020'!K$2)*ROW('Cumul pointage'!$J$2:$J$763)),10,,,"Cumul pointage")),"")</f>
        <v>Ja</v>
      </c>
      <c r="L102" s="79"/>
      <c r="M102" s="79"/>
      <c r="N102" s="80">
        <f t="shared" ca="1" si="58"/>
        <v>0</v>
      </c>
      <c r="O102" s="79"/>
      <c r="P102" s="79"/>
      <c r="Q102" s="79"/>
      <c r="R102" s="79"/>
      <c r="S102" s="79"/>
      <c r="T102" s="79"/>
      <c r="U102" s="79"/>
      <c r="V102" s="80">
        <f t="shared" si="45"/>
        <v>0</v>
      </c>
      <c r="W102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02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02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02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02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02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02" s="99"/>
      <c r="AD102" s="80" t="e">
        <f t="shared" si="47"/>
        <v>#REF!</v>
      </c>
      <c r="AE102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02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02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02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02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02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02" s="99"/>
      <c r="AL102" s="80" t="e">
        <f t="shared" si="46"/>
        <v>#REF!</v>
      </c>
      <c r="AM102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02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02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02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02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02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02" s="99"/>
      <c r="AT102" s="80" t="e">
        <f t="shared" si="54"/>
        <v>#REF!</v>
      </c>
      <c r="AU102" s="82" t="e">
        <f t="shared" ca="1" si="48"/>
        <v>#REF!</v>
      </c>
      <c r="AV102" s="83">
        <f t="shared" ca="1" si="55"/>
        <v>0</v>
      </c>
      <c r="AW102" s="84">
        <f t="shared" ca="1" si="49"/>
        <v>0</v>
      </c>
      <c r="AX102" s="85">
        <f t="shared" ca="1" si="50"/>
        <v>0</v>
      </c>
      <c r="AY102" s="85">
        <f t="shared" ca="1" si="56"/>
        <v>0</v>
      </c>
      <c r="AZ102" s="130">
        <f t="shared" ca="1" si="57"/>
        <v>0</v>
      </c>
      <c r="BA102" s="84">
        <f t="shared" ca="1" si="51"/>
        <v>0</v>
      </c>
      <c r="BB102" s="93">
        <f t="shared" ca="1" si="52"/>
        <v>0</v>
      </c>
      <c r="BC102" s="72"/>
      <c r="BD102" s="72">
        <f t="shared" ca="1" si="53"/>
        <v>0</v>
      </c>
    </row>
    <row r="103" spans="1:56" s="41" customFormat="1" ht="15.75" x14ac:dyDescent="0.25">
      <c r="A103" s="119"/>
      <c r="B103" s="119"/>
      <c r="C103" s="119"/>
      <c r="D103" s="39">
        <v>5444</v>
      </c>
      <c r="E103" s="45"/>
      <c r="F103" s="46"/>
      <c r="G103" s="46" t="str">
        <f ca="1">IFERROR(INDIRECT(ADDRESS(SUMPRODUCT(('Cumul pointage'!$C$2:$C$763='02 2020'!$D103)*('Cumul pointage'!$A$2:$A$763='02 2020'!G$2)*ROW('Cumul pointage'!$J$2:$J$763)),10,,,"Cumul pointage")),"")</f>
        <v/>
      </c>
      <c r="H103" s="46" t="str">
        <f ca="1">IFERROR(INDIRECT(ADDRESS(SUMPRODUCT(('Cumul pointage'!$C$2:$C$763='02 2020'!$D103)*('Cumul pointage'!$A$2:$A$763='02 2020'!H$2)*ROW('Cumul pointage'!$J$2:$J$763)),10,,,"Cumul pointage")),"")</f>
        <v>Ja</v>
      </c>
      <c r="I103" s="46" t="str">
        <f ca="1">IFERROR(INDIRECT(ADDRESS(SUMPRODUCT(('Cumul pointage'!$C$2:$C$763='02 2020'!$D103)*('Cumul pointage'!$A$2:$A$763='02 2020'!I$2)*ROW('Cumul pointage'!$J$2:$J$763)),10,,,"Cumul pointage")),"")</f>
        <v>Ba7</v>
      </c>
      <c r="J103" s="46" t="str">
        <f ca="1">IFERROR(INDIRECT(ADDRESS(SUMPRODUCT(('Cumul pointage'!$C$2:$C$763='02 2020'!$D103)*('Cumul pointage'!$A$2:$A$763='02 2020'!J$2)*ROW('Cumul pointage'!$J$2:$J$763)),10,,,"Cumul pointage")),"")</f>
        <v>Ba7</v>
      </c>
      <c r="K103" s="79" t="str">
        <f ca="1">IFERROR(INDIRECT(ADDRESS(SUMPRODUCT(('Cumul pointage'!$C$2:$C$763='02 2020'!$D103)*('Cumul pointage'!$A$2:$A$763='02 2020'!K$2)*ROW('Cumul pointage'!$J$2:$J$763)),10,,,"Cumul pointage")),"")</f>
        <v>Ja</v>
      </c>
      <c r="L103" s="79"/>
      <c r="M103" s="79"/>
      <c r="N103" s="80">
        <f t="shared" ca="1" si="58"/>
        <v>0</v>
      </c>
      <c r="O103" s="79"/>
      <c r="P103" s="79"/>
      <c r="Q103" s="79"/>
      <c r="R103" s="79"/>
      <c r="S103" s="79"/>
      <c r="T103" s="79"/>
      <c r="U103" s="79"/>
      <c r="V103" s="80">
        <f t="shared" si="45"/>
        <v>0</v>
      </c>
      <c r="W103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03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03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03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03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03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03" s="99"/>
      <c r="AD103" s="80" t="e">
        <f t="shared" si="47"/>
        <v>#REF!</v>
      </c>
      <c r="AE103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03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03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03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03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03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03" s="99"/>
      <c r="AL103" s="80" t="e">
        <f t="shared" si="46"/>
        <v>#REF!</v>
      </c>
      <c r="AM103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03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03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03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03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03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03" s="99"/>
      <c r="AT103" s="80" t="e">
        <f t="shared" si="54"/>
        <v>#REF!</v>
      </c>
      <c r="AU103" s="82" t="e">
        <f t="shared" ca="1" si="48"/>
        <v>#REF!</v>
      </c>
      <c r="AV103" s="83">
        <f t="shared" ca="1" si="55"/>
        <v>0</v>
      </c>
      <c r="AW103" s="84">
        <f t="shared" ca="1" si="49"/>
        <v>0</v>
      </c>
      <c r="AX103" s="85">
        <f t="shared" ca="1" si="50"/>
        <v>0</v>
      </c>
      <c r="AY103" s="85">
        <f t="shared" ca="1" si="56"/>
        <v>0</v>
      </c>
      <c r="AZ103" s="130">
        <f t="shared" ca="1" si="57"/>
        <v>0</v>
      </c>
      <c r="BA103" s="84">
        <f t="shared" ca="1" si="51"/>
        <v>0</v>
      </c>
      <c r="BB103" s="93">
        <f t="shared" ca="1" si="52"/>
        <v>0</v>
      </c>
      <c r="BC103" s="72"/>
      <c r="BD103" s="72">
        <f t="shared" ca="1" si="53"/>
        <v>0</v>
      </c>
    </row>
    <row r="104" spans="1:56" s="41" customFormat="1" ht="15.75" x14ac:dyDescent="0.25">
      <c r="A104" s="119"/>
      <c r="B104" s="119"/>
      <c r="C104" s="119"/>
      <c r="D104" s="39">
        <v>5445</v>
      </c>
      <c r="E104" s="45"/>
      <c r="F104" s="46"/>
      <c r="G104" s="46" t="str">
        <f ca="1">IFERROR(INDIRECT(ADDRESS(SUMPRODUCT(('Cumul pointage'!$C$2:$C$763='02 2020'!$D104)*('Cumul pointage'!$A$2:$A$763='02 2020'!G$2)*ROW('Cumul pointage'!$J$2:$J$763)),10,,,"Cumul pointage")),"")</f>
        <v/>
      </c>
      <c r="H104" s="46">
        <f ca="1">IFERROR(INDIRECT(ADDRESS(SUMPRODUCT(('Cumul pointage'!$C$2:$C$763='02 2020'!$D104)*('Cumul pointage'!$A$2:$A$763='02 2020'!H$2)*ROW('Cumul pointage'!$J$2:$J$763)),10,,,"Cumul pointage")),"")</f>
        <v>5.1833333333333318</v>
      </c>
      <c r="I104" s="46" t="str">
        <f ca="1">IFERROR(INDIRECT(ADDRESS(SUMPRODUCT(('Cumul pointage'!$C$2:$C$763='02 2020'!$D104)*('Cumul pointage'!$A$2:$A$763='02 2020'!I$2)*ROW('Cumul pointage'!$J$2:$J$763)),10,,,"Cumul pointage")),"")</f>
        <v>Ba7</v>
      </c>
      <c r="J104" s="46" t="str">
        <f ca="1">IFERROR(INDIRECT(ADDRESS(SUMPRODUCT(('Cumul pointage'!$C$2:$C$763='02 2020'!$D104)*('Cumul pointage'!$A$2:$A$763='02 2020'!J$2)*ROW('Cumul pointage'!$J$2:$J$763)),10,,,"Cumul pointage")),"")</f>
        <v>Ba7</v>
      </c>
      <c r="K104" s="79" t="str">
        <f ca="1">IFERROR(INDIRECT(ADDRESS(SUMPRODUCT(('Cumul pointage'!$C$2:$C$763='02 2020'!$D104)*('Cumul pointage'!$A$2:$A$763='02 2020'!K$2)*ROW('Cumul pointage'!$J$2:$J$763)),10,,,"Cumul pointage")),"")</f>
        <v>Ba7</v>
      </c>
      <c r="L104" s="79"/>
      <c r="M104" s="79"/>
      <c r="N104" s="80">
        <f t="shared" ca="1" si="58"/>
        <v>5.1833333333333318</v>
      </c>
      <c r="O104" s="79"/>
      <c r="P104" s="79"/>
      <c r="Q104" s="79"/>
      <c r="R104" s="79"/>
      <c r="S104" s="79"/>
      <c r="T104" s="79"/>
      <c r="U104" s="79"/>
      <c r="V104" s="80">
        <f t="shared" ref="V104:V126" si="59">SUM(O104:U104)</f>
        <v>0</v>
      </c>
      <c r="W104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04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04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04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04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04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04" s="99"/>
      <c r="AD104" s="80" t="e">
        <f t="shared" si="47"/>
        <v>#REF!</v>
      </c>
      <c r="AE104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04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04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04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04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04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04" s="99"/>
      <c r="AL104" s="80" t="e">
        <f t="shared" ref="AL104:AL126" si="60">SUM(AE104:AK104)</f>
        <v>#REF!</v>
      </c>
      <c r="AM104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04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04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04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04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04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04" s="99"/>
      <c r="AT104" s="80" t="e">
        <f t="shared" si="54"/>
        <v>#REF!</v>
      </c>
      <c r="AU104" s="82" t="e">
        <f t="shared" ca="1" si="48"/>
        <v>#REF!</v>
      </c>
      <c r="AV104" s="83">
        <f t="shared" ca="1" si="55"/>
        <v>0</v>
      </c>
      <c r="AW104" s="84">
        <f t="shared" ca="1" si="49"/>
        <v>0</v>
      </c>
      <c r="AX104" s="85">
        <f t="shared" ca="1" si="50"/>
        <v>0</v>
      </c>
      <c r="AY104" s="85">
        <f t="shared" ca="1" si="56"/>
        <v>0</v>
      </c>
      <c r="AZ104" s="130">
        <f t="shared" ca="1" si="57"/>
        <v>0</v>
      </c>
      <c r="BA104" s="84">
        <f t="shared" ca="1" si="51"/>
        <v>0</v>
      </c>
      <c r="BB104" s="93">
        <f t="shared" ca="1" si="52"/>
        <v>0</v>
      </c>
      <c r="BC104" s="72"/>
      <c r="BD104" s="72">
        <f t="shared" ca="1" si="53"/>
        <v>0</v>
      </c>
    </row>
    <row r="105" spans="1:56" s="41" customFormat="1" ht="15.75" x14ac:dyDescent="0.25">
      <c r="A105" s="119"/>
      <c r="B105" s="119"/>
      <c r="C105" s="119"/>
      <c r="D105" s="39">
        <v>5501</v>
      </c>
      <c r="E105" s="45"/>
      <c r="F105" s="46"/>
      <c r="G105" s="46" t="str">
        <f ca="1">IFERROR(INDIRECT(ADDRESS(SUMPRODUCT(('Cumul pointage'!$C$2:$C$763='02 2020'!$D105)*('Cumul pointage'!$A$2:$A$763='02 2020'!G$2)*ROW('Cumul pointage'!$J$2:$J$763)),10,,,"Cumul pointage")),"")</f>
        <v/>
      </c>
      <c r="H105" s="46">
        <f ca="1">IFERROR(INDIRECT(ADDRESS(SUMPRODUCT(('Cumul pointage'!$C$2:$C$763='02 2020'!$D105)*('Cumul pointage'!$A$2:$A$763='02 2020'!H$2)*ROW('Cumul pointage'!$J$2:$J$763)),10,,,"Cumul pointage")),"")</f>
        <v>8.5333333333333314</v>
      </c>
      <c r="I105" s="46">
        <f ca="1">IFERROR(INDIRECT(ADDRESS(SUMPRODUCT(('Cumul pointage'!$C$2:$C$763='02 2020'!$D105)*('Cumul pointage'!$A$2:$A$763='02 2020'!I$2)*ROW('Cumul pointage'!$J$2:$J$763)),10,,,"Cumul pointage")),"")</f>
        <v>8.5166666666666693</v>
      </c>
      <c r="J105" s="46">
        <f ca="1">IFERROR(INDIRECT(ADDRESS(SUMPRODUCT(('Cumul pointage'!$C$2:$C$763='02 2020'!$D105)*('Cumul pointage'!$A$2:$A$763='02 2020'!J$2)*ROW('Cumul pointage'!$J$2:$J$763)),10,,,"Cumul pointage")),"")</f>
        <v>8.7000000000000028</v>
      </c>
      <c r="K105" s="79">
        <f ca="1">IFERROR(INDIRECT(ADDRESS(SUMPRODUCT(('Cumul pointage'!$C$2:$C$763='02 2020'!$D105)*('Cumul pointage'!$A$2:$A$763='02 2020'!K$2)*ROW('Cumul pointage'!$J$2:$J$763)),10,,,"Cumul pointage")),"")</f>
        <v>8.4500000000000011</v>
      </c>
      <c r="L105" s="79"/>
      <c r="M105" s="79"/>
      <c r="N105" s="80">
        <f t="shared" ca="1" si="58"/>
        <v>34.200000000000003</v>
      </c>
      <c r="O105" s="79"/>
      <c r="P105" s="79"/>
      <c r="Q105" s="79"/>
      <c r="R105" s="79"/>
      <c r="S105" s="79"/>
      <c r="T105" s="79"/>
      <c r="U105" s="79"/>
      <c r="V105" s="80">
        <f t="shared" si="59"/>
        <v>0</v>
      </c>
      <c r="W105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05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05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05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05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05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05" s="99"/>
      <c r="AD105" s="80" t="e">
        <f t="shared" ref="AD105:AD126" si="61">SUM(W105:AC105)</f>
        <v>#REF!</v>
      </c>
      <c r="AE105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05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05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05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05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05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05" s="99"/>
      <c r="AL105" s="80" t="e">
        <f t="shared" si="60"/>
        <v>#REF!</v>
      </c>
      <c r="AM105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05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05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05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05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05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05" s="99"/>
      <c r="AT105" s="80" t="e">
        <f t="shared" si="54"/>
        <v>#REF!</v>
      </c>
      <c r="AU105" s="82" t="e">
        <f t="shared" ref="AU105:AU126" ca="1" si="62">V105+AD105+AL105+AT105+N105</f>
        <v>#REF!</v>
      </c>
      <c r="AV105" s="83">
        <f t="shared" ca="1" si="55"/>
        <v>0</v>
      </c>
      <c r="AW105" s="84">
        <f t="shared" ref="AW105:AW126" ca="1" si="63">COUNTIF(H105:AP105,"Abs")</f>
        <v>0</v>
      </c>
      <c r="AX105" s="85">
        <f t="shared" ref="AX105:AX126" ca="1" si="64">COUNTIF(H105:AP105,"Congé")</f>
        <v>0</v>
      </c>
      <c r="AY105" s="85">
        <f t="shared" ca="1" si="56"/>
        <v>0</v>
      </c>
      <c r="AZ105" s="130">
        <f t="shared" ca="1" si="57"/>
        <v>0</v>
      </c>
      <c r="BA105" s="84">
        <f t="shared" ref="BA105:BA126" ca="1" si="65">COUNTIF(H105:AP105,"EVF")</f>
        <v>0</v>
      </c>
      <c r="BB105" s="93">
        <f t="shared" ref="BB105:BB126" ca="1" si="66">COUNTIF(G105:AT105,"Férié")</f>
        <v>0</v>
      </c>
      <c r="BC105" s="72"/>
      <c r="BD105" s="72">
        <f t="shared" ref="BD105:BD126" ca="1" si="67">BC105-(AX105*8)</f>
        <v>0</v>
      </c>
    </row>
    <row r="106" spans="1:56" s="41" customFormat="1" ht="15.75" x14ac:dyDescent="0.25">
      <c r="A106" s="119"/>
      <c r="B106" s="119"/>
      <c r="C106" s="119"/>
      <c r="D106" s="39">
        <v>5503</v>
      </c>
      <c r="E106" s="120"/>
      <c r="F106" s="121"/>
      <c r="G106" s="46" t="str">
        <f ca="1">IFERROR(INDIRECT(ADDRESS(SUMPRODUCT(('Cumul pointage'!$C$2:$C$763='02 2020'!$D106)*('Cumul pointage'!$A$2:$A$763='02 2020'!G$2)*ROW('Cumul pointage'!$J$2:$J$763)),10,,,"Cumul pointage")),"")</f>
        <v/>
      </c>
      <c r="H106" s="46" t="str">
        <f ca="1">IFERROR(INDIRECT(ADDRESS(SUMPRODUCT(('Cumul pointage'!$C$2:$C$763='02 2020'!$D106)*('Cumul pointage'!$A$2:$A$763='02 2020'!H$2)*ROW('Cumul pointage'!$J$2:$J$763)),10,,,"Cumul pointage")),"")</f>
        <v>Ba7</v>
      </c>
      <c r="I106" s="46" t="str">
        <f ca="1">IFERROR(INDIRECT(ADDRESS(SUMPRODUCT(('Cumul pointage'!$C$2:$C$763='02 2020'!$D106)*('Cumul pointage'!$A$2:$A$763='02 2020'!I$2)*ROW('Cumul pointage'!$J$2:$J$763)),10,,,"Cumul pointage")),"")</f>
        <v>Ba7</v>
      </c>
      <c r="J106" s="46" t="str">
        <f ca="1">IFERROR(INDIRECT(ADDRESS(SUMPRODUCT(('Cumul pointage'!$C$2:$C$763='02 2020'!$D106)*('Cumul pointage'!$A$2:$A$763='02 2020'!J$2)*ROW('Cumul pointage'!$J$2:$J$763)),10,,,"Cumul pointage")),"")</f>
        <v>Ja</v>
      </c>
      <c r="K106" s="79" t="str">
        <f ca="1">IFERROR(INDIRECT(ADDRESS(SUMPRODUCT(('Cumul pointage'!$C$2:$C$763='02 2020'!$D106)*('Cumul pointage'!$A$2:$A$763='02 2020'!K$2)*ROW('Cumul pointage'!$J$2:$J$763)),10,,,"Cumul pointage")),"")</f>
        <v>Ba7</v>
      </c>
      <c r="L106" s="79"/>
      <c r="M106" s="79"/>
      <c r="N106" s="80">
        <f t="shared" ca="1" si="58"/>
        <v>0</v>
      </c>
      <c r="O106" s="79"/>
      <c r="P106" s="79"/>
      <c r="Q106" s="79"/>
      <c r="R106" s="79"/>
      <c r="S106" s="79"/>
      <c r="T106" s="79"/>
      <c r="U106" s="79"/>
      <c r="V106" s="80">
        <f t="shared" si="59"/>
        <v>0</v>
      </c>
      <c r="W106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06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06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06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06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06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06" s="99"/>
      <c r="AD106" s="80" t="e">
        <f t="shared" si="61"/>
        <v>#REF!</v>
      </c>
      <c r="AE106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06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06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06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06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06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06" s="99"/>
      <c r="AL106" s="80" t="e">
        <f t="shared" si="60"/>
        <v>#REF!</v>
      </c>
      <c r="AM106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06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06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06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06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06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06" s="99"/>
      <c r="AT106" s="80" t="e">
        <f t="shared" si="54"/>
        <v>#REF!</v>
      </c>
      <c r="AU106" s="82" t="e">
        <f t="shared" ca="1" si="62"/>
        <v>#REF!</v>
      </c>
      <c r="AV106" s="83">
        <f t="shared" ca="1" si="55"/>
        <v>0</v>
      </c>
      <c r="AW106" s="84">
        <f t="shared" ca="1" si="63"/>
        <v>0</v>
      </c>
      <c r="AX106" s="85">
        <f t="shared" ca="1" si="64"/>
        <v>0</v>
      </c>
      <c r="AY106" s="85">
        <f t="shared" ca="1" si="56"/>
        <v>0</v>
      </c>
      <c r="AZ106" s="130">
        <f t="shared" ca="1" si="57"/>
        <v>0</v>
      </c>
      <c r="BA106" s="84">
        <f t="shared" ca="1" si="65"/>
        <v>0</v>
      </c>
      <c r="BB106" s="93">
        <f t="shared" ca="1" si="66"/>
        <v>0</v>
      </c>
      <c r="BC106" s="72"/>
      <c r="BD106" s="72">
        <f t="shared" ca="1" si="67"/>
        <v>0</v>
      </c>
    </row>
    <row r="107" spans="1:56" s="41" customFormat="1" ht="15.75" x14ac:dyDescent="0.25">
      <c r="A107" s="119"/>
      <c r="B107" s="119"/>
      <c r="C107" s="119"/>
      <c r="D107" s="39">
        <v>5504</v>
      </c>
      <c r="E107" s="120"/>
      <c r="F107" s="121"/>
      <c r="G107" s="46" t="str">
        <f ca="1">IFERROR(INDIRECT(ADDRESS(SUMPRODUCT(('Cumul pointage'!$C$2:$C$763='02 2020'!$D107)*('Cumul pointage'!$A$2:$A$763='02 2020'!G$2)*ROW('Cumul pointage'!$J$2:$J$763)),10,,,"Cumul pointage")),"")</f>
        <v/>
      </c>
      <c r="H107" s="46" t="str">
        <f ca="1">IFERROR(INDIRECT(ADDRESS(SUMPRODUCT(('Cumul pointage'!$C$2:$C$763='02 2020'!$D107)*('Cumul pointage'!$A$2:$A$763='02 2020'!H$2)*ROW('Cumul pointage'!$J$2:$J$763)),10,,,"Cumul pointage")),"")</f>
        <v>Ba7</v>
      </c>
      <c r="I107" s="46" t="str">
        <f ca="1">IFERROR(INDIRECT(ADDRESS(SUMPRODUCT(('Cumul pointage'!$C$2:$C$763='02 2020'!$D107)*('Cumul pointage'!$A$2:$A$763='02 2020'!I$2)*ROW('Cumul pointage'!$J$2:$J$763)),10,,,"Cumul pointage")),"")</f>
        <v>Ba7</v>
      </c>
      <c r="J107" s="46" t="str">
        <f ca="1">IFERROR(INDIRECT(ADDRESS(SUMPRODUCT(('Cumul pointage'!$C$2:$C$763='02 2020'!$D107)*('Cumul pointage'!$A$2:$A$763='02 2020'!J$2)*ROW('Cumul pointage'!$J$2:$J$763)),10,,,"Cumul pointage")),"")</f>
        <v>Ja</v>
      </c>
      <c r="K107" s="79" t="str">
        <f ca="1">IFERROR(INDIRECT(ADDRESS(SUMPRODUCT(('Cumul pointage'!$C$2:$C$763='02 2020'!$D107)*('Cumul pointage'!$A$2:$A$763='02 2020'!K$2)*ROW('Cumul pointage'!$J$2:$J$763)),10,,,"Cumul pointage")),"")</f>
        <v>Ba7</v>
      </c>
      <c r="L107" s="79"/>
      <c r="M107" s="79"/>
      <c r="N107" s="80">
        <f t="shared" ca="1" si="58"/>
        <v>0</v>
      </c>
      <c r="O107" s="79"/>
      <c r="P107" s="79"/>
      <c r="Q107" s="79"/>
      <c r="R107" s="79"/>
      <c r="S107" s="79"/>
      <c r="T107" s="79"/>
      <c r="U107" s="79"/>
      <c r="V107" s="80">
        <f t="shared" si="59"/>
        <v>0</v>
      </c>
      <c r="W107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07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07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07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07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07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07" s="99"/>
      <c r="AD107" s="80" t="e">
        <f t="shared" si="61"/>
        <v>#REF!</v>
      </c>
      <c r="AE107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07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07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07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07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07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07" s="99"/>
      <c r="AL107" s="80" t="e">
        <f t="shared" si="60"/>
        <v>#REF!</v>
      </c>
      <c r="AM107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07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07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07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07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07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07" s="99"/>
      <c r="AT107" s="80" t="e">
        <f t="shared" si="54"/>
        <v>#REF!</v>
      </c>
      <c r="AU107" s="82" t="e">
        <f t="shared" ca="1" si="62"/>
        <v>#REF!</v>
      </c>
      <c r="AV107" s="83">
        <f t="shared" ca="1" si="55"/>
        <v>0</v>
      </c>
      <c r="AW107" s="84">
        <f t="shared" ca="1" si="63"/>
        <v>0</v>
      </c>
      <c r="AX107" s="85">
        <f t="shared" ca="1" si="64"/>
        <v>0</v>
      </c>
      <c r="AY107" s="85">
        <f t="shared" ca="1" si="56"/>
        <v>0</v>
      </c>
      <c r="AZ107" s="130">
        <f t="shared" ca="1" si="57"/>
        <v>0</v>
      </c>
      <c r="BA107" s="84">
        <f t="shared" ca="1" si="65"/>
        <v>0</v>
      </c>
      <c r="BB107" s="93">
        <f t="shared" ca="1" si="66"/>
        <v>0</v>
      </c>
      <c r="BC107" s="72"/>
      <c r="BD107" s="72">
        <f t="shared" ca="1" si="67"/>
        <v>0</v>
      </c>
    </row>
    <row r="108" spans="1:56" s="41" customFormat="1" ht="15.75" x14ac:dyDescent="0.25">
      <c r="A108" s="119"/>
      <c r="B108" s="119"/>
      <c r="C108" s="119"/>
      <c r="D108" s="100">
        <v>5505</v>
      </c>
      <c r="E108" s="45"/>
      <c r="F108" s="46"/>
      <c r="G108" s="46" t="str">
        <f ca="1">IFERROR(INDIRECT(ADDRESS(SUMPRODUCT(('Cumul pointage'!$C$2:$C$763='02 2020'!$D108)*('Cumul pointage'!$A$2:$A$763='02 2020'!G$2)*ROW('Cumul pointage'!$J$2:$J$763)),10,,,"Cumul pointage")),"")</f>
        <v/>
      </c>
      <c r="H108" s="46">
        <f ca="1">IFERROR(INDIRECT(ADDRESS(SUMPRODUCT(('Cumul pointage'!$C$2:$C$763='02 2020'!$D108)*('Cumul pointage'!$A$2:$A$763='02 2020'!H$2)*ROW('Cumul pointage'!$J$2:$J$763)),10,,,"Cumul pointage")),"")</f>
        <v>9.2499999999999982</v>
      </c>
      <c r="I108" s="46">
        <f ca="1">IFERROR(INDIRECT(ADDRESS(SUMPRODUCT(('Cumul pointage'!$C$2:$C$763='02 2020'!$D108)*('Cumul pointage'!$A$2:$A$763='02 2020'!I$2)*ROW('Cumul pointage'!$J$2:$J$763)),10,,,"Cumul pointage")),"")</f>
        <v>9.3000000000000025</v>
      </c>
      <c r="J108" s="46">
        <f ca="1">IFERROR(INDIRECT(ADDRESS(SUMPRODUCT(('Cumul pointage'!$C$2:$C$763='02 2020'!$D108)*('Cumul pointage'!$A$2:$A$763='02 2020'!J$2)*ROW('Cumul pointage'!$J$2:$J$763)),10,,,"Cumul pointage")),"")</f>
        <v>9.1833333333333353</v>
      </c>
      <c r="K108" s="79">
        <f ca="1">IFERROR(INDIRECT(ADDRESS(SUMPRODUCT(('Cumul pointage'!$C$2:$C$763='02 2020'!$D108)*('Cumul pointage'!$A$2:$A$763='02 2020'!K$2)*ROW('Cumul pointage'!$J$2:$J$763)),10,,,"Cumul pointage")),"")</f>
        <v>9.25</v>
      </c>
      <c r="L108" s="79"/>
      <c r="M108" s="79"/>
      <c r="N108" s="80">
        <f t="shared" ca="1" si="58"/>
        <v>36.983333333333334</v>
      </c>
      <c r="O108" s="79"/>
      <c r="P108" s="79"/>
      <c r="Q108" s="79"/>
      <c r="R108" s="79"/>
      <c r="S108" s="79"/>
      <c r="T108" s="79"/>
      <c r="U108" s="79"/>
      <c r="V108" s="80">
        <f t="shared" si="59"/>
        <v>0</v>
      </c>
      <c r="W108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08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08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08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08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08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08" s="99"/>
      <c r="AD108" s="80" t="e">
        <f t="shared" si="61"/>
        <v>#REF!</v>
      </c>
      <c r="AE108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08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08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08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08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08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08" s="99"/>
      <c r="AL108" s="80" t="e">
        <f t="shared" si="60"/>
        <v>#REF!</v>
      </c>
      <c r="AM108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08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08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08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08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08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08" s="99"/>
      <c r="AT108" s="80" t="e">
        <f t="shared" si="54"/>
        <v>#REF!</v>
      </c>
      <c r="AU108" s="82" t="e">
        <f t="shared" ca="1" si="62"/>
        <v>#REF!</v>
      </c>
      <c r="AV108" s="83">
        <f t="shared" ca="1" si="55"/>
        <v>0</v>
      </c>
      <c r="AW108" s="84">
        <f t="shared" ca="1" si="63"/>
        <v>0</v>
      </c>
      <c r="AX108" s="85">
        <f t="shared" ca="1" si="64"/>
        <v>0</v>
      </c>
      <c r="AY108" s="85">
        <f t="shared" ca="1" si="56"/>
        <v>0</v>
      </c>
      <c r="AZ108" s="130">
        <f t="shared" ca="1" si="57"/>
        <v>0</v>
      </c>
      <c r="BA108" s="84">
        <f t="shared" ca="1" si="65"/>
        <v>0</v>
      </c>
      <c r="BB108" s="93">
        <f t="shared" ca="1" si="66"/>
        <v>0</v>
      </c>
      <c r="BC108" s="72"/>
      <c r="BD108" s="72">
        <f t="shared" ca="1" si="67"/>
        <v>0</v>
      </c>
    </row>
    <row r="109" spans="1:56" s="41" customFormat="1" ht="15.75" x14ac:dyDescent="0.25">
      <c r="A109" s="119"/>
      <c r="B109" s="119"/>
      <c r="C109" s="119"/>
      <c r="D109" s="100">
        <v>5603</v>
      </c>
      <c r="E109" s="45"/>
      <c r="F109" s="46"/>
      <c r="G109" s="46" t="str">
        <f ca="1">IFERROR(INDIRECT(ADDRESS(SUMPRODUCT(('Cumul pointage'!$C$2:$C$763='02 2020'!$D109)*('Cumul pointage'!$A$2:$A$763='02 2020'!G$2)*ROW('Cumul pointage'!$J$2:$J$763)),10,,,"Cumul pointage")),"")</f>
        <v/>
      </c>
      <c r="H109" s="46">
        <f ca="1">IFERROR(INDIRECT(ADDRESS(SUMPRODUCT(('Cumul pointage'!$C$2:$C$763='02 2020'!$D109)*('Cumul pointage'!$A$2:$A$763='02 2020'!H$2)*ROW('Cumul pointage'!$J$2:$J$763)),10,,,"Cumul pointage")),"")</f>
        <v>8.9166666666666679</v>
      </c>
      <c r="I109" s="46">
        <f ca="1">IFERROR(INDIRECT(ADDRESS(SUMPRODUCT(('Cumul pointage'!$C$2:$C$763='02 2020'!$D109)*('Cumul pointage'!$A$2:$A$763='02 2020'!I$2)*ROW('Cumul pointage'!$J$2:$J$763)),10,,,"Cumul pointage")),"")</f>
        <v>8.9</v>
      </c>
      <c r="J109" s="46">
        <f ca="1">IFERROR(INDIRECT(ADDRESS(SUMPRODUCT(('Cumul pointage'!$C$2:$C$763='02 2020'!$D109)*('Cumul pointage'!$A$2:$A$763='02 2020'!J$2)*ROW('Cumul pointage'!$J$2:$J$763)),10,,,"Cumul pointage")),"")</f>
        <v>9.1333333333333346</v>
      </c>
      <c r="K109" s="79">
        <f ca="1">IFERROR(INDIRECT(ADDRESS(SUMPRODUCT(('Cumul pointage'!$C$2:$C$763='02 2020'!$D109)*('Cumul pointage'!$A$2:$A$763='02 2020'!K$2)*ROW('Cumul pointage'!$J$2:$J$763)),10,,,"Cumul pointage")),"")</f>
        <v>9.1500000000000021</v>
      </c>
      <c r="L109" s="79"/>
      <c r="M109" s="79"/>
      <c r="N109" s="80">
        <f t="shared" ca="1" si="58"/>
        <v>36.100000000000009</v>
      </c>
      <c r="O109" s="79"/>
      <c r="P109" s="79"/>
      <c r="Q109" s="79"/>
      <c r="R109" s="79"/>
      <c r="S109" s="79"/>
      <c r="T109" s="79"/>
      <c r="U109" s="79"/>
      <c r="V109" s="80">
        <f t="shared" si="59"/>
        <v>0</v>
      </c>
      <c r="W109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09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09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09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09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09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09" s="99"/>
      <c r="AD109" s="80" t="e">
        <f t="shared" si="61"/>
        <v>#REF!</v>
      </c>
      <c r="AE109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09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09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09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09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09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09" s="99"/>
      <c r="AL109" s="80" t="e">
        <f t="shared" si="60"/>
        <v>#REF!</v>
      </c>
      <c r="AM109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09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09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09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09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09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09" s="99"/>
      <c r="AT109" s="80" t="e">
        <f t="shared" si="54"/>
        <v>#REF!</v>
      </c>
      <c r="AU109" s="82" t="e">
        <f t="shared" ca="1" si="62"/>
        <v>#REF!</v>
      </c>
      <c r="AV109" s="83">
        <f t="shared" ca="1" si="55"/>
        <v>0</v>
      </c>
      <c r="AW109" s="84">
        <f t="shared" ca="1" si="63"/>
        <v>0</v>
      </c>
      <c r="AX109" s="85">
        <f t="shared" ca="1" si="64"/>
        <v>0</v>
      </c>
      <c r="AY109" s="85">
        <f t="shared" ca="1" si="56"/>
        <v>0</v>
      </c>
      <c r="AZ109" s="130">
        <f t="shared" ca="1" si="57"/>
        <v>0</v>
      </c>
      <c r="BA109" s="84">
        <f t="shared" ca="1" si="65"/>
        <v>0</v>
      </c>
      <c r="BB109" s="93">
        <f t="shared" ca="1" si="66"/>
        <v>0</v>
      </c>
      <c r="BC109" s="72"/>
      <c r="BD109" s="72">
        <f t="shared" ca="1" si="67"/>
        <v>0</v>
      </c>
    </row>
    <row r="110" spans="1:56" s="41" customFormat="1" ht="15.75" x14ac:dyDescent="0.25">
      <c r="A110" s="119"/>
      <c r="B110" s="119"/>
      <c r="C110" s="119"/>
      <c r="D110" s="100">
        <v>5612</v>
      </c>
      <c r="E110" s="45"/>
      <c r="F110" s="46"/>
      <c r="G110" s="46" t="str">
        <f ca="1">IFERROR(INDIRECT(ADDRESS(SUMPRODUCT(('Cumul pointage'!$C$2:$C$763='02 2020'!$D110)*('Cumul pointage'!$A$2:$A$763='02 2020'!G$2)*ROW('Cumul pointage'!$J$2:$J$763)),10,,,"Cumul pointage")),"")</f>
        <v/>
      </c>
      <c r="H110" s="46">
        <f ca="1">IFERROR(INDIRECT(ADDRESS(SUMPRODUCT(('Cumul pointage'!$C$2:$C$763='02 2020'!$D110)*('Cumul pointage'!$A$2:$A$763='02 2020'!H$2)*ROW('Cumul pointage'!$J$2:$J$763)),10,,,"Cumul pointage")),"")</f>
        <v>9.15</v>
      </c>
      <c r="I110" s="46">
        <f ca="1">IFERROR(INDIRECT(ADDRESS(SUMPRODUCT(('Cumul pointage'!$C$2:$C$763='02 2020'!$D110)*('Cumul pointage'!$A$2:$A$763='02 2020'!I$2)*ROW('Cumul pointage'!$J$2:$J$763)),10,,,"Cumul pointage")),"")</f>
        <v>9.2499999999999982</v>
      </c>
      <c r="J110" s="46">
        <f ca="1">IFERROR(INDIRECT(ADDRESS(SUMPRODUCT(('Cumul pointage'!$C$2:$C$763='02 2020'!$D110)*('Cumul pointage'!$A$2:$A$763='02 2020'!J$2)*ROW('Cumul pointage'!$J$2:$J$763)),10,,,"Cumul pointage")),"")</f>
        <v>9.5166666666666657</v>
      </c>
      <c r="K110" s="79">
        <f ca="1">IFERROR(INDIRECT(ADDRESS(SUMPRODUCT(('Cumul pointage'!$C$2:$C$763='02 2020'!$D110)*('Cumul pointage'!$A$2:$A$763='02 2020'!K$2)*ROW('Cumul pointage'!$J$2:$J$763)),10,,,"Cumul pointage")),"")</f>
        <v>8.6666666666666679</v>
      </c>
      <c r="L110" s="79"/>
      <c r="M110" s="79"/>
      <c r="N110" s="80">
        <f t="shared" ca="1" si="58"/>
        <v>36.583333333333329</v>
      </c>
      <c r="O110" s="79"/>
      <c r="P110" s="79"/>
      <c r="Q110" s="79"/>
      <c r="R110" s="79"/>
      <c r="S110" s="79"/>
      <c r="T110" s="79"/>
      <c r="U110" s="79"/>
      <c r="V110" s="80">
        <f t="shared" si="59"/>
        <v>0</v>
      </c>
      <c r="W110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10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10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10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10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10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10" s="99"/>
      <c r="AD110" s="80" t="e">
        <f t="shared" si="61"/>
        <v>#REF!</v>
      </c>
      <c r="AE110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10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10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10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10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10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10" s="99"/>
      <c r="AL110" s="80" t="e">
        <f t="shared" si="60"/>
        <v>#REF!</v>
      </c>
      <c r="AM110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10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10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10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10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10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10" s="99"/>
      <c r="AT110" s="80" t="e">
        <f t="shared" si="54"/>
        <v>#REF!</v>
      </c>
      <c r="AU110" s="82" t="e">
        <f t="shared" ca="1" si="62"/>
        <v>#REF!</v>
      </c>
      <c r="AV110" s="83">
        <f t="shared" ca="1" si="55"/>
        <v>0</v>
      </c>
      <c r="AW110" s="84">
        <f t="shared" ca="1" si="63"/>
        <v>0</v>
      </c>
      <c r="AX110" s="85">
        <f t="shared" ca="1" si="64"/>
        <v>0</v>
      </c>
      <c r="AY110" s="85">
        <f t="shared" ca="1" si="56"/>
        <v>0</v>
      </c>
      <c r="AZ110" s="130">
        <f t="shared" ca="1" si="57"/>
        <v>0</v>
      </c>
      <c r="BA110" s="84">
        <f t="shared" ca="1" si="65"/>
        <v>0</v>
      </c>
      <c r="BB110" s="93">
        <f t="shared" ca="1" si="66"/>
        <v>0</v>
      </c>
      <c r="BC110" s="72"/>
      <c r="BD110" s="72">
        <f t="shared" ca="1" si="67"/>
        <v>0</v>
      </c>
    </row>
    <row r="111" spans="1:56" s="41" customFormat="1" ht="15.75" x14ac:dyDescent="0.25">
      <c r="A111" s="119"/>
      <c r="B111" s="119"/>
      <c r="C111" s="119"/>
      <c r="D111" s="100">
        <v>5683</v>
      </c>
      <c r="E111" s="102"/>
      <c r="F111" s="101"/>
      <c r="G111" s="46" t="str">
        <f ca="1">IFERROR(INDIRECT(ADDRESS(SUMPRODUCT(('Cumul pointage'!$C$2:$C$763='02 2020'!$D111)*('Cumul pointage'!$A$2:$A$763='02 2020'!G$2)*ROW('Cumul pointage'!$J$2:$J$763)),10,,,"Cumul pointage")),"")</f>
        <v/>
      </c>
      <c r="H111" s="46">
        <f ca="1">IFERROR(INDIRECT(ADDRESS(SUMPRODUCT(('Cumul pointage'!$C$2:$C$763='02 2020'!$D111)*('Cumul pointage'!$A$2:$A$763='02 2020'!H$2)*ROW('Cumul pointage'!$J$2:$J$763)),10,,,"Cumul pointage")),"")</f>
        <v>9.4666666666666668</v>
      </c>
      <c r="I111" s="46">
        <f ca="1">IFERROR(INDIRECT(ADDRESS(SUMPRODUCT(('Cumul pointage'!$C$2:$C$763='02 2020'!$D111)*('Cumul pointage'!$A$2:$A$763='02 2020'!I$2)*ROW('Cumul pointage'!$J$2:$J$763)),10,,,"Cumul pointage")),"")</f>
        <v>5.2166666666666668</v>
      </c>
      <c r="J111" s="46">
        <f ca="1">IFERROR(INDIRECT(ADDRESS(SUMPRODUCT(('Cumul pointage'!$C$2:$C$763='02 2020'!$D111)*('Cumul pointage'!$A$2:$A$763='02 2020'!J$2)*ROW('Cumul pointage'!$J$2:$J$763)),10,,,"Cumul pointage")),"")</f>
        <v>9.1</v>
      </c>
      <c r="K111" s="79" t="str">
        <f ca="1">IFERROR(INDIRECT(ADDRESS(SUMPRODUCT(('Cumul pointage'!$C$2:$C$763='02 2020'!$D111)*('Cumul pointage'!$A$2:$A$763='02 2020'!K$2)*ROW('Cumul pointage'!$J$2:$J$763)),10,,,"Cumul pointage")),"")</f>
        <v>Ba7</v>
      </c>
      <c r="L111" s="79"/>
      <c r="M111" s="79"/>
      <c r="N111" s="80">
        <f t="shared" ca="1" si="58"/>
        <v>23.783333333333331</v>
      </c>
      <c r="O111" s="79"/>
      <c r="P111" s="79"/>
      <c r="Q111" s="79"/>
      <c r="R111" s="79"/>
      <c r="S111" s="79"/>
      <c r="T111" s="79"/>
      <c r="U111" s="79"/>
      <c r="V111" s="80">
        <f t="shared" si="59"/>
        <v>0</v>
      </c>
      <c r="W111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11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11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11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11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11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11" s="99"/>
      <c r="AD111" s="80" t="e">
        <f t="shared" si="61"/>
        <v>#REF!</v>
      </c>
      <c r="AE111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11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11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11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11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11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11" s="99"/>
      <c r="AL111" s="80" t="e">
        <f t="shared" si="60"/>
        <v>#REF!</v>
      </c>
      <c r="AM111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11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11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11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11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11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11" s="99"/>
      <c r="AT111" s="80" t="e">
        <f t="shared" si="54"/>
        <v>#REF!</v>
      </c>
      <c r="AU111" s="82" t="e">
        <f t="shared" ca="1" si="62"/>
        <v>#REF!</v>
      </c>
      <c r="AV111" s="83">
        <f t="shared" ca="1" si="55"/>
        <v>0</v>
      </c>
      <c r="AW111" s="84">
        <f t="shared" ca="1" si="63"/>
        <v>0</v>
      </c>
      <c r="AX111" s="85">
        <f t="shared" ca="1" si="64"/>
        <v>0</v>
      </c>
      <c r="AY111" s="85">
        <f t="shared" ca="1" si="56"/>
        <v>0</v>
      </c>
      <c r="AZ111" s="130">
        <f t="shared" ca="1" si="57"/>
        <v>0</v>
      </c>
      <c r="BA111" s="84">
        <f t="shared" ca="1" si="65"/>
        <v>0</v>
      </c>
      <c r="BB111" s="93">
        <f t="shared" ca="1" si="66"/>
        <v>0</v>
      </c>
      <c r="BC111" s="72"/>
      <c r="BD111" s="72">
        <f t="shared" ca="1" si="67"/>
        <v>0</v>
      </c>
    </row>
    <row r="112" spans="1:56" s="41" customFormat="1" ht="15.75" x14ac:dyDescent="0.25">
      <c r="A112" s="119"/>
      <c r="B112" s="119"/>
      <c r="C112" s="119"/>
      <c r="D112" s="100">
        <v>7008</v>
      </c>
      <c r="E112" s="45"/>
      <c r="F112" s="46"/>
      <c r="G112" s="46" t="str">
        <f ca="1">IFERROR(INDIRECT(ADDRESS(SUMPRODUCT(('Cumul pointage'!$C$2:$C$763='02 2020'!$D112)*('Cumul pointage'!$A$2:$A$763='02 2020'!G$2)*ROW('Cumul pointage'!$J$2:$J$763)),10,,,"Cumul pointage")),"")</f>
        <v/>
      </c>
      <c r="H112" s="46">
        <f ca="1">IFERROR(INDIRECT(ADDRESS(SUMPRODUCT(('Cumul pointage'!$C$2:$C$763='02 2020'!$D112)*('Cumul pointage'!$A$2:$A$763='02 2020'!H$2)*ROW('Cumul pointage'!$J$2:$J$763)),10,,,"Cumul pointage")),"")</f>
        <v>9.4333333333333336</v>
      </c>
      <c r="I112" s="46">
        <f ca="1">IFERROR(INDIRECT(ADDRESS(SUMPRODUCT(('Cumul pointage'!$C$2:$C$763='02 2020'!$D112)*('Cumul pointage'!$A$2:$A$763='02 2020'!I$2)*ROW('Cumul pointage'!$J$2:$J$763)),10,,,"Cumul pointage")),"")</f>
        <v>9.4499999999999993</v>
      </c>
      <c r="J112" s="46">
        <f ca="1">IFERROR(INDIRECT(ADDRESS(SUMPRODUCT(('Cumul pointage'!$C$2:$C$763='02 2020'!$D112)*('Cumul pointage'!$A$2:$A$763='02 2020'!J$2)*ROW('Cumul pointage'!$J$2:$J$763)),10,,,"Cumul pointage")),"")</f>
        <v>9.4666666666666668</v>
      </c>
      <c r="K112" s="79">
        <f ca="1">IFERROR(INDIRECT(ADDRESS(SUMPRODUCT(('Cumul pointage'!$C$2:$C$763='02 2020'!$D112)*('Cumul pointage'!$A$2:$A$763='02 2020'!K$2)*ROW('Cumul pointage'!$J$2:$J$763)),10,,,"Cumul pointage")),"")</f>
        <v>9.4833333333333325</v>
      </c>
      <c r="L112" s="79"/>
      <c r="M112" s="79"/>
      <c r="N112" s="80">
        <f t="shared" ca="1" si="58"/>
        <v>37.833333333333336</v>
      </c>
      <c r="O112" s="79"/>
      <c r="P112" s="79"/>
      <c r="Q112" s="79"/>
      <c r="R112" s="79"/>
      <c r="S112" s="79"/>
      <c r="T112" s="79"/>
      <c r="U112" s="79"/>
      <c r="V112" s="80">
        <f t="shared" si="59"/>
        <v>0</v>
      </c>
      <c r="W112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12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12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12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12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12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12" s="99"/>
      <c r="AD112" s="80" t="e">
        <f t="shared" si="61"/>
        <v>#REF!</v>
      </c>
      <c r="AE112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12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12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12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12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12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12" s="99"/>
      <c r="AL112" s="80" t="e">
        <f t="shared" si="60"/>
        <v>#REF!</v>
      </c>
      <c r="AM112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12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12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12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12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12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12" s="99"/>
      <c r="AT112" s="80" t="e">
        <f t="shared" si="54"/>
        <v>#REF!</v>
      </c>
      <c r="AU112" s="82" t="e">
        <f t="shared" ca="1" si="62"/>
        <v>#REF!</v>
      </c>
      <c r="AV112" s="83">
        <f t="shared" ca="1" si="55"/>
        <v>0</v>
      </c>
      <c r="AW112" s="84">
        <f t="shared" ca="1" si="63"/>
        <v>0</v>
      </c>
      <c r="AX112" s="85">
        <f t="shared" ca="1" si="64"/>
        <v>0</v>
      </c>
      <c r="AY112" s="85">
        <f t="shared" ca="1" si="56"/>
        <v>0</v>
      </c>
      <c r="AZ112" s="130">
        <f t="shared" ca="1" si="57"/>
        <v>0</v>
      </c>
      <c r="BA112" s="84">
        <f t="shared" ca="1" si="65"/>
        <v>0</v>
      </c>
      <c r="BB112" s="93">
        <f t="shared" ca="1" si="66"/>
        <v>0</v>
      </c>
      <c r="BC112" s="72"/>
      <c r="BD112" s="72">
        <f t="shared" ca="1" si="67"/>
        <v>0</v>
      </c>
    </row>
    <row r="113" spans="1:56" s="41" customFormat="1" ht="15.75" x14ac:dyDescent="0.25">
      <c r="A113" s="119"/>
      <c r="B113" s="119"/>
      <c r="C113" s="119"/>
      <c r="D113" s="39">
        <v>7009</v>
      </c>
      <c r="E113" s="45"/>
      <c r="F113" s="46"/>
      <c r="G113" s="46" t="str">
        <f ca="1">IFERROR(INDIRECT(ADDRESS(SUMPRODUCT(('Cumul pointage'!$C$2:$C$763='02 2020'!$D113)*('Cumul pointage'!$A$2:$A$763='02 2020'!G$2)*ROW('Cumul pointage'!$J$2:$J$763)),10,,,"Cumul pointage")),"")</f>
        <v/>
      </c>
      <c r="H113" s="46" t="str">
        <f ca="1">IFERROR(INDIRECT(ADDRESS(SUMPRODUCT(('Cumul pointage'!$C$2:$C$763='02 2020'!$D113)*('Cumul pointage'!$A$2:$A$763='02 2020'!H$2)*ROW('Cumul pointage'!$J$2:$J$763)),10,,,"Cumul pointage")),"")</f>
        <v>Ja</v>
      </c>
      <c r="I113" s="46">
        <f ca="1">IFERROR(INDIRECT(ADDRESS(SUMPRODUCT(('Cumul pointage'!$C$2:$C$763='02 2020'!$D113)*('Cumul pointage'!$A$2:$A$763='02 2020'!I$2)*ROW('Cumul pointage'!$J$2:$J$763)),10,,,"Cumul pointage")),"")</f>
        <v>9.3666666666666654</v>
      </c>
      <c r="J113" s="46">
        <f ca="1">IFERROR(INDIRECT(ADDRESS(SUMPRODUCT(('Cumul pointage'!$C$2:$C$763='02 2020'!$D113)*('Cumul pointage'!$A$2:$A$763='02 2020'!J$2)*ROW('Cumul pointage'!$J$2:$J$763)),10,,,"Cumul pointage")),"")</f>
        <v>7.65</v>
      </c>
      <c r="K113" s="79">
        <f ca="1">IFERROR(INDIRECT(ADDRESS(SUMPRODUCT(('Cumul pointage'!$C$2:$C$763='02 2020'!$D113)*('Cumul pointage'!$A$2:$A$763='02 2020'!K$2)*ROW('Cumul pointage'!$J$2:$J$763)),10,,,"Cumul pointage")),"")</f>
        <v>5.7833333333333323</v>
      </c>
      <c r="L113" s="79"/>
      <c r="M113" s="79"/>
      <c r="N113" s="80">
        <f t="shared" ca="1" si="58"/>
        <v>22.799999999999997</v>
      </c>
      <c r="O113" s="79"/>
      <c r="P113" s="79"/>
      <c r="Q113" s="79"/>
      <c r="R113" s="79"/>
      <c r="S113" s="79"/>
      <c r="T113" s="79"/>
      <c r="U113" s="79"/>
      <c r="V113" s="80">
        <f t="shared" si="59"/>
        <v>0</v>
      </c>
      <c r="W113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13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13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13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13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13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13" s="99"/>
      <c r="AD113" s="80" t="e">
        <f t="shared" si="61"/>
        <v>#REF!</v>
      </c>
      <c r="AE113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13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13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13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13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13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13" s="99"/>
      <c r="AL113" s="80" t="e">
        <f t="shared" si="60"/>
        <v>#REF!</v>
      </c>
      <c r="AM113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13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13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13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13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13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13" s="99"/>
      <c r="AT113" s="80" t="e">
        <f t="shared" si="54"/>
        <v>#REF!</v>
      </c>
      <c r="AU113" s="82" t="e">
        <f t="shared" ca="1" si="62"/>
        <v>#REF!</v>
      </c>
      <c r="AV113" s="83">
        <f t="shared" ca="1" si="55"/>
        <v>0</v>
      </c>
      <c r="AW113" s="84">
        <f t="shared" ca="1" si="63"/>
        <v>0</v>
      </c>
      <c r="AX113" s="85">
        <f t="shared" ca="1" si="64"/>
        <v>0</v>
      </c>
      <c r="AY113" s="85">
        <f t="shared" ca="1" si="56"/>
        <v>0</v>
      </c>
      <c r="AZ113" s="130">
        <f t="shared" ca="1" si="57"/>
        <v>0</v>
      </c>
      <c r="BA113" s="84">
        <f t="shared" ca="1" si="65"/>
        <v>0</v>
      </c>
      <c r="BB113" s="93">
        <f t="shared" ca="1" si="66"/>
        <v>0</v>
      </c>
      <c r="BC113" s="72"/>
      <c r="BD113" s="72">
        <f t="shared" ca="1" si="67"/>
        <v>0</v>
      </c>
    </row>
    <row r="114" spans="1:56" s="41" customFormat="1" ht="15.75" x14ac:dyDescent="0.25">
      <c r="A114" s="119"/>
      <c r="B114" s="119"/>
      <c r="C114" s="119"/>
      <c r="D114" s="100">
        <v>7038</v>
      </c>
      <c r="E114" s="45"/>
      <c r="F114" s="46"/>
      <c r="G114" s="46" t="str">
        <f ca="1">IFERROR(INDIRECT(ADDRESS(SUMPRODUCT(('Cumul pointage'!$C$2:$C$763='02 2020'!$D114)*('Cumul pointage'!$A$2:$A$763='02 2020'!G$2)*ROW('Cumul pointage'!$J$2:$J$763)),10,,,"Cumul pointage")),"")</f>
        <v/>
      </c>
      <c r="H114" s="46">
        <f ca="1">IFERROR(INDIRECT(ADDRESS(SUMPRODUCT(('Cumul pointage'!$C$2:$C$763='02 2020'!$D114)*('Cumul pointage'!$A$2:$A$763='02 2020'!H$2)*ROW('Cumul pointage'!$J$2:$J$763)),10,,,"Cumul pointage")),"")</f>
        <v>7.8666666666666671</v>
      </c>
      <c r="I114" s="46">
        <f ca="1">IFERROR(INDIRECT(ADDRESS(SUMPRODUCT(('Cumul pointage'!$C$2:$C$763='02 2020'!$D114)*('Cumul pointage'!$A$2:$A$763='02 2020'!I$2)*ROW('Cumul pointage'!$J$2:$J$763)),10,,,"Cumul pointage")),"")</f>
        <v>7.7999999999999989</v>
      </c>
      <c r="J114" s="46">
        <f ca="1">IFERROR(INDIRECT(ADDRESS(SUMPRODUCT(('Cumul pointage'!$C$2:$C$763='02 2020'!$D114)*('Cumul pointage'!$A$2:$A$763='02 2020'!J$2)*ROW('Cumul pointage'!$J$2:$J$763)),10,,,"Cumul pointage")),"")</f>
        <v>7.75</v>
      </c>
      <c r="K114" s="79">
        <f ca="1">IFERROR(INDIRECT(ADDRESS(SUMPRODUCT(('Cumul pointage'!$C$2:$C$763='02 2020'!$D114)*('Cumul pointage'!$A$2:$A$763='02 2020'!K$2)*ROW('Cumul pointage'!$J$2:$J$763)),10,,,"Cumul pointage")),"")</f>
        <v>4.4333333333333336</v>
      </c>
      <c r="L114" s="79"/>
      <c r="M114" s="79"/>
      <c r="N114" s="80">
        <f t="shared" ca="1" si="58"/>
        <v>27.849999999999998</v>
      </c>
      <c r="O114" s="79"/>
      <c r="P114" s="79"/>
      <c r="Q114" s="79"/>
      <c r="R114" s="79"/>
      <c r="S114" s="79"/>
      <c r="T114" s="79"/>
      <c r="U114" s="79"/>
      <c r="V114" s="80">
        <f t="shared" si="59"/>
        <v>0</v>
      </c>
      <c r="W114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14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14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14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14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14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14" s="99"/>
      <c r="AD114" s="80" t="e">
        <f t="shared" si="61"/>
        <v>#REF!</v>
      </c>
      <c r="AE114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14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14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14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14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14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14" s="99"/>
      <c r="AL114" s="80" t="e">
        <f t="shared" si="60"/>
        <v>#REF!</v>
      </c>
      <c r="AM114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14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14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14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14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14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14" s="99"/>
      <c r="AT114" s="80" t="e">
        <f t="shared" si="54"/>
        <v>#REF!</v>
      </c>
      <c r="AU114" s="82" t="e">
        <f t="shared" ca="1" si="62"/>
        <v>#REF!</v>
      </c>
      <c r="AV114" s="83">
        <f t="shared" ca="1" si="55"/>
        <v>0</v>
      </c>
      <c r="AW114" s="84">
        <f t="shared" ca="1" si="63"/>
        <v>0</v>
      </c>
      <c r="AX114" s="85">
        <f t="shared" ca="1" si="64"/>
        <v>0</v>
      </c>
      <c r="AY114" s="85">
        <f t="shared" ca="1" si="56"/>
        <v>0</v>
      </c>
      <c r="AZ114" s="130">
        <f t="shared" ca="1" si="57"/>
        <v>0</v>
      </c>
      <c r="BA114" s="84">
        <f t="shared" ca="1" si="65"/>
        <v>0</v>
      </c>
      <c r="BB114" s="93">
        <f t="shared" ca="1" si="66"/>
        <v>0</v>
      </c>
      <c r="BC114" s="72"/>
      <c r="BD114" s="72">
        <f t="shared" ca="1" si="67"/>
        <v>0</v>
      </c>
    </row>
    <row r="115" spans="1:56" s="41" customFormat="1" ht="15.75" x14ac:dyDescent="0.25">
      <c r="A115" s="119"/>
      <c r="B115" s="119"/>
      <c r="C115" s="119"/>
      <c r="D115" s="39">
        <v>7071</v>
      </c>
      <c r="E115" s="45"/>
      <c r="F115" s="46"/>
      <c r="G115" s="46" t="str">
        <f ca="1">IFERROR(INDIRECT(ADDRESS(SUMPRODUCT(('Cumul pointage'!$C$2:$C$763='02 2020'!$D115)*('Cumul pointage'!$A$2:$A$763='02 2020'!G$2)*ROW('Cumul pointage'!$J$2:$J$763)),10,,,"Cumul pointage")),"")</f>
        <v/>
      </c>
      <c r="H115" s="46" t="str">
        <f ca="1">IFERROR(INDIRECT(ADDRESS(SUMPRODUCT(('Cumul pointage'!$C$2:$C$763='02 2020'!$D115)*('Cumul pointage'!$A$2:$A$763='02 2020'!H$2)*ROW('Cumul pointage'!$J$2:$J$763)),10,,,"Cumul pointage")),"")</f>
        <v>Ba7</v>
      </c>
      <c r="I115" s="46" t="str">
        <f ca="1">IFERROR(INDIRECT(ADDRESS(SUMPRODUCT(('Cumul pointage'!$C$2:$C$763='02 2020'!$D115)*('Cumul pointage'!$A$2:$A$763='02 2020'!I$2)*ROW('Cumul pointage'!$J$2:$J$763)),10,,,"Cumul pointage")),"")</f>
        <v>Ba7</v>
      </c>
      <c r="J115" s="46" t="str">
        <f ca="1">IFERROR(INDIRECT(ADDRESS(SUMPRODUCT(('Cumul pointage'!$C$2:$C$763='02 2020'!$D115)*('Cumul pointage'!$A$2:$A$763='02 2020'!J$2)*ROW('Cumul pointage'!$J$2:$J$763)),10,,,"Cumul pointage")),"")</f>
        <v>Ba7</v>
      </c>
      <c r="K115" s="79" t="str">
        <f ca="1">IFERROR(INDIRECT(ADDRESS(SUMPRODUCT(('Cumul pointage'!$C$2:$C$763='02 2020'!$D115)*('Cumul pointage'!$A$2:$A$763='02 2020'!K$2)*ROW('Cumul pointage'!$J$2:$J$763)),10,,,"Cumul pointage")),"")</f>
        <v>Ja</v>
      </c>
      <c r="L115" s="79"/>
      <c r="M115" s="79"/>
      <c r="N115" s="80">
        <f t="shared" ca="1" si="58"/>
        <v>0</v>
      </c>
      <c r="O115" s="79"/>
      <c r="P115" s="79"/>
      <c r="Q115" s="79"/>
      <c r="R115" s="79"/>
      <c r="S115" s="79"/>
      <c r="T115" s="79"/>
      <c r="U115" s="79"/>
      <c r="V115" s="80">
        <f t="shared" si="59"/>
        <v>0</v>
      </c>
      <c r="W115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15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15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15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15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15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15" s="99"/>
      <c r="AD115" s="80" t="e">
        <f t="shared" si="61"/>
        <v>#REF!</v>
      </c>
      <c r="AE115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15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15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15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15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15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15" s="99"/>
      <c r="AL115" s="80" t="e">
        <f t="shared" si="60"/>
        <v>#REF!</v>
      </c>
      <c r="AM115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15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15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15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15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15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15" s="99"/>
      <c r="AT115" s="80" t="e">
        <f t="shared" si="54"/>
        <v>#REF!</v>
      </c>
      <c r="AU115" s="82" t="e">
        <f t="shared" ca="1" si="62"/>
        <v>#REF!</v>
      </c>
      <c r="AV115" s="83">
        <f t="shared" ca="1" si="55"/>
        <v>0</v>
      </c>
      <c r="AW115" s="84">
        <f t="shared" ca="1" si="63"/>
        <v>0</v>
      </c>
      <c r="AX115" s="85">
        <f t="shared" ca="1" si="64"/>
        <v>0</v>
      </c>
      <c r="AY115" s="85">
        <f t="shared" ca="1" si="56"/>
        <v>0</v>
      </c>
      <c r="AZ115" s="130">
        <f t="shared" ca="1" si="57"/>
        <v>0</v>
      </c>
      <c r="BA115" s="84">
        <f t="shared" ca="1" si="65"/>
        <v>0</v>
      </c>
      <c r="BB115" s="93">
        <f t="shared" ca="1" si="66"/>
        <v>0</v>
      </c>
      <c r="BC115" s="72"/>
      <c r="BD115" s="72">
        <f t="shared" ca="1" si="67"/>
        <v>0</v>
      </c>
    </row>
    <row r="116" spans="1:56" s="41" customFormat="1" ht="15.75" x14ac:dyDescent="0.25">
      <c r="A116" s="119"/>
      <c r="B116" s="119"/>
      <c r="C116" s="119"/>
      <c r="D116" s="39">
        <v>7090</v>
      </c>
      <c r="E116" s="120"/>
      <c r="F116" s="121"/>
      <c r="G116" s="46" t="str">
        <f ca="1">IFERROR(INDIRECT(ADDRESS(SUMPRODUCT(('Cumul pointage'!$C$2:$C$763='02 2020'!$D116)*('Cumul pointage'!$A$2:$A$763='02 2020'!G$2)*ROW('Cumul pointage'!$J$2:$J$763)),10,,,"Cumul pointage")),"")</f>
        <v/>
      </c>
      <c r="H116" s="46" t="str">
        <f ca="1">IFERROR(INDIRECT(ADDRESS(SUMPRODUCT(('Cumul pointage'!$C$2:$C$763='02 2020'!$D116)*('Cumul pointage'!$A$2:$A$763='02 2020'!H$2)*ROW('Cumul pointage'!$J$2:$J$763)),10,,,"Cumul pointage")),"")</f>
        <v>Ja</v>
      </c>
      <c r="I116" s="46" t="str">
        <f ca="1">IFERROR(INDIRECT(ADDRESS(SUMPRODUCT(('Cumul pointage'!$C$2:$C$763='02 2020'!$D116)*('Cumul pointage'!$A$2:$A$763='02 2020'!I$2)*ROW('Cumul pointage'!$J$2:$J$763)),10,,,"Cumul pointage")),"")</f>
        <v>Ja</v>
      </c>
      <c r="J116" s="46">
        <f ca="1">IFERROR(INDIRECT(ADDRESS(SUMPRODUCT(('Cumul pointage'!$C$2:$C$763='02 2020'!$D116)*('Cumul pointage'!$A$2:$A$763='02 2020'!J$2)*ROW('Cumul pointage'!$J$2:$J$763)),10,,,"Cumul pointage")),"")</f>
        <v>4.8833333333333337</v>
      </c>
      <c r="K116" s="79">
        <f ca="1">IFERROR(INDIRECT(ADDRESS(SUMPRODUCT(('Cumul pointage'!$C$2:$C$763='02 2020'!$D116)*('Cumul pointage'!$A$2:$A$763='02 2020'!K$2)*ROW('Cumul pointage'!$J$2:$J$763)),10,,,"Cumul pointage")),"")</f>
        <v>4.5333333333333332</v>
      </c>
      <c r="L116" s="79"/>
      <c r="M116" s="79"/>
      <c r="N116" s="80">
        <f t="shared" ca="1" si="58"/>
        <v>9.4166666666666679</v>
      </c>
      <c r="O116" s="79"/>
      <c r="P116" s="79"/>
      <c r="Q116" s="79"/>
      <c r="R116" s="79"/>
      <c r="S116" s="79"/>
      <c r="T116" s="79"/>
      <c r="U116" s="79"/>
      <c r="V116" s="80">
        <f t="shared" si="59"/>
        <v>0</v>
      </c>
      <c r="W116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16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16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16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16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16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16" s="99"/>
      <c r="AD116" s="80" t="e">
        <f t="shared" si="61"/>
        <v>#REF!</v>
      </c>
      <c r="AE116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16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16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16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16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16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16" s="99"/>
      <c r="AL116" s="80" t="e">
        <f t="shared" si="60"/>
        <v>#REF!</v>
      </c>
      <c r="AM116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16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16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16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16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16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16" s="99"/>
      <c r="AT116" s="80" t="e">
        <f t="shared" si="54"/>
        <v>#REF!</v>
      </c>
      <c r="AU116" s="82" t="e">
        <f t="shared" ca="1" si="62"/>
        <v>#REF!</v>
      </c>
      <c r="AV116" s="83">
        <f t="shared" ca="1" si="55"/>
        <v>0</v>
      </c>
      <c r="AW116" s="84">
        <f t="shared" ca="1" si="63"/>
        <v>0</v>
      </c>
      <c r="AX116" s="85">
        <f t="shared" ca="1" si="64"/>
        <v>0</v>
      </c>
      <c r="AY116" s="85">
        <f t="shared" ca="1" si="56"/>
        <v>0</v>
      </c>
      <c r="AZ116" s="130">
        <f t="shared" ca="1" si="57"/>
        <v>0</v>
      </c>
      <c r="BA116" s="84">
        <f t="shared" ca="1" si="65"/>
        <v>0</v>
      </c>
      <c r="BB116" s="93">
        <f t="shared" ca="1" si="66"/>
        <v>0</v>
      </c>
      <c r="BC116" s="72"/>
      <c r="BD116" s="72">
        <f t="shared" ca="1" si="67"/>
        <v>0</v>
      </c>
    </row>
    <row r="117" spans="1:56" s="41" customFormat="1" ht="15.75" x14ac:dyDescent="0.25">
      <c r="A117" s="119"/>
      <c r="B117" s="119"/>
      <c r="C117" s="119"/>
      <c r="D117" s="39">
        <v>7141</v>
      </c>
      <c r="E117" s="120"/>
      <c r="F117" s="121"/>
      <c r="G117" s="46" t="str">
        <f ca="1">IFERROR(INDIRECT(ADDRESS(SUMPRODUCT(('Cumul pointage'!$C$2:$C$763='02 2020'!$D117)*('Cumul pointage'!$A$2:$A$763='02 2020'!G$2)*ROW('Cumul pointage'!$J$2:$J$763)),10,,,"Cumul pointage")),"")</f>
        <v/>
      </c>
      <c r="H117" s="46">
        <f ca="1">IFERROR(INDIRECT(ADDRESS(SUMPRODUCT(('Cumul pointage'!$C$2:$C$763='02 2020'!$D117)*('Cumul pointage'!$A$2:$A$763='02 2020'!H$2)*ROW('Cumul pointage'!$J$2:$J$763)),10,,,"Cumul pointage")),"")</f>
        <v>4.9666666666666668</v>
      </c>
      <c r="I117" s="46">
        <f ca="1">IFERROR(INDIRECT(ADDRESS(SUMPRODUCT(('Cumul pointage'!$C$2:$C$763='02 2020'!$D117)*('Cumul pointage'!$A$2:$A$763='02 2020'!I$2)*ROW('Cumul pointage'!$J$2:$J$763)),10,,,"Cumul pointage")),"")</f>
        <v>7.4833333333333343</v>
      </c>
      <c r="J117" s="46">
        <f ca="1">IFERROR(INDIRECT(ADDRESS(SUMPRODUCT(('Cumul pointage'!$C$2:$C$763='02 2020'!$D117)*('Cumul pointage'!$A$2:$A$763='02 2020'!J$2)*ROW('Cumul pointage'!$J$2:$J$763)),10,,,"Cumul pointage")),"")</f>
        <v>8.9</v>
      </c>
      <c r="K117" s="79">
        <f ca="1">IFERROR(INDIRECT(ADDRESS(SUMPRODUCT(('Cumul pointage'!$C$2:$C$763='02 2020'!$D117)*('Cumul pointage'!$A$2:$A$763='02 2020'!K$2)*ROW('Cumul pointage'!$J$2:$J$763)),10,,,"Cumul pointage")),"")</f>
        <v>8.6666666666666679</v>
      </c>
      <c r="L117" s="79"/>
      <c r="M117" s="79"/>
      <c r="N117" s="80">
        <f t="shared" ca="1" si="58"/>
        <v>30.016666666666669</v>
      </c>
      <c r="O117" s="79"/>
      <c r="P117" s="79"/>
      <c r="Q117" s="79"/>
      <c r="R117" s="79"/>
      <c r="S117" s="79"/>
      <c r="T117" s="79"/>
      <c r="U117" s="79"/>
      <c r="V117" s="80">
        <f t="shared" si="59"/>
        <v>0</v>
      </c>
      <c r="W117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17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17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17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17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17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17" s="99"/>
      <c r="AD117" s="80" t="e">
        <f t="shared" si="61"/>
        <v>#REF!</v>
      </c>
      <c r="AE117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17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17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17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17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17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17" s="99"/>
      <c r="AL117" s="80" t="e">
        <f t="shared" si="60"/>
        <v>#REF!</v>
      </c>
      <c r="AM117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17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17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17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17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17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17" s="99"/>
      <c r="AT117" s="80" t="e">
        <f t="shared" si="54"/>
        <v>#REF!</v>
      </c>
      <c r="AU117" s="82" t="e">
        <f t="shared" ca="1" si="62"/>
        <v>#REF!</v>
      </c>
      <c r="AV117" s="83">
        <f t="shared" ca="1" si="55"/>
        <v>0</v>
      </c>
      <c r="AW117" s="84">
        <f t="shared" ca="1" si="63"/>
        <v>0</v>
      </c>
      <c r="AX117" s="85">
        <f t="shared" ca="1" si="64"/>
        <v>0</v>
      </c>
      <c r="AY117" s="85">
        <f t="shared" ca="1" si="56"/>
        <v>0</v>
      </c>
      <c r="AZ117" s="130">
        <f t="shared" ca="1" si="57"/>
        <v>0</v>
      </c>
      <c r="BA117" s="84">
        <f t="shared" ca="1" si="65"/>
        <v>0</v>
      </c>
      <c r="BB117" s="93">
        <f t="shared" ca="1" si="66"/>
        <v>0</v>
      </c>
      <c r="BC117" s="72"/>
      <c r="BD117" s="72">
        <f t="shared" ca="1" si="67"/>
        <v>0</v>
      </c>
    </row>
    <row r="118" spans="1:56" s="41" customFormat="1" ht="15.75" x14ac:dyDescent="0.25">
      <c r="A118" s="119"/>
      <c r="B118" s="119"/>
      <c r="C118" s="119"/>
      <c r="D118" s="39">
        <v>7169</v>
      </c>
      <c r="E118" s="120"/>
      <c r="F118" s="121"/>
      <c r="G118" s="46" t="str">
        <f ca="1">IFERROR(INDIRECT(ADDRESS(SUMPRODUCT(('Cumul pointage'!$C$2:$C$763='02 2020'!$D118)*('Cumul pointage'!$A$2:$A$763='02 2020'!G$2)*ROW('Cumul pointage'!$J$2:$J$763)),10,,,"Cumul pointage")),"")</f>
        <v/>
      </c>
      <c r="H118" s="46" t="str">
        <f ca="1">IFERROR(INDIRECT(ADDRESS(SUMPRODUCT(('Cumul pointage'!$C$2:$C$763='02 2020'!$D118)*('Cumul pointage'!$A$2:$A$763='02 2020'!H$2)*ROW('Cumul pointage'!$J$2:$J$763)),10,,,"Cumul pointage")),"")</f>
        <v>Ba7</v>
      </c>
      <c r="I118" s="46" t="str">
        <f ca="1">IFERROR(INDIRECT(ADDRESS(SUMPRODUCT(('Cumul pointage'!$C$2:$C$763='02 2020'!$D118)*('Cumul pointage'!$A$2:$A$763='02 2020'!I$2)*ROW('Cumul pointage'!$J$2:$J$763)),10,,,"Cumul pointage")),"")</f>
        <v>Ba7</v>
      </c>
      <c r="J118" s="46" t="str">
        <f ca="1">IFERROR(INDIRECT(ADDRESS(SUMPRODUCT(('Cumul pointage'!$C$2:$C$763='02 2020'!$D118)*('Cumul pointage'!$A$2:$A$763='02 2020'!J$2)*ROW('Cumul pointage'!$J$2:$J$763)),10,,,"Cumul pointage")),"")</f>
        <v>Ba7</v>
      </c>
      <c r="K118" s="79" t="str">
        <f ca="1">IFERROR(INDIRECT(ADDRESS(SUMPRODUCT(('Cumul pointage'!$C$2:$C$763='02 2020'!$D118)*('Cumul pointage'!$A$2:$A$763='02 2020'!K$2)*ROW('Cumul pointage'!$J$2:$J$763)),10,,,"Cumul pointage")),"")</f>
        <v>Ba7</v>
      </c>
      <c r="L118" s="79"/>
      <c r="M118" s="79"/>
      <c r="N118" s="80">
        <f t="shared" ca="1" si="58"/>
        <v>0</v>
      </c>
      <c r="O118" s="79"/>
      <c r="P118" s="79"/>
      <c r="Q118" s="79"/>
      <c r="R118" s="79"/>
      <c r="S118" s="79"/>
      <c r="T118" s="79"/>
      <c r="U118" s="79"/>
      <c r="V118" s="80">
        <f t="shared" si="59"/>
        <v>0</v>
      </c>
      <c r="W118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18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18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18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18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18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18" s="99"/>
      <c r="AD118" s="80" t="e">
        <f t="shared" si="61"/>
        <v>#REF!</v>
      </c>
      <c r="AE118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18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18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18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18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18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18" s="99"/>
      <c r="AL118" s="80" t="e">
        <f t="shared" si="60"/>
        <v>#REF!</v>
      </c>
      <c r="AM118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18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18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18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18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18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18" s="99"/>
      <c r="AT118" s="80" t="e">
        <f t="shared" si="54"/>
        <v>#REF!</v>
      </c>
      <c r="AU118" s="82" t="e">
        <f t="shared" ca="1" si="62"/>
        <v>#REF!</v>
      </c>
      <c r="AV118" s="83">
        <f t="shared" ca="1" si="55"/>
        <v>0</v>
      </c>
      <c r="AW118" s="84">
        <f t="shared" ca="1" si="63"/>
        <v>0</v>
      </c>
      <c r="AX118" s="85">
        <f t="shared" ca="1" si="64"/>
        <v>0</v>
      </c>
      <c r="AY118" s="85">
        <f t="shared" ca="1" si="56"/>
        <v>0</v>
      </c>
      <c r="AZ118" s="130">
        <f t="shared" ca="1" si="57"/>
        <v>0</v>
      </c>
      <c r="BA118" s="84">
        <f t="shared" ca="1" si="65"/>
        <v>0</v>
      </c>
      <c r="BB118" s="93">
        <f t="shared" ca="1" si="66"/>
        <v>0</v>
      </c>
      <c r="BC118" s="72"/>
      <c r="BD118" s="72">
        <f t="shared" ca="1" si="67"/>
        <v>0</v>
      </c>
    </row>
    <row r="119" spans="1:56" s="41" customFormat="1" ht="15.75" x14ac:dyDescent="0.25">
      <c r="A119" s="119"/>
      <c r="B119" s="119"/>
      <c r="C119" s="119"/>
      <c r="D119" s="39">
        <v>7176</v>
      </c>
      <c r="E119" s="120"/>
      <c r="F119" s="121"/>
      <c r="G119" s="46" t="str">
        <f ca="1">IFERROR(INDIRECT(ADDRESS(SUMPRODUCT(('Cumul pointage'!$C$2:$C$763='02 2020'!$D119)*('Cumul pointage'!$A$2:$A$763='02 2020'!G$2)*ROW('Cumul pointage'!$J$2:$J$763)),10,,,"Cumul pointage")),"")</f>
        <v/>
      </c>
      <c r="H119" s="46" t="str">
        <f ca="1">IFERROR(INDIRECT(ADDRESS(SUMPRODUCT(('Cumul pointage'!$C$2:$C$763='02 2020'!$D119)*('Cumul pointage'!$A$2:$A$763='02 2020'!H$2)*ROW('Cumul pointage'!$J$2:$J$763)),10,,,"Cumul pointage")),"")</f>
        <v>Ba7</v>
      </c>
      <c r="I119" s="46" t="str">
        <f ca="1">IFERROR(INDIRECT(ADDRESS(SUMPRODUCT(('Cumul pointage'!$C$2:$C$763='02 2020'!$D119)*('Cumul pointage'!$A$2:$A$763='02 2020'!I$2)*ROW('Cumul pointage'!$J$2:$J$763)),10,,,"Cumul pointage")),"")</f>
        <v>Ja</v>
      </c>
      <c r="J119" s="46" t="str">
        <f ca="1">IFERROR(INDIRECT(ADDRESS(SUMPRODUCT(('Cumul pointage'!$C$2:$C$763='02 2020'!$D119)*('Cumul pointage'!$A$2:$A$763='02 2020'!J$2)*ROW('Cumul pointage'!$J$2:$J$763)),10,,,"Cumul pointage")),"")</f>
        <v>Ba7</v>
      </c>
      <c r="K119" s="79" t="str">
        <f ca="1">IFERROR(INDIRECT(ADDRESS(SUMPRODUCT(('Cumul pointage'!$C$2:$C$763='02 2020'!$D119)*('Cumul pointage'!$A$2:$A$763='02 2020'!K$2)*ROW('Cumul pointage'!$J$2:$J$763)),10,,,"Cumul pointage")),"")</f>
        <v>Ba7</v>
      </c>
      <c r="L119" s="79"/>
      <c r="M119" s="79"/>
      <c r="N119" s="80">
        <f t="shared" ca="1" si="58"/>
        <v>0</v>
      </c>
      <c r="O119" s="79"/>
      <c r="P119" s="79"/>
      <c r="Q119" s="79"/>
      <c r="R119" s="79"/>
      <c r="S119" s="79"/>
      <c r="T119" s="79"/>
      <c r="U119" s="79"/>
      <c r="V119" s="80">
        <f t="shared" si="59"/>
        <v>0</v>
      </c>
      <c r="W119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19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19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19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19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19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19" s="99"/>
      <c r="AD119" s="80" t="e">
        <f t="shared" si="61"/>
        <v>#REF!</v>
      </c>
      <c r="AE119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19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19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19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19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19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19" s="99"/>
      <c r="AL119" s="80" t="e">
        <f t="shared" si="60"/>
        <v>#REF!</v>
      </c>
      <c r="AM119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19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19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19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19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19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19" s="99"/>
      <c r="AT119" s="80" t="e">
        <f t="shared" si="54"/>
        <v>#REF!</v>
      </c>
      <c r="AU119" s="82" t="e">
        <f t="shared" ca="1" si="62"/>
        <v>#REF!</v>
      </c>
      <c r="AV119" s="83">
        <f t="shared" ca="1" si="55"/>
        <v>0</v>
      </c>
      <c r="AW119" s="84">
        <f t="shared" ca="1" si="63"/>
        <v>0</v>
      </c>
      <c r="AX119" s="85">
        <f t="shared" ca="1" si="64"/>
        <v>0</v>
      </c>
      <c r="AY119" s="85">
        <f t="shared" ca="1" si="56"/>
        <v>0</v>
      </c>
      <c r="AZ119" s="130">
        <f t="shared" ca="1" si="57"/>
        <v>0</v>
      </c>
      <c r="BA119" s="84">
        <f t="shared" ca="1" si="65"/>
        <v>0</v>
      </c>
      <c r="BB119" s="93">
        <f t="shared" ca="1" si="66"/>
        <v>0</v>
      </c>
      <c r="BC119" s="72"/>
      <c r="BD119" s="72">
        <f t="shared" ca="1" si="67"/>
        <v>0</v>
      </c>
    </row>
    <row r="120" spans="1:56" s="41" customFormat="1" ht="15.75" x14ac:dyDescent="0.25">
      <c r="A120" s="119"/>
      <c r="B120" s="119"/>
      <c r="C120" s="119"/>
      <c r="D120" s="39">
        <v>7266</v>
      </c>
      <c r="E120" s="120"/>
      <c r="F120" s="121"/>
      <c r="G120" s="46" t="str">
        <f ca="1">IFERROR(INDIRECT(ADDRESS(SUMPRODUCT(('Cumul pointage'!$C$2:$C$763='02 2020'!$D120)*('Cumul pointage'!$A$2:$A$763='02 2020'!G$2)*ROW('Cumul pointage'!$J$2:$J$763)),10,,,"Cumul pointage")),"")</f>
        <v/>
      </c>
      <c r="H120" s="46">
        <f ca="1">IFERROR(INDIRECT(ADDRESS(SUMPRODUCT(('Cumul pointage'!$C$2:$C$763='02 2020'!$D120)*('Cumul pointage'!$A$2:$A$763='02 2020'!H$2)*ROW('Cumul pointage'!$J$2:$J$763)),10,,,"Cumul pointage")),"")</f>
        <v>4.5666666666666647</v>
      </c>
      <c r="I120" s="46">
        <f ca="1">IFERROR(INDIRECT(ADDRESS(SUMPRODUCT(('Cumul pointage'!$C$2:$C$763='02 2020'!$D120)*('Cumul pointage'!$A$2:$A$763='02 2020'!I$2)*ROW('Cumul pointage'!$J$2:$J$763)),10,,,"Cumul pointage")),"")</f>
        <v>9.2333333333333343</v>
      </c>
      <c r="J120" s="46">
        <f ca="1">IFERROR(INDIRECT(ADDRESS(SUMPRODUCT(('Cumul pointage'!$C$2:$C$763='02 2020'!$D120)*('Cumul pointage'!$A$2:$A$763='02 2020'!J$2)*ROW('Cumul pointage'!$J$2:$J$763)),10,,,"Cumul pointage")),"")</f>
        <v>5.8</v>
      </c>
      <c r="K120" s="79">
        <f ca="1">IFERROR(INDIRECT(ADDRESS(SUMPRODUCT(('Cumul pointage'!$C$2:$C$763='02 2020'!$D120)*('Cumul pointage'!$A$2:$A$763='02 2020'!K$2)*ROW('Cumul pointage'!$J$2:$J$763)),10,,,"Cumul pointage")),"")</f>
        <v>11.066666666666668</v>
      </c>
      <c r="L120" s="79"/>
      <c r="M120" s="79"/>
      <c r="N120" s="80">
        <f t="shared" ca="1" si="58"/>
        <v>30.666666666666664</v>
      </c>
      <c r="O120" s="79"/>
      <c r="P120" s="79"/>
      <c r="Q120" s="79"/>
      <c r="R120" s="79"/>
      <c r="S120" s="79"/>
      <c r="T120" s="79"/>
      <c r="U120" s="79"/>
      <c r="V120" s="80">
        <f t="shared" si="59"/>
        <v>0</v>
      </c>
      <c r="W120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20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20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20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20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20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20" s="99"/>
      <c r="AD120" s="80" t="e">
        <f t="shared" si="61"/>
        <v>#REF!</v>
      </c>
      <c r="AE120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20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20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20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20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20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20" s="99"/>
      <c r="AL120" s="80" t="e">
        <f t="shared" si="60"/>
        <v>#REF!</v>
      </c>
      <c r="AM120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20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20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20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20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20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20" s="99"/>
      <c r="AT120" s="80" t="e">
        <f t="shared" si="54"/>
        <v>#REF!</v>
      </c>
      <c r="AU120" s="82" t="e">
        <f t="shared" ca="1" si="62"/>
        <v>#REF!</v>
      </c>
      <c r="AV120" s="83">
        <f t="shared" ca="1" si="55"/>
        <v>0</v>
      </c>
      <c r="AW120" s="84">
        <f t="shared" ca="1" si="63"/>
        <v>0</v>
      </c>
      <c r="AX120" s="85">
        <f t="shared" ca="1" si="64"/>
        <v>0</v>
      </c>
      <c r="AY120" s="85">
        <f t="shared" ca="1" si="56"/>
        <v>0</v>
      </c>
      <c r="AZ120" s="130">
        <f t="shared" ca="1" si="57"/>
        <v>0</v>
      </c>
      <c r="BA120" s="84">
        <f t="shared" ca="1" si="65"/>
        <v>0</v>
      </c>
      <c r="BB120" s="93">
        <f t="shared" ca="1" si="66"/>
        <v>0</v>
      </c>
      <c r="BC120" s="72"/>
      <c r="BD120" s="72">
        <f t="shared" ca="1" si="67"/>
        <v>0</v>
      </c>
    </row>
    <row r="121" spans="1:56" s="41" customFormat="1" ht="15.75" x14ac:dyDescent="0.25">
      <c r="A121" s="119"/>
      <c r="B121" s="119"/>
      <c r="C121" s="119"/>
      <c r="D121" s="39">
        <v>7279</v>
      </c>
      <c r="E121" s="120"/>
      <c r="F121" s="121"/>
      <c r="G121" s="46" t="str">
        <f ca="1">IFERROR(INDIRECT(ADDRESS(SUMPRODUCT(('Cumul pointage'!$C$2:$C$763='02 2020'!$D121)*('Cumul pointage'!$A$2:$A$763='02 2020'!G$2)*ROW('Cumul pointage'!$J$2:$J$763)),10,,,"Cumul pointage")),"")</f>
        <v/>
      </c>
      <c r="H121" s="46" t="str">
        <f ca="1">IFERROR(INDIRECT(ADDRESS(SUMPRODUCT(('Cumul pointage'!$C$2:$C$763='02 2020'!$D121)*('Cumul pointage'!$A$2:$A$763='02 2020'!H$2)*ROW('Cumul pointage'!$J$2:$J$763)),10,,,"Cumul pointage")),"")</f>
        <v>Ba7</v>
      </c>
      <c r="I121" s="46">
        <f ca="1">IFERROR(INDIRECT(ADDRESS(SUMPRODUCT(('Cumul pointage'!$C$2:$C$763='02 2020'!$D121)*('Cumul pointage'!$A$2:$A$763='02 2020'!I$2)*ROW('Cumul pointage'!$J$2:$J$763)),10,,,"Cumul pointage")),"")</f>
        <v>1.3666666666666671</v>
      </c>
      <c r="J121" s="46" t="str">
        <f ca="1">IFERROR(INDIRECT(ADDRESS(SUMPRODUCT(('Cumul pointage'!$C$2:$C$763='02 2020'!$D121)*('Cumul pointage'!$A$2:$A$763='02 2020'!J$2)*ROW('Cumul pointage'!$J$2:$J$763)),10,,,"Cumul pointage")),"")</f>
        <v>Ja</v>
      </c>
      <c r="K121" s="79" t="str">
        <f ca="1">IFERROR(INDIRECT(ADDRESS(SUMPRODUCT(('Cumul pointage'!$C$2:$C$763='02 2020'!$D121)*('Cumul pointage'!$A$2:$A$763='02 2020'!K$2)*ROW('Cumul pointage'!$J$2:$J$763)),10,,,"Cumul pointage")),"")</f>
        <v>Ja</v>
      </c>
      <c r="L121" s="79"/>
      <c r="M121" s="79"/>
      <c r="N121" s="80">
        <f t="shared" ca="1" si="58"/>
        <v>1.3666666666666671</v>
      </c>
      <c r="O121" s="79"/>
      <c r="P121" s="79"/>
      <c r="Q121" s="79"/>
      <c r="R121" s="79"/>
      <c r="S121" s="79"/>
      <c r="T121" s="79"/>
      <c r="U121" s="79"/>
      <c r="V121" s="80">
        <f t="shared" si="59"/>
        <v>0</v>
      </c>
      <c r="W121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21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21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21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21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21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21" s="99"/>
      <c r="AD121" s="80" t="e">
        <f t="shared" si="61"/>
        <v>#REF!</v>
      </c>
      <c r="AE121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21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21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21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21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21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21" s="99"/>
      <c r="AL121" s="80" t="e">
        <f t="shared" si="60"/>
        <v>#REF!</v>
      </c>
      <c r="AM121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21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21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21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21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21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21" s="99"/>
      <c r="AT121" s="80" t="e">
        <f t="shared" si="54"/>
        <v>#REF!</v>
      </c>
      <c r="AU121" s="82" t="e">
        <f t="shared" ca="1" si="62"/>
        <v>#REF!</v>
      </c>
      <c r="AV121" s="83">
        <f t="shared" ca="1" si="55"/>
        <v>0</v>
      </c>
      <c r="AW121" s="84">
        <f t="shared" ca="1" si="63"/>
        <v>0</v>
      </c>
      <c r="AX121" s="85">
        <f t="shared" ca="1" si="64"/>
        <v>0</v>
      </c>
      <c r="AY121" s="85">
        <f t="shared" ca="1" si="56"/>
        <v>0</v>
      </c>
      <c r="AZ121" s="130">
        <f t="shared" ca="1" si="57"/>
        <v>0</v>
      </c>
      <c r="BA121" s="84">
        <f t="shared" ca="1" si="65"/>
        <v>0</v>
      </c>
      <c r="BB121" s="93">
        <f t="shared" ca="1" si="66"/>
        <v>0</v>
      </c>
      <c r="BC121" s="72"/>
      <c r="BD121" s="72">
        <f t="shared" ca="1" si="67"/>
        <v>0</v>
      </c>
    </row>
    <row r="122" spans="1:56" s="41" customFormat="1" ht="15.75" x14ac:dyDescent="0.25">
      <c r="A122" s="119"/>
      <c r="B122" s="119"/>
      <c r="C122" s="119"/>
      <c r="D122" s="100">
        <v>7319</v>
      </c>
      <c r="E122" s="45"/>
      <c r="F122" s="46"/>
      <c r="G122" s="46" t="str">
        <f ca="1">IFERROR(INDIRECT(ADDRESS(SUMPRODUCT(('Cumul pointage'!$C$2:$C$763='02 2020'!$D122)*('Cumul pointage'!$A$2:$A$763='02 2020'!G$2)*ROW('Cumul pointage'!$J$2:$J$763)),10,,,"Cumul pointage")),"")</f>
        <v/>
      </c>
      <c r="H122" s="46">
        <f ca="1">IFERROR(INDIRECT(ADDRESS(SUMPRODUCT(('Cumul pointage'!$C$2:$C$763='02 2020'!$D122)*('Cumul pointage'!$A$2:$A$763='02 2020'!H$2)*ROW('Cumul pointage'!$J$2:$J$763)),10,,,"Cumul pointage")),"")</f>
        <v>9.0499999999999989</v>
      </c>
      <c r="I122" s="46">
        <f ca="1">IFERROR(INDIRECT(ADDRESS(SUMPRODUCT(('Cumul pointage'!$C$2:$C$763='02 2020'!$D122)*('Cumul pointage'!$A$2:$A$763='02 2020'!I$2)*ROW('Cumul pointage'!$J$2:$J$763)),10,,,"Cumul pointage")),"")</f>
        <v>9.0333333333333332</v>
      </c>
      <c r="J122" s="46" t="str">
        <f ca="1">IFERROR(INDIRECT(ADDRESS(SUMPRODUCT(('Cumul pointage'!$C$2:$C$763='02 2020'!$D122)*('Cumul pointage'!$A$2:$A$763='02 2020'!J$2)*ROW('Cumul pointage'!$J$2:$J$763)),10,,,"Cumul pointage")),"")</f>
        <v>Ba7</v>
      </c>
      <c r="K122" s="79">
        <f ca="1">IFERROR(INDIRECT(ADDRESS(SUMPRODUCT(('Cumul pointage'!$C$2:$C$763='02 2020'!$D122)*('Cumul pointage'!$A$2:$A$763='02 2020'!K$2)*ROW('Cumul pointage'!$J$2:$J$763)),10,,,"Cumul pointage")),"")</f>
        <v>9.0666666666666682</v>
      </c>
      <c r="L122" s="79"/>
      <c r="M122" s="79"/>
      <c r="N122" s="80">
        <f t="shared" ca="1" si="58"/>
        <v>27.15</v>
      </c>
      <c r="O122" s="79"/>
      <c r="P122" s="79"/>
      <c r="Q122" s="79"/>
      <c r="R122" s="79"/>
      <c r="S122" s="79"/>
      <c r="T122" s="79"/>
      <c r="U122" s="79"/>
      <c r="V122" s="80">
        <f t="shared" si="59"/>
        <v>0</v>
      </c>
      <c r="W122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22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22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22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22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22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22" s="99"/>
      <c r="AD122" s="80" t="e">
        <f t="shared" si="61"/>
        <v>#REF!</v>
      </c>
      <c r="AE122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22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22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22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22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22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22" s="99"/>
      <c r="AL122" s="80" t="e">
        <f t="shared" si="60"/>
        <v>#REF!</v>
      </c>
      <c r="AM122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22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22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22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22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22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22" s="99"/>
      <c r="AT122" s="80" t="e">
        <f t="shared" si="54"/>
        <v>#REF!</v>
      </c>
      <c r="AU122" s="82" t="e">
        <f t="shared" ca="1" si="62"/>
        <v>#REF!</v>
      </c>
      <c r="AV122" s="83">
        <f t="shared" ca="1" si="55"/>
        <v>0</v>
      </c>
      <c r="AW122" s="84">
        <f t="shared" ca="1" si="63"/>
        <v>0</v>
      </c>
      <c r="AX122" s="85">
        <f t="shared" ca="1" si="64"/>
        <v>0</v>
      </c>
      <c r="AY122" s="85">
        <f t="shared" ca="1" si="56"/>
        <v>0</v>
      </c>
      <c r="AZ122" s="130">
        <f t="shared" ca="1" si="57"/>
        <v>0</v>
      </c>
      <c r="BA122" s="84">
        <f t="shared" ca="1" si="65"/>
        <v>0</v>
      </c>
      <c r="BB122" s="93">
        <f t="shared" ca="1" si="66"/>
        <v>0</v>
      </c>
      <c r="BC122" s="72"/>
      <c r="BD122" s="72">
        <f t="shared" ca="1" si="67"/>
        <v>0</v>
      </c>
    </row>
    <row r="123" spans="1:56" s="41" customFormat="1" ht="15.75" x14ac:dyDescent="0.25">
      <c r="A123" s="119"/>
      <c r="B123" s="119"/>
      <c r="C123" s="119"/>
      <c r="D123" s="100">
        <v>7321</v>
      </c>
      <c r="E123" s="45"/>
      <c r="F123" s="46"/>
      <c r="G123" s="46" t="str">
        <f ca="1">IFERROR(INDIRECT(ADDRESS(SUMPRODUCT(('Cumul pointage'!$C$2:$C$763='02 2020'!$D123)*('Cumul pointage'!$A$2:$A$763='02 2020'!G$2)*ROW('Cumul pointage'!$J$2:$J$763)),10,,,"Cumul pointage")),"")</f>
        <v/>
      </c>
      <c r="H123" s="46">
        <f ca="1">IFERROR(INDIRECT(ADDRESS(SUMPRODUCT(('Cumul pointage'!$C$2:$C$763='02 2020'!$D123)*('Cumul pointage'!$A$2:$A$763='02 2020'!H$2)*ROW('Cumul pointage'!$J$2:$J$763)),10,,,"Cumul pointage")),"")</f>
        <v>7.6</v>
      </c>
      <c r="I123" s="46">
        <f ca="1">IFERROR(INDIRECT(ADDRESS(SUMPRODUCT(('Cumul pointage'!$C$2:$C$763='02 2020'!$D123)*('Cumul pointage'!$A$2:$A$763='02 2020'!I$2)*ROW('Cumul pointage'!$J$2:$J$763)),10,,,"Cumul pointage")),"")</f>
        <v>9.0166666666666657</v>
      </c>
      <c r="J123" s="46">
        <f ca="1">IFERROR(INDIRECT(ADDRESS(SUMPRODUCT(('Cumul pointage'!$C$2:$C$763='02 2020'!$D123)*('Cumul pointage'!$A$2:$A$763='02 2020'!J$2)*ROW('Cumul pointage'!$J$2:$J$763)),10,,,"Cumul pointage")),"")</f>
        <v>6.8499999999999979</v>
      </c>
      <c r="K123" s="79">
        <f ca="1">IFERROR(INDIRECT(ADDRESS(SUMPRODUCT(('Cumul pointage'!$C$2:$C$763='02 2020'!$D123)*('Cumul pointage'!$A$2:$A$763='02 2020'!K$2)*ROW('Cumul pointage'!$J$2:$J$763)),10,,,"Cumul pointage")),"")</f>
        <v>7.4333333333333318</v>
      </c>
      <c r="L123" s="79"/>
      <c r="M123" s="79"/>
      <c r="N123" s="80">
        <f t="shared" ca="1" si="58"/>
        <v>30.9</v>
      </c>
      <c r="O123" s="79"/>
      <c r="P123" s="79"/>
      <c r="Q123" s="79"/>
      <c r="R123" s="79"/>
      <c r="S123" s="79"/>
      <c r="T123" s="79"/>
      <c r="U123" s="79"/>
      <c r="V123" s="80">
        <f t="shared" si="59"/>
        <v>0</v>
      </c>
      <c r="W123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23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23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23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23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23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23" s="99"/>
      <c r="AD123" s="80" t="e">
        <f t="shared" si="61"/>
        <v>#REF!</v>
      </c>
      <c r="AE123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23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23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23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23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23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23" s="99"/>
      <c r="AL123" s="80" t="e">
        <f t="shared" si="60"/>
        <v>#REF!</v>
      </c>
      <c r="AM123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23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23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23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23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23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23" s="99"/>
      <c r="AT123" s="80" t="e">
        <f t="shared" si="54"/>
        <v>#REF!</v>
      </c>
      <c r="AU123" s="82" t="e">
        <f t="shared" ca="1" si="62"/>
        <v>#REF!</v>
      </c>
      <c r="AV123" s="83">
        <f t="shared" ca="1" si="55"/>
        <v>0</v>
      </c>
      <c r="AW123" s="84">
        <f t="shared" ca="1" si="63"/>
        <v>0</v>
      </c>
      <c r="AX123" s="85">
        <f t="shared" ca="1" si="64"/>
        <v>0</v>
      </c>
      <c r="AY123" s="85">
        <f t="shared" ca="1" si="56"/>
        <v>0</v>
      </c>
      <c r="AZ123" s="130">
        <f t="shared" ca="1" si="57"/>
        <v>0</v>
      </c>
      <c r="BA123" s="84">
        <f t="shared" ca="1" si="65"/>
        <v>0</v>
      </c>
      <c r="BB123" s="93">
        <f t="shared" ca="1" si="66"/>
        <v>0</v>
      </c>
      <c r="BC123" s="72"/>
      <c r="BD123" s="72">
        <f t="shared" ca="1" si="67"/>
        <v>0</v>
      </c>
    </row>
    <row r="124" spans="1:56" s="41" customFormat="1" ht="15.75" x14ac:dyDescent="0.25">
      <c r="A124" s="119"/>
      <c r="B124" s="119"/>
      <c r="C124" s="119"/>
      <c r="D124" s="100">
        <v>7334</v>
      </c>
      <c r="E124" s="45"/>
      <c r="F124" s="46"/>
      <c r="G124" s="46" t="str">
        <f ca="1">IFERROR(INDIRECT(ADDRESS(SUMPRODUCT(('Cumul pointage'!$C$2:$C$763='02 2020'!$D124)*('Cumul pointage'!$A$2:$A$763='02 2020'!G$2)*ROW('Cumul pointage'!$J$2:$J$763)),10,,,"Cumul pointage")),"")</f>
        <v/>
      </c>
      <c r="H124" s="46" t="str">
        <f ca="1">IFERROR(INDIRECT(ADDRESS(SUMPRODUCT(('Cumul pointage'!$C$2:$C$763='02 2020'!$D124)*('Cumul pointage'!$A$2:$A$763='02 2020'!H$2)*ROW('Cumul pointage'!$J$2:$J$763)),10,,,"Cumul pointage")),"")</f>
        <v>Ba7</v>
      </c>
      <c r="I124" s="46" t="str">
        <f ca="1">IFERROR(INDIRECT(ADDRESS(SUMPRODUCT(('Cumul pointage'!$C$2:$C$763='02 2020'!$D124)*('Cumul pointage'!$A$2:$A$763='02 2020'!I$2)*ROW('Cumul pointage'!$J$2:$J$763)),10,,,"Cumul pointage")),"")</f>
        <v>Ba7</v>
      </c>
      <c r="J124" s="46">
        <f ca="1">IFERROR(INDIRECT(ADDRESS(SUMPRODUCT(('Cumul pointage'!$C$2:$C$763='02 2020'!$D124)*('Cumul pointage'!$A$2:$A$763='02 2020'!J$2)*ROW('Cumul pointage'!$J$2:$J$763)),10,,,"Cumul pointage")),"")</f>
        <v>7.7500000000000018</v>
      </c>
      <c r="K124" s="79">
        <f ca="1">IFERROR(INDIRECT(ADDRESS(SUMPRODUCT(('Cumul pointage'!$C$2:$C$763='02 2020'!$D124)*('Cumul pointage'!$A$2:$A$763='02 2020'!K$2)*ROW('Cumul pointage'!$J$2:$J$763)),10,,,"Cumul pointage")),"")</f>
        <v>8.2333333333333325</v>
      </c>
      <c r="L124" s="79"/>
      <c r="M124" s="79"/>
      <c r="N124" s="80">
        <f t="shared" ca="1" si="58"/>
        <v>15.983333333333334</v>
      </c>
      <c r="O124" s="79"/>
      <c r="P124" s="79"/>
      <c r="Q124" s="79"/>
      <c r="R124" s="79"/>
      <c r="S124" s="79"/>
      <c r="T124" s="79"/>
      <c r="U124" s="79"/>
      <c r="V124" s="80">
        <f t="shared" si="59"/>
        <v>0</v>
      </c>
      <c r="W124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24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24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24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24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24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24" s="99"/>
      <c r="AD124" s="80" t="e">
        <f t="shared" si="61"/>
        <v>#REF!</v>
      </c>
      <c r="AE124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24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24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24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24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24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24" s="99"/>
      <c r="AL124" s="80" t="e">
        <f t="shared" si="60"/>
        <v>#REF!</v>
      </c>
      <c r="AM124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24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24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24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24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24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24" s="99"/>
      <c r="AT124" s="80" t="e">
        <f t="shared" si="54"/>
        <v>#REF!</v>
      </c>
      <c r="AU124" s="82" t="e">
        <f t="shared" ca="1" si="62"/>
        <v>#REF!</v>
      </c>
      <c r="AV124" s="83">
        <f t="shared" ca="1" si="55"/>
        <v>0</v>
      </c>
      <c r="AW124" s="84">
        <f t="shared" ca="1" si="63"/>
        <v>0</v>
      </c>
      <c r="AX124" s="85">
        <f t="shared" ca="1" si="64"/>
        <v>0</v>
      </c>
      <c r="AY124" s="85">
        <f t="shared" ca="1" si="56"/>
        <v>0</v>
      </c>
      <c r="AZ124" s="130">
        <f t="shared" ca="1" si="57"/>
        <v>0</v>
      </c>
      <c r="BA124" s="84">
        <f t="shared" ca="1" si="65"/>
        <v>0</v>
      </c>
      <c r="BB124" s="93">
        <f t="shared" ca="1" si="66"/>
        <v>0</v>
      </c>
      <c r="BC124" s="72"/>
      <c r="BD124" s="72">
        <f t="shared" ca="1" si="67"/>
        <v>0</v>
      </c>
    </row>
    <row r="125" spans="1:56" s="41" customFormat="1" ht="15.75" x14ac:dyDescent="0.25">
      <c r="A125" s="119"/>
      <c r="B125" s="119"/>
      <c r="C125" s="119"/>
      <c r="D125" s="100">
        <v>7336</v>
      </c>
      <c r="E125" s="45"/>
      <c r="F125" s="46"/>
      <c r="G125" s="46" t="str">
        <f ca="1">IFERROR(INDIRECT(ADDRESS(SUMPRODUCT(('Cumul pointage'!$C$2:$C$763='02 2020'!$D125)*('Cumul pointage'!$A$2:$A$763='02 2020'!G$2)*ROW('Cumul pointage'!$J$2:$J$763)),10,,,"Cumul pointage")),"")</f>
        <v/>
      </c>
      <c r="H125" s="46">
        <f ca="1">IFERROR(INDIRECT(ADDRESS(SUMPRODUCT(('Cumul pointage'!$C$2:$C$763='02 2020'!$D125)*('Cumul pointage'!$A$2:$A$763='02 2020'!H$2)*ROW('Cumul pointage'!$J$2:$J$763)),10,,,"Cumul pointage")),"")</f>
        <v>11.083333333333336</v>
      </c>
      <c r="I125" s="46">
        <f ca="1">IFERROR(INDIRECT(ADDRESS(SUMPRODUCT(('Cumul pointage'!$C$2:$C$763='02 2020'!$D125)*('Cumul pointage'!$A$2:$A$763='02 2020'!I$2)*ROW('Cumul pointage'!$J$2:$J$763)),10,,,"Cumul pointage")),"")</f>
        <v>7.4500000000000011</v>
      </c>
      <c r="J125" s="46">
        <f ca="1">IFERROR(INDIRECT(ADDRESS(SUMPRODUCT(('Cumul pointage'!$C$2:$C$763='02 2020'!$D125)*('Cumul pointage'!$A$2:$A$763='02 2020'!J$2)*ROW('Cumul pointage'!$J$2:$J$763)),10,,,"Cumul pointage")),"")</f>
        <v>9.0500000000000007</v>
      </c>
      <c r="K125" s="79">
        <f ca="1">IFERROR(INDIRECT(ADDRESS(SUMPRODUCT(('Cumul pointage'!$C$2:$C$763='02 2020'!$D125)*('Cumul pointage'!$A$2:$A$763='02 2020'!K$2)*ROW('Cumul pointage'!$J$2:$J$763)),10,,,"Cumul pointage")),"")</f>
        <v>9.0499999999999989</v>
      </c>
      <c r="L125" s="79"/>
      <c r="M125" s="79"/>
      <c r="N125" s="80">
        <f t="shared" ca="1" si="58"/>
        <v>36.63333333333334</v>
      </c>
      <c r="O125" s="79"/>
      <c r="P125" s="79"/>
      <c r="Q125" s="79"/>
      <c r="R125" s="79"/>
      <c r="S125" s="79"/>
      <c r="T125" s="79"/>
      <c r="U125" s="79"/>
      <c r="V125" s="80">
        <f t="shared" si="59"/>
        <v>0</v>
      </c>
      <c r="W125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25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25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25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25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25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25" s="99"/>
      <c r="AD125" s="80" t="e">
        <f t="shared" si="61"/>
        <v>#REF!</v>
      </c>
      <c r="AE125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25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25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25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25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25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25" s="99"/>
      <c r="AL125" s="80" t="e">
        <f t="shared" si="60"/>
        <v>#REF!</v>
      </c>
      <c r="AM125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25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25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25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25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25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25" s="99"/>
      <c r="AT125" s="80" t="e">
        <f t="shared" si="54"/>
        <v>#REF!</v>
      </c>
      <c r="AU125" s="82" t="e">
        <f t="shared" ca="1" si="62"/>
        <v>#REF!</v>
      </c>
      <c r="AV125" s="83">
        <f t="shared" ca="1" si="55"/>
        <v>0</v>
      </c>
      <c r="AW125" s="84">
        <f t="shared" ca="1" si="63"/>
        <v>0</v>
      </c>
      <c r="AX125" s="85">
        <f t="shared" ca="1" si="64"/>
        <v>0</v>
      </c>
      <c r="AY125" s="85">
        <f t="shared" ca="1" si="56"/>
        <v>0</v>
      </c>
      <c r="AZ125" s="130">
        <f t="shared" ca="1" si="57"/>
        <v>0</v>
      </c>
      <c r="BA125" s="84">
        <f t="shared" ca="1" si="65"/>
        <v>0</v>
      </c>
      <c r="BB125" s="93">
        <f t="shared" ca="1" si="66"/>
        <v>0</v>
      </c>
      <c r="BC125" s="72"/>
      <c r="BD125" s="72">
        <f t="shared" ca="1" si="67"/>
        <v>0</v>
      </c>
    </row>
    <row r="126" spans="1:56" s="41" customFormat="1" ht="15.75" x14ac:dyDescent="0.25">
      <c r="A126" s="119"/>
      <c r="B126" s="119"/>
      <c r="C126" s="119"/>
      <c r="D126" s="100">
        <v>7394</v>
      </c>
      <c r="E126" s="45"/>
      <c r="F126" s="46"/>
      <c r="G126" s="46" t="str">
        <f ca="1">IFERROR(INDIRECT(ADDRESS(SUMPRODUCT(('Cumul pointage'!$C$2:$C$763='02 2020'!$D126)*('Cumul pointage'!$A$2:$A$763='02 2020'!G$2)*ROW('Cumul pointage'!$J$2:$J$763)),10,,,"Cumul pointage")),"")</f>
        <v/>
      </c>
      <c r="H126" s="46">
        <f ca="1">IFERROR(INDIRECT(ADDRESS(SUMPRODUCT(('Cumul pointage'!$C$2:$C$763='02 2020'!$D126)*('Cumul pointage'!$A$2:$A$763='02 2020'!H$2)*ROW('Cumul pointage'!$J$2:$J$763)),10,,,"Cumul pointage")),"")</f>
        <v>9.2833333333333332</v>
      </c>
      <c r="I126" s="46">
        <f ca="1">IFERROR(INDIRECT(ADDRESS(SUMPRODUCT(('Cumul pointage'!$C$2:$C$763='02 2020'!$D126)*('Cumul pointage'!$A$2:$A$763='02 2020'!I$2)*ROW('Cumul pointage'!$J$2:$J$763)),10,,,"Cumul pointage")),"")</f>
        <v>8.1833333333333318</v>
      </c>
      <c r="J126" s="46">
        <f ca="1">IFERROR(INDIRECT(ADDRESS(SUMPRODUCT(('Cumul pointage'!$C$2:$C$763='02 2020'!$D126)*('Cumul pointage'!$A$2:$A$763='02 2020'!J$2)*ROW('Cumul pointage'!$J$2:$J$763)),10,,,"Cumul pointage")),"")</f>
        <v>7.9833333333333343</v>
      </c>
      <c r="K126" s="79">
        <f ca="1">IFERROR(INDIRECT(ADDRESS(SUMPRODUCT(('Cumul pointage'!$C$2:$C$763='02 2020'!$D126)*('Cumul pointage'!$A$2:$A$763='02 2020'!K$2)*ROW('Cumul pointage'!$J$2:$J$763)),10,,,"Cumul pointage")),"")</f>
        <v>4.4666666666666668</v>
      </c>
      <c r="L126" s="79"/>
      <c r="M126" s="79"/>
      <c r="N126" s="80">
        <f t="shared" ca="1" si="58"/>
        <v>29.916666666666664</v>
      </c>
      <c r="O126" s="79"/>
      <c r="P126" s="79"/>
      <c r="Q126" s="79"/>
      <c r="R126" s="79"/>
      <c r="S126" s="79"/>
      <c r="T126" s="79"/>
      <c r="U126" s="79"/>
      <c r="V126" s="80">
        <f t="shared" si="59"/>
        <v>0</v>
      </c>
      <c r="W126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26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26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26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26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26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26" s="99"/>
      <c r="AD126" s="80" t="e">
        <f t="shared" si="61"/>
        <v>#REF!</v>
      </c>
      <c r="AE126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26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26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26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26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26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26" s="99"/>
      <c r="AL126" s="80" t="e">
        <f t="shared" si="60"/>
        <v>#REF!</v>
      </c>
      <c r="AM126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26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26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26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26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26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26" s="99"/>
      <c r="AT126" s="80" t="e">
        <f t="shared" si="54"/>
        <v>#REF!</v>
      </c>
      <c r="AU126" s="82" t="e">
        <f t="shared" ca="1" si="62"/>
        <v>#REF!</v>
      </c>
      <c r="AV126" s="83">
        <f t="shared" ca="1" si="55"/>
        <v>0</v>
      </c>
      <c r="AW126" s="84">
        <f t="shared" ca="1" si="63"/>
        <v>0</v>
      </c>
      <c r="AX126" s="85">
        <f t="shared" ca="1" si="64"/>
        <v>0</v>
      </c>
      <c r="AY126" s="85">
        <f t="shared" ca="1" si="56"/>
        <v>0</v>
      </c>
      <c r="AZ126" s="130">
        <f t="shared" ca="1" si="57"/>
        <v>0</v>
      </c>
      <c r="BA126" s="84">
        <f t="shared" ca="1" si="65"/>
        <v>0</v>
      </c>
      <c r="BB126" s="93">
        <f t="shared" ca="1" si="66"/>
        <v>0</v>
      </c>
      <c r="BC126" s="72"/>
      <c r="BD126" s="72">
        <f t="shared" ca="1" si="67"/>
        <v>0</v>
      </c>
    </row>
    <row r="127" spans="1:56" ht="15.75" x14ac:dyDescent="0.25">
      <c r="A127" s="119"/>
      <c r="B127" s="119"/>
      <c r="C127" s="119"/>
      <c r="D127" s="104">
        <v>794</v>
      </c>
      <c r="E127" s="43"/>
      <c r="F127" s="105"/>
      <c r="G127" s="46" t="str">
        <f ca="1">IFERROR(INDIRECT(ADDRESS(SUMPRODUCT(('Cumul pointage'!$C$2:$C$763='02 2020'!$D127)*('Cumul pointage'!$A$2:$A$763='02 2020'!G$2)*ROW('Cumul pointage'!$J$2:$J$763)),10,,,"Cumul pointage")),"")</f>
        <v/>
      </c>
      <c r="H127" s="46" t="str">
        <f ca="1">IFERROR(INDIRECT(ADDRESS(SUMPRODUCT(('Cumul pointage'!$C$2:$C$763='02 2020'!$D127)*('Cumul pointage'!$A$2:$A$763='02 2020'!H$2)*ROW('Cumul pointage'!$J$2:$J$763)),10,,,"Cumul pointage")),"")</f>
        <v>Ba7</v>
      </c>
      <c r="I127" s="46" t="str">
        <f ca="1">IFERROR(INDIRECT(ADDRESS(SUMPRODUCT(('Cumul pointage'!$C$2:$C$763='02 2020'!$D127)*('Cumul pointage'!$A$2:$A$763='02 2020'!I$2)*ROW('Cumul pointage'!$J$2:$J$763)),10,,,"Cumul pointage")),"")</f>
        <v>Ba7</v>
      </c>
      <c r="J127" s="46" t="str">
        <f ca="1">IFERROR(INDIRECT(ADDRESS(SUMPRODUCT(('Cumul pointage'!$C$2:$C$763='02 2020'!$D127)*('Cumul pointage'!$A$2:$A$763='02 2020'!J$2)*ROW('Cumul pointage'!$J$2:$J$763)),10,,,"Cumul pointage")),"")</f>
        <v>Ba7</v>
      </c>
      <c r="K127" s="79" t="str">
        <f ca="1">IFERROR(INDIRECT(ADDRESS(SUMPRODUCT(('Cumul pointage'!$C$2:$C$763='02 2020'!$D127)*('Cumul pointage'!$A$2:$A$763='02 2020'!K$2)*ROW('Cumul pointage'!$J$2:$J$763)),10,,,"Cumul pointage")),"")</f>
        <v>Ba7</v>
      </c>
      <c r="L127" s="79"/>
      <c r="M127" s="79"/>
      <c r="N127" s="80">
        <f t="shared" ca="1" si="58"/>
        <v>0</v>
      </c>
      <c r="O127" s="79"/>
      <c r="P127" s="79"/>
      <c r="Q127" s="79"/>
      <c r="R127" s="79"/>
      <c r="S127" s="79"/>
      <c r="T127" s="79"/>
      <c r="U127" s="79"/>
      <c r="V127" s="80">
        <f t="shared" ref="V127" si="68">SUM(O127:U127)</f>
        <v>0</v>
      </c>
      <c r="W127" s="99" t="e">
        <f>IF(SUMIFS('Cumul pointage'!#REF!,'Cumul pointage'!$A:$A,$W$2,'Cumul pointage'!$C:$C,$D$3)=1000,"ABS",IF(SUMIFS('Cumul pointage'!#REF!,'Cumul pointage'!$A:$A,$W$2,'Cumul pointage'!$C:$C,$D$3)=2000,"NP",IF(SUMIFS('Cumul pointage'!#REF!,'Cumul pointage'!$A:$A,$W$2,'Cumul pointage'!$C:$C,$D$3)=3000,"Congé",IF(SUMIFS('Cumul pointage'!#REF!,'Cumul pointage'!$A:$A,$W$2,'Cumul pointage'!$C:$C,$D$3)=4000,"CSS",IF(SUMIFS('Cumul pointage'!#REF!,'Cumul pointage'!$A:$A,$W$2,'Cumul pointage'!$C:$C,$D$3)=5000,"DEM",IF(SUMIFS('Cumul pointage'!#REF!,'Cumul pointage'!$A:$A,$W$2,'Cumul pointage'!$C:$C,$D$3)=6000,"AM",IF(SUMIFS('Cumul pointage'!#REF!,'Cumul pointage'!$A:$A,$W$2,'Cumul pointage'!$C:$C,$D$3)=7000,"FPE",IF(SUMIFS('Cumul pointage'!#REF!,'Cumul pointage'!$A:$A,$W$2,'Cumul pointage'!$C:$C,$D$3)=0,SUMIFS('Cumul pointage'!#REF!,'Cumul pointage'!$A:$A,$W$2,'Cumul pointage'!$C:$C,$D$3),0))))))))</f>
        <v>#REF!</v>
      </c>
      <c r="X127" s="99" t="e">
        <f>IF(SUMIFS('Cumul pointage'!#REF!,'Cumul pointage'!$A:$A,$X$2,'Cumul pointage'!$C:$C,$D$3)=1000,"ABS",IF(SUMIFS('Cumul pointage'!#REF!,'Cumul pointage'!$A:$A,$X$2,'Cumul pointage'!$C:$C,$D$3)=2000,"NP",IF(SUMIFS('Cumul pointage'!#REF!,'Cumul pointage'!$A:$A,$X$2,'Cumul pointage'!$C:$C,$D$3)=3000,"Congé",IF(SUMIFS('Cumul pointage'!#REF!,'Cumul pointage'!$A:$A,$X$2,'Cumul pointage'!$C:$C,$D$3)=4000,"CSS",IF(SUMIFS('Cumul pointage'!#REF!,'Cumul pointage'!$A:$A,$X$2,'Cumul pointage'!$C:$C,$D$3)=5000,"DEM",IF(SUMIFS('Cumul pointage'!#REF!,'Cumul pointage'!$A:$A,$X$2,'Cumul pointage'!$C:$C,$D$3)=6000,"AM",IF(SUMIFS('Cumul pointage'!#REF!,'Cumul pointage'!$A:$A,$X$2,'Cumul pointage'!$C:$C,$D$3)=7000,"FPE",IF(SUMIFS('Cumul pointage'!#REF!,'Cumul pointage'!$A:$A,$X$2,'Cumul pointage'!$C:$C,$D$3)=0,SUMIFS('Cumul pointage'!#REF!,'Cumul pointage'!$A:$A,$X$2,'Cumul pointage'!$C:$C,$D$3),0))))))))</f>
        <v>#REF!</v>
      </c>
      <c r="Y127" s="99" t="e">
        <f>IF(SUMIFS('Cumul pointage'!#REF!,'Cumul pointage'!$A:$A,$Y$2,'Cumul pointage'!$C:$C,$D$3)=1000,"ABS",IF(SUMIFS('Cumul pointage'!#REF!,'Cumul pointage'!$A:$A,$Y$2,'Cumul pointage'!$C:$C,$D$3)=2000,"NP",IF(SUMIFS('Cumul pointage'!#REF!,'Cumul pointage'!$A:$A,$Y$2,'Cumul pointage'!$C:$C,$D$3)=3000,"Congé",IF(SUMIFS('Cumul pointage'!#REF!,'Cumul pointage'!$A:$A,$Y$2,'Cumul pointage'!$C:$C,$D$3)=4000,"CSS",IF(SUMIFS('Cumul pointage'!#REF!,'Cumul pointage'!$A:$A,$Y$2,'Cumul pointage'!$C:$C,$D$3)=5000,"DEM",IF(SUMIFS('Cumul pointage'!#REF!,'Cumul pointage'!$A:$A,$Y$2,'Cumul pointage'!$C:$C,$D$3)=6000,"AM",IF(SUMIFS('Cumul pointage'!#REF!,'Cumul pointage'!$A:$A,$Y$2,'Cumul pointage'!$C:$C,$D$3)=7000,"FPE",IF(SUMIFS('Cumul pointage'!#REF!,'Cumul pointage'!$A:$A,$Y$2,'Cumul pointage'!$C:$C,$D$3)=0,SUMIFS('Cumul pointage'!#REF!,'Cumul pointage'!$A:$A,$Y$2,'Cumul pointage'!$C:$C,$D$3),0))))))))</f>
        <v>#REF!</v>
      </c>
      <c r="Z127" s="99" t="e">
        <f>IF(SUMIFS('Cumul pointage'!#REF!,'Cumul pointage'!$A:$A,$Z$2,'Cumul pointage'!$C:$C,$D$3)=1000,"ABS",IF(SUMIFS('Cumul pointage'!#REF!,'Cumul pointage'!$A:$A,$Z$2,'Cumul pointage'!$C:$C,$D$3)=2000,"NP",IF(SUMIFS('Cumul pointage'!#REF!,'Cumul pointage'!$A:$A,$Z$2,'Cumul pointage'!$C:$C,$D$3)=3000,"Congé",IF(SUMIFS('Cumul pointage'!#REF!,'Cumul pointage'!$A:$A,$Z$2,'Cumul pointage'!$C:$C,$D$3)=4000,"CSS",IF(SUMIFS('Cumul pointage'!#REF!,'Cumul pointage'!$A:$A,$Z$2,'Cumul pointage'!$C:$C,$D$3)=5000,"DEM",IF(SUMIFS('Cumul pointage'!#REF!,'Cumul pointage'!$A:$A,$Z$2,'Cumul pointage'!$C:$C,$D$3)=6000,"AM",IF(SUMIFS('Cumul pointage'!#REF!,'Cumul pointage'!$A:$A,$Z$2,'Cumul pointage'!$C:$C,$D$3)=7000,"FPE",IF(SUMIFS('Cumul pointage'!#REF!,'Cumul pointage'!$A:$A,$Z$2,'Cumul pointage'!$C:$C,$D$3)=0,SUMIFS('Cumul pointage'!#REF!,'Cumul pointage'!$A:$A,$Z$2,'Cumul pointage'!$C:$C,$D$3),0))))))))</f>
        <v>#REF!</v>
      </c>
      <c r="AA127" s="99" t="e">
        <f>IF(SUMIFS('Cumul pointage'!#REF!,'Cumul pointage'!$A:$A,$AA$2,'Cumul pointage'!$C:$C,$D$3)=1000,"ABS",IF(SUMIFS('Cumul pointage'!#REF!,'Cumul pointage'!$A:$A,$AA$2,'Cumul pointage'!$C:$C,$D$3)=2000,"NP",IF(SUMIFS('Cumul pointage'!#REF!,'Cumul pointage'!$A:$A,$AA$2,'Cumul pointage'!$C:$C,$D$3)=3000,"Congé",IF(SUMIFS('Cumul pointage'!#REF!,'Cumul pointage'!$A:$A,$AA$2,'Cumul pointage'!$C:$C,$D$3)=4000,"CSS",IF(SUMIFS('Cumul pointage'!#REF!,'Cumul pointage'!$A:$A,$AA$2,'Cumul pointage'!$C:$C,$D$3)=5000,"DEM",IF(SUMIFS('Cumul pointage'!#REF!,'Cumul pointage'!$A:$A,$AA$2,'Cumul pointage'!$C:$C,$D$3)=6000,"AM",IF(SUMIFS('Cumul pointage'!#REF!,'Cumul pointage'!$A:$A,$AA$2,'Cumul pointage'!$C:$C,$D$3)=7000,"FPE",IF(SUMIFS('Cumul pointage'!#REF!,'Cumul pointage'!$A:$A,$AA$2,'Cumul pointage'!$C:$C,$D$3)=0,SUMIFS('Cumul pointage'!#REF!,'Cumul pointage'!$A:$A,$AA$2,'Cumul pointage'!$C:$C,$D$3),0))))))))</f>
        <v>#REF!</v>
      </c>
      <c r="AB127" s="99" t="e">
        <f>IF(SUMIFS('Cumul pointage'!#REF!,'Cumul pointage'!$A:$A,$AB$2,'Cumul pointage'!$C:$C,$D$3)=1000,"ABS",IF(SUMIFS('Cumul pointage'!#REF!,'Cumul pointage'!$A:$A,$AB$2,'Cumul pointage'!$C:$C,$D$3)=2000,"NP",IF(SUMIFS('Cumul pointage'!#REF!,'Cumul pointage'!$A:$A,$AB$2,'Cumul pointage'!$C:$C,$D$3)=3000,"Congé",IF(SUMIFS('Cumul pointage'!#REF!,'Cumul pointage'!$A:$A,$AB$2,'Cumul pointage'!$C:$C,$D$3)=4000,"CSS",IF(SUMIFS('Cumul pointage'!#REF!,'Cumul pointage'!$A:$A,$AB$2,'Cumul pointage'!$C:$C,$D$3)=5000,"DEM",IF(SUMIFS('Cumul pointage'!#REF!,'Cumul pointage'!$A:$A,$AB$2,'Cumul pointage'!$C:$C,$D$3)=6000,"AM",IF(SUMIFS('Cumul pointage'!#REF!,'Cumul pointage'!$A:$A,$AB$2,'Cumul pointage'!$C:$C,$D$3)=7000,"FPE",IF(SUMIFS('Cumul pointage'!#REF!,'Cumul pointage'!$A:$A,$AB$2,'Cumul pointage'!$C:$C,$D$3)=0,SUMIFS('Cumul pointage'!#REF!,'Cumul pointage'!$A:$A,$AB$2,'Cumul pointage'!$C:$C,$D$3),0))))))))</f>
        <v>#REF!</v>
      </c>
      <c r="AC127" s="99"/>
      <c r="AD127" s="80" t="e">
        <f t="shared" ref="AD127" si="69">SUM(W127:AC127)</f>
        <v>#REF!</v>
      </c>
      <c r="AE127" s="99" t="e">
        <f>IF(SUMIFS('Cumul pointage'!#REF!,'Cumul pointage'!$A:$A,$AE$2,'Cumul pointage'!$C:$C,$D$3)=1000,"ABS",IF(SUMIFS('Cumul pointage'!#REF!,'Cumul pointage'!$A:$A,$AE$2,'Cumul pointage'!$C:$C,$D$3)=2000,"NP",IF(SUMIFS('Cumul pointage'!#REF!,'Cumul pointage'!$A:$A,$AE$2,'Cumul pointage'!$C:$C,$D$3)=3000,"Congé",IF(SUMIFS('Cumul pointage'!#REF!,'Cumul pointage'!$A:$A,$AE$2,'Cumul pointage'!$C:$C,$D$3)=4000,"CSS",IF(SUMIFS('Cumul pointage'!#REF!,'Cumul pointage'!$A:$A,$AE$2,'Cumul pointage'!$C:$C,$D$3)=5000,"DEM",IF(SUMIFS('Cumul pointage'!#REF!,'Cumul pointage'!$A:$A,$AE$2,'Cumul pointage'!$C:$C,$D$3)=6000,"AM",IF(SUMIFS('Cumul pointage'!#REF!,'Cumul pointage'!$A:$A,$AE$2,'Cumul pointage'!$C:$C,$D$3)=7000,"FPE",IF(SUMIFS('Cumul pointage'!#REF!,'Cumul pointage'!$A:$A,$AE$2,'Cumul pointage'!$C:$C,$D$3)=0,SUMIFS('Cumul pointage'!#REF!,'Cumul pointage'!$A:$A,$AE$2,'Cumul pointage'!$C:$C,$D$3),0))))))))</f>
        <v>#REF!</v>
      </c>
      <c r="AF127" s="99" t="e">
        <f>IF(SUMIFS('Cumul pointage'!#REF!,'Cumul pointage'!$A:$A,$AF$2,'Cumul pointage'!$C:$C,$D$3)=1000,"ABS",IF(SUMIFS('Cumul pointage'!#REF!,'Cumul pointage'!$A:$A,$AF$2,'Cumul pointage'!$C:$C,$D$3)=2000,"NP",IF(SUMIFS('Cumul pointage'!#REF!,'Cumul pointage'!$A:$A,$AF$2,'Cumul pointage'!$C:$C,$D$3)=3000,"Congé",IF(SUMIFS('Cumul pointage'!#REF!,'Cumul pointage'!$A:$A,$AF$2,'Cumul pointage'!$C:$C,$D$3)=4000,"CSS",IF(SUMIFS('Cumul pointage'!#REF!,'Cumul pointage'!$A:$A,$AF$2,'Cumul pointage'!$C:$C,$D$3)=5000,"DEM",IF(SUMIFS('Cumul pointage'!#REF!,'Cumul pointage'!$A:$A,$AF$2,'Cumul pointage'!$C:$C,$D$3)=6000,"AM",IF(SUMIFS('Cumul pointage'!#REF!,'Cumul pointage'!$A:$A,$AF$2,'Cumul pointage'!$C:$C,$D$3)=7000,"FPE",IF(SUMIFS('Cumul pointage'!#REF!,'Cumul pointage'!$A:$A,$AF$2,'Cumul pointage'!$C:$C,$D$3)=0,SUMIFS('Cumul pointage'!#REF!,'Cumul pointage'!$A:$A,$AF$2,'Cumul pointage'!$C:$C,$D$3),0))))))))</f>
        <v>#REF!</v>
      </c>
      <c r="AG127" s="99" t="e">
        <f>IF(SUMIFS('Cumul pointage'!#REF!,'Cumul pointage'!$A:$A,$AG$2,'Cumul pointage'!$C:$C,$D$3)=1000,"ABS",IF(SUMIFS('Cumul pointage'!#REF!,'Cumul pointage'!$A:$A,$AG$2,'Cumul pointage'!$C:$C,$D$3)=2000,"NP",IF(SUMIFS('Cumul pointage'!#REF!,'Cumul pointage'!$A:$A,$AG$2,'Cumul pointage'!$C:$C,$D$3)=3000,"Congé",IF(SUMIFS('Cumul pointage'!#REF!,'Cumul pointage'!$A:$A,$AG$2,'Cumul pointage'!$C:$C,$D$3)=4000,"CSS",IF(SUMIFS('Cumul pointage'!#REF!,'Cumul pointage'!$A:$A,$AG$2,'Cumul pointage'!$C:$C,$D$3)=5000,"DEM",IF(SUMIFS('Cumul pointage'!#REF!,'Cumul pointage'!$A:$A,$AG$2,'Cumul pointage'!$C:$C,$D$3)=6000,"AM",IF(SUMIFS('Cumul pointage'!#REF!,'Cumul pointage'!$A:$A,$AG$2,'Cumul pointage'!$C:$C,$D$3)=7000,"FPE",IF(SUMIFS('Cumul pointage'!#REF!,'Cumul pointage'!$A:$A,$AG$2,'Cumul pointage'!$C:$C,$D$3)=0,SUMIFS('Cumul pointage'!#REF!,'Cumul pointage'!$A:$A,$AG$2,'Cumul pointage'!$C:$C,$D$3),0))))))))</f>
        <v>#REF!</v>
      </c>
      <c r="AH127" s="99" t="e">
        <f>IF(SUMIFS('Cumul pointage'!#REF!,'Cumul pointage'!$A:$A,$AH$2,'Cumul pointage'!$C:$C,$D$3)=1000,"ABS",IF(SUMIFS('Cumul pointage'!#REF!,'Cumul pointage'!$A:$A,$AH$2,'Cumul pointage'!$C:$C,$D$3)=2000,"NP",IF(SUMIFS('Cumul pointage'!#REF!,'Cumul pointage'!$A:$A,$AH$2,'Cumul pointage'!$C:$C,$D$3)=3000,"Congé",IF(SUMIFS('Cumul pointage'!#REF!,'Cumul pointage'!$A:$A,$AH$2,'Cumul pointage'!$C:$C,$D$3)=4000,"CSS",IF(SUMIFS('Cumul pointage'!#REF!,'Cumul pointage'!$A:$A,$AH$2,'Cumul pointage'!$C:$C,$D$3)=5000,"DEM",IF(SUMIFS('Cumul pointage'!#REF!,'Cumul pointage'!$A:$A,$AH$2,'Cumul pointage'!$C:$C,$D$3)=6000,"AM",IF(SUMIFS('Cumul pointage'!#REF!,'Cumul pointage'!$A:$A,$AH$2,'Cumul pointage'!$C:$C,$D$3)=7000,"FPE",IF(SUMIFS('Cumul pointage'!#REF!,'Cumul pointage'!$A:$A,$AH$2,'Cumul pointage'!$C:$C,$D$3)=0,SUMIFS('Cumul pointage'!#REF!,'Cumul pointage'!$A:$A,$AH$2,'Cumul pointage'!$C:$C,$D$3),0))))))))</f>
        <v>#REF!</v>
      </c>
      <c r="AI127" s="99" t="e">
        <f>IF(SUMIFS('Cumul pointage'!#REF!,'Cumul pointage'!$A:$A,$AI$2,'Cumul pointage'!$C:$C,$D$3)=1000,"ABS",IF(SUMIFS('Cumul pointage'!#REF!,'Cumul pointage'!$A:$A,$AI$2,'Cumul pointage'!$C:$C,$D$3)=2000,"NP",IF(SUMIFS('Cumul pointage'!#REF!,'Cumul pointage'!$A:$A,$AI$2,'Cumul pointage'!$C:$C,$D$3)=3000,"Congé",IF(SUMIFS('Cumul pointage'!#REF!,'Cumul pointage'!$A:$A,$AI$2,'Cumul pointage'!$C:$C,$D$3)=4000,"CSS",IF(SUMIFS('Cumul pointage'!#REF!,'Cumul pointage'!$A:$A,$AI$2,'Cumul pointage'!$C:$C,$D$3)=5000,"DEM",IF(SUMIFS('Cumul pointage'!#REF!,'Cumul pointage'!$A:$A,$AI$2,'Cumul pointage'!$C:$C,$D$3)=6000,"AM",IF(SUMIFS('Cumul pointage'!#REF!,'Cumul pointage'!$A:$A,$AI$2,'Cumul pointage'!$C:$C,$D$3)=7000,"FPE",IF(SUMIFS('Cumul pointage'!#REF!,'Cumul pointage'!$A:$A,$AI$2,'Cumul pointage'!$C:$C,$D$3)=0,SUMIFS('Cumul pointage'!#REF!,'Cumul pointage'!$A:$A,$AI$2,'Cumul pointage'!$C:$C,$D$3),0))))))))</f>
        <v>#REF!</v>
      </c>
      <c r="AJ127" s="99" t="e">
        <f>IF(SUMIFS('Cumul pointage'!#REF!,'Cumul pointage'!$A:$A,$AJ$2,'Cumul pointage'!$C:$C,$D$3)=1000,"ABS",IF(SUMIFS('Cumul pointage'!#REF!,'Cumul pointage'!$A:$A,$AJ$2,'Cumul pointage'!$C:$C,$D$3)=2000,"NP",IF(SUMIFS('Cumul pointage'!#REF!,'Cumul pointage'!$A:$A,$AJ$2,'Cumul pointage'!$C:$C,$D$3)=3000,"Congé",IF(SUMIFS('Cumul pointage'!#REF!,'Cumul pointage'!$A:$A,$AJ$2,'Cumul pointage'!$C:$C,$D$3)=4000,"CSS",IF(SUMIFS('Cumul pointage'!#REF!,'Cumul pointage'!$A:$A,$AJ$2,'Cumul pointage'!$C:$C,$D$3)=5000,"DEM",IF(SUMIFS('Cumul pointage'!#REF!,'Cumul pointage'!$A:$A,$AJ$2,'Cumul pointage'!$C:$C,$D$3)=6000,"AM",IF(SUMIFS('Cumul pointage'!#REF!,'Cumul pointage'!$A:$A,$AJ$2,'Cumul pointage'!$C:$C,$D$3)=7000,"FPE",IF(SUMIFS('Cumul pointage'!#REF!,'Cumul pointage'!$A:$A,$AJ$2,'Cumul pointage'!$C:$C,$D$3)=0,SUMIFS('Cumul pointage'!#REF!,'Cumul pointage'!$A:$A,$AJ$2,'Cumul pointage'!$C:$C,$D$3),0))))))))</f>
        <v>#REF!</v>
      </c>
      <c r="AK127" s="99"/>
      <c r="AL127" s="80" t="e">
        <f t="shared" ref="AL127" si="70">SUM(AE127:AK127)</f>
        <v>#REF!</v>
      </c>
      <c r="AM127" s="99" t="e">
        <f>IF(SUMIFS('Cumul pointage'!#REF!,'Cumul pointage'!$A:$A,$AM$2,'Cumul pointage'!$C:$C,$D$3)=1000,"ABS",IF(SUMIFS('Cumul pointage'!#REF!,'Cumul pointage'!$A:$A,$AM$2,'Cumul pointage'!$C:$C,$D$3)=2000,"NP",IF(SUMIFS('Cumul pointage'!#REF!,'Cumul pointage'!$A:$A,$AM$2,'Cumul pointage'!$C:$C,$D$3)=3000,"Congé",IF(SUMIFS('Cumul pointage'!#REF!,'Cumul pointage'!$A:$A,$AM$2,'Cumul pointage'!$C:$C,$D$3)=4000,"CSS",IF(SUMIFS('Cumul pointage'!#REF!,'Cumul pointage'!$A:$A,$AM$2,'Cumul pointage'!$C:$C,$D$3)=5000,"DEM",IF(SUMIFS('Cumul pointage'!#REF!,'Cumul pointage'!$A:$A,$AM$2,'Cumul pointage'!$C:$C,$D$3)=6000,"AM",IF(SUMIFS('Cumul pointage'!#REF!,'Cumul pointage'!$A:$A,$AM$2,'Cumul pointage'!$C:$C,$D$3)=7000,"FPE",IF(SUMIFS('Cumul pointage'!#REF!,'Cumul pointage'!$A:$A,$AM$2,'Cumul pointage'!$C:$C,$D$3)=0,SUMIFS('Cumul pointage'!#REF!,'Cumul pointage'!$A:$A,$AM$2,'Cumul pointage'!$C:$C,$D$3),0))))))))</f>
        <v>#REF!</v>
      </c>
      <c r="AN127" s="99" t="e">
        <f>IF(SUMIFS('Cumul pointage'!#REF!,'Cumul pointage'!$A:$A,$AN$2,'Cumul pointage'!$C:$C,$D$3)=1000,"ABS",IF(SUMIFS('Cumul pointage'!#REF!,'Cumul pointage'!$A:$A,$AN$2,'Cumul pointage'!$C:$C,$D$3)=2000,"NP",IF(SUMIFS('Cumul pointage'!#REF!,'Cumul pointage'!$A:$A,$AN$2,'Cumul pointage'!$C:$C,$D$3)=3000,"Congé",IF(SUMIFS('Cumul pointage'!#REF!,'Cumul pointage'!$A:$A,$AN$2,'Cumul pointage'!$C:$C,$D$3)=4000,"CSS",IF(SUMIFS('Cumul pointage'!#REF!,'Cumul pointage'!$A:$A,$AN$2,'Cumul pointage'!$C:$C,$D$3)=5000,"DEM",IF(SUMIFS('Cumul pointage'!#REF!,'Cumul pointage'!$A:$A,$AN$2,'Cumul pointage'!$C:$C,$D$3)=6000,"AM",IF(SUMIFS('Cumul pointage'!#REF!,'Cumul pointage'!$A:$A,$AN$2,'Cumul pointage'!$C:$C,$D$3)=7000,"FPE",IF(SUMIFS('Cumul pointage'!#REF!,'Cumul pointage'!$A:$A,$AN$2,'Cumul pointage'!$C:$C,$D$3)=0,SUMIFS('Cumul pointage'!#REF!,'Cumul pointage'!$A:$A,$AN$2,'Cumul pointage'!$C:$C,$D$3),0))))))))</f>
        <v>#REF!</v>
      </c>
      <c r="AO127" s="99" t="e">
        <f>IF(SUMIFS('Cumul pointage'!#REF!,'Cumul pointage'!$A:$A,$AO$2,'Cumul pointage'!$C:$C,$D$3)=1000,"ABS",IF(SUMIFS('Cumul pointage'!#REF!,'Cumul pointage'!$A:$A,$AO$2,'Cumul pointage'!$C:$C,$D$3)=2000,"NP",IF(SUMIFS('Cumul pointage'!#REF!,'Cumul pointage'!$A:$A,$AO$2,'Cumul pointage'!$C:$C,$D$3)=3000,"Congé",IF(SUMIFS('Cumul pointage'!#REF!,'Cumul pointage'!$A:$A,$AO$2,'Cumul pointage'!$C:$C,$D$3)=4000,"CSS",IF(SUMIFS('Cumul pointage'!#REF!,'Cumul pointage'!$A:$A,$AO$2,'Cumul pointage'!$C:$C,$D$3)=5000,"DEM",IF(SUMIFS('Cumul pointage'!#REF!,'Cumul pointage'!$A:$A,$AO$2,'Cumul pointage'!$C:$C,$D$3)=6000,"AM",IF(SUMIFS('Cumul pointage'!#REF!,'Cumul pointage'!$A:$A,$AO$2,'Cumul pointage'!$C:$C,$D$3)=7000,"FPE",IF(SUMIFS('Cumul pointage'!#REF!,'Cumul pointage'!$A:$A,$AO$2,'Cumul pointage'!$C:$C,$D$3)=0,SUMIFS('Cumul pointage'!#REF!,'Cumul pointage'!$A:$A,$AO$2,'Cumul pointage'!$C:$C,$D$3),0))))))))</f>
        <v>#REF!</v>
      </c>
      <c r="AP127" s="99" t="e">
        <f>IF(SUMIFS('Cumul pointage'!#REF!,'Cumul pointage'!$A:$A,$AP$2,'Cumul pointage'!$C:$C,$D$3)=1000,"ABS",IF(SUMIFS('Cumul pointage'!#REF!,'Cumul pointage'!$A:$A,$AP$2,'Cumul pointage'!$C:$C,$D$3)=2000,"NP",IF(SUMIFS('Cumul pointage'!#REF!,'Cumul pointage'!$A:$A,$AP$2,'Cumul pointage'!$C:$C,$D$3)=3000,"Congé",IF(SUMIFS('Cumul pointage'!#REF!,'Cumul pointage'!$A:$A,$AP$2,'Cumul pointage'!$C:$C,$D$3)=4000,"CSS",IF(SUMIFS('Cumul pointage'!#REF!,'Cumul pointage'!$A:$A,$AP$2,'Cumul pointage'!$C:$C,$D$3)=5000,"DEM",IF(SUMIFS('Cumul pointage'!#REF!,'Cumul pointage'!$A:$A,$AP$2,'Cumul pointage'!$C:$C,$D$3)=6000,"AM",IF(SUMIFS('Cumul pointage'!#REF!,'Cumul pointage'!$A:$A,$AP$2,'Cumul pointage'!$C:$C,$D$3)=7000,"FPE",IF(SUMIFS('Cumul pointage'!#REF!,'Cumul pointage'!$A:$A,$AP$2,'Cumul pointage'!$C:$C,$D$3)=0,SUMIFS('Cumul pointage'!#REF!,'Cumul pointage'!$A:$A,$AP$2,'Cumul pointage'!$C:$C,$D$3),0))))))))</f>
        <v>#REF!</v>
      </c>
      <c r="AQ127" s="99" t="e">
        <f>IF(SUMIFS('Cumul pointage'!#REF!,'Cumul pointage'!$A:$A,$AQ$2,'Cumul pointage'!$C:$C,$D$3)=1000,"ABS",IF(SUMIFS('Cumul pointage'!#REF!,'Cumul pointage'!$A:$A,$AQ$2,'Cumul pointage'!$C:$C,$D$3)=2000,"NP",IF(SUMIFS('Cumul pointage'!#REF!,'Cumul pointage'!$A:$A,$AQ$2,'Cumul pointage'!$C:$C,$D$3)=3000,"Congé",IF(SUMIFS('Cumul pointage'!#REF!,'Cumul pointage'!$A:$A,$AQ$2,'Cumul pointage'!$C:$C,$D$3)=4000,"CSS",IF(SUMIFS('Cumul pointage'!#REF!,'Cumul pointage'!$A:$A,$AQ$2,'Cumul pointage'!$C:$C,$D$3)=5000,"DEM",IF(SUMIFS('Cumul pointage'!#REF!,'Cumul pointage'!$A:$A,$AQ$2,'Cumul pointage'!$C:$C,$D$3)=6000,"AM",IF(SUMIFS('Cumul pointage'!#REF!,'Cumul pointage'!$A:$A,$AQ$2,'Cumul pointage'!$C:$C,$D$3)=7000,"FPE",IF(SUMIFS('Cumul pointage'!#REF!,'Cumul pointage'!$A:$A,$AQ$2,'Cumul pointage'!$C:$C,$D$3)=0,SUMIFS('Cumul pointage'!#REF!,'Cumul pointage'!$A:$A,$AQ$2,'Cumul pointage'!$C:$C,$D$3),0))))))))</f>
        <v>#REF!</v>
      </c>
      <c r="AR127" s="99" t="e">
        <f>IF(SUMIFS('Cumul pointage'!#REF!,'Cumul pointage'!$A:$A,$AR$2,'Cumul pointage'!$C:$C,$D$3)=1000,"ABS",IF(SUMIFS('Cumul pointage'!#REF!,'Cumul pointage'!$A:$A,$AR$2,'Cumul pointage'!$C:$C,$D$3)=2000,"NP",IF(SUMIFS('Cumul pointage'!#REF!,'Cumul pointage'!$A:$A,$AR$2,'Cumul pointage'!$C:$C,$D$3)=3000,"Congé",IF(SUMIFS('Cumul pointage'!#REF!,'Cumul pointage'!$A:$A,$AR$2,'Cumul pointage'!$C:$C,$D$3)=4000,"CSS",IF(SUMIFS('Cumul pointage'!#REF!,'Cumul pointage'!$A:$A,$AR$2,'Cumul pointage'!$C:$C,$D$3)=5000,"DEM",IF(SUMIFS('Cumul pointage'!#REF!,'Cumul pointage'!$A:$A,$AR$2,'Cumul pointage'!$C:$C,$D$3)=6000,"AM",IF(SUMIFS('Cumul pointage'!#REF!,'Cumul pointage'!$A:$A,$AR$2,'Cumul pointage'!$C:$C,$D$3)=7000,"FPE",IF(SUMIFS('Cumul pointage'!#REF!,'Cumul pointage'!$A:$A,$AR$2,'Cumul pointage'!$C:$C,$D$3)=0,SUMIFS('Cumul pointage'!#REF!,'Cumul pointage'!$A:$A,$AR$2,'Cumul pointage'!$C:$C,$D$3),0))))))))</f>
        <v>#REF!</v>
      </c>
      <c r="AS127" s="99"/>
      <c r="AT127" s="80" t="e">
        <f t="shared" si="54"/>
        <v>#REF!</v>
      </c>
      <c r="AU127" s="82" t="e">
        <f t="shared" ref="AU127" ca="1" si="71">V127+AD127+AL127+AT127+N127</f>
        <v>#REF!</v>
      </c>
      <c r="AV127" s="83">
        <f t="shared" ca="1" si="55"/>
        <v>0</v>
      </c>
      <c r="AW127" s="84">
        <f t="shared" ref="AW127" ca="1" si="72">COUNTIF(H127:AP127,"Abs")</f>
        <v>0</v>
      </c>
      <c r="AX127" s="85">
        <f t="shared" ref="AX127" ca="1" si="73">COUNTIF(H127:AP127,"Congé")</f>
        <v>0</v>
      </c>
      <c r="AY127" s="85">
        <f t="shared" ca="1" si="56"/>
        <v>0</v>
      </c>
      <c r="AZ127" s="130">
        <f t="shared" ca="1" si="57"/>
        <v>0</v>
      </c>
      <c r="BA127" s="84">
        <f t="shared" ref="BA127" ca="1" si="74">COUNTIF(H127:AP127,"EVF")</f>
        <v>0</v>
      </c>
      <c r="BB127" s="93">
        <f t="shared" ref="BB127" ca="1" si="75">COUNTIF(G127:AT127,"Férié")</f>
        <v>0</v>
      </c>
      <c r="BC127" s="72"/>
      <c r="BD127" s="72">
        <f t="shared" ref="BD127" ca="1" si="76">BC127-(AX127*8)</f>
        <v>0</v>
      </c>
    </row>
  </sheetData>
  <autoFilter ref="A2:BD127" xr:uid="{00000000-0009-0000-0000-000002000000}">
    <filterColumn colId="4">
      <filters>
        <filter val="GARA"/>
      </filters>
    </filterColumn>
    <sortState ref="A3:BB40">
      <sortCondition ref="D2"/>
    </sortState>
  </autoFilter>
  <sortState ref="A3:AW36">
    <sortCondition ref="D3:D36"/>
  </sortState>
  <mergeCells count="5">
    <mergeCell ref="AV1:AX1"/>
    <mergeCell ref="W1:X1"/>
    <mergeCell ref="AE1:AK1"/>
    <mergeCell ref="O1:U1"/>
    <mergeCell ref="AM1:AS1"/>
  </mergeCells>
  <conditionalFormatting sqref="AW42:AW126 AW3:AW40">
    <cfRule type="colorScale" priority="26372">
      <colorScale>
        <cfvo type="num" val="2"/>
        <cfvo type="num" val="3"/>
        <color rgb="FFFFC000"/>
        <color rgb="FFFF0000"/>
      </colorScale>
    </cfRule>
  </conditionalFormatting>
  <conditionalFormatting sqref="V1:W1 AL1:AL2 AS4:AS7 M18:N25 AS18:AS25 AS27 AS30:AS31 M30:M31 M27:N27 M4:N7 U4:V7 U27:V27 U30:V31 U18:V25 AB18:AD25 AB30:AD31 AB27:AD27 Y1:AE1 V2:AD2 AB4:AD7 AK4:AL7 AK27:AL27 AK30:AL31 AK18:AL25 M9:N16 AS9:AS16 U9:V16 AB9:AD16 AK9:AL16 N87:O127 P42:AS126 AS34:AS40 U34:V40 AB34:AD40 W4:AA40 AK34:AL40 AE4:AJ40 AM4:AR40 N30:N40 M34:M40 M41:O86 R24:R127 O4:T40 K3:AS3 K4:L40 K51:L86 K87:M126 K4:K127 U128:AQ1048576 M128:M1048576 AT1:AT1048576 G2:N2">
    <cfRule type="containsText" dxfId="496" priority="21019" operator="containsText" text="CSS">
      <formula>NOT(ISERROR(SEARCH("CSS",G1)))</formula>
    </cfRule>
    <cfRule type="containsText" dxfId="495" priority="21020" operator="containsText" text="AM">
      <formula>NOT(ISERROR(SEARCH("AM",G1)))</formula>
    </cfRule>
    <cfRule type="containsText" dxfId="494" priority="21021" operator="containsText" text="FPE">
      <formula>NOT(ISERROR(SEARCH("FPE",G1)))</formula>
    </cfRule>
    <cfRule type="containsText" dxfId="493" priority="21022" operator="containsText" text="DEM">
      <formula>NOT(ISERROR(SEARCH("DEM",G1)))</formula>
    </cfRule>
    <cfRule type="containsText" dxfId="492" priority="21023" operator="containsText" text="Congé">
      <formula>NOT(ISERROR(SEARCH("Congé",G1)))</formula>
    </cfRule>
    <cfRule type="containsText" dxfId="491" priority="21024" operator="containsText" text="NP">
      <formula>NOT(ISERROR(SEARCH("NP",G1)))</formula>
    </cfRule>
    <cfRule type="containsText" dxfId="490" priority="21025" operator="containsText" text="ABS">
      <formula>NOT(ISERROR(SEARCH("ABS",G1)))</formula>
    </cfRule>
  </conditionalFormatting>
  <conditionalFormatting sqref="AD2 N2 V1:W1 J1:M1 AL1:AL2 V2:V7 AS4:AS7 AS18:AS25 AS27 AS30:AS31 M30:M31 M27:N27 M18:N25 M4:N7 U4:V7 U18:V25 U27:V27 U30:V31 AB30:AD31 AB27:AD27 AB18:AD25 Y1:AE1 AB4:AD7 AK4:AL7 AK18:AL25 AK27:AL27 AK30:AL31 M9:N16 AS9:AS16 U9:V16 AB9:AD16 AK9:AL16 N87:O127 P42:AS126 AS34:AS40 U34:V40 AB34:AD40 W4:AA40 AK34:AL40 AE4:AJ40 AM4:AR40 N30:N40 M34:M40 M41:O86 R24:R127 O4:T40 K3:AS3 K4:L40 K51:L86 K87:M126 K4:K127 J128:M1048576 R128:AQ1048576 AT1:AT1048576">
    <cfRule type="containsText" dxfId="489" priority="20915" operator="containsText" text="EVF">
      <formula>NOT(ISERROR(SEARCH("EVF",J1)))</formula>
    </cfRule>
  </conditionalFormatting>
  <conditionalFormatting sqref="AD2 N2 D5 C1:F2 G1:O1 AL1:AL2 V1:W1 C3:D4 V2 C6:D7 A1:B7 D18:D19 C18:C25 A23:A25 A31 C34:C35 A9:D13 E18:F25 A18:A21 A27 C27 A34:A35 E3:F7 Y1:AE1 C14:C15 A14:A16 E9:F15 C16:F16 D127 F127 BA1:BD1 BA2:BB2 AT1:AX2 N106:O127 A106:A127 B106:B126 C105:C106 M106:M126 A42:B105 E72:F108 AU42:AU126 AW42:AX126 P42:AS126 BA42:BD126 C81:D87 A36:C40 BA3:BD40 AT41:AT127 AV41:AV127 M41:O105 R24:R127 G3:AX3 K4:AX40 K51:L126 AT128:AX1048576 A128:AQ1048576 BA128:BD1048576 AY1:AZ1048576 G4:K127">
    <cfRule type="containsText" dxfId="488" priority="20828" operator="containsText" text="Férié">
      <formula>NOT(ISERROR(SEARCH("Férié",A1)))</formula>
    </cfRule>
  </conditionalFormatting>
  <conditionalFormatting sqref="D5 C6:D7 C3:D4 A3:B7 C20:C25 A23:A25 A31 C34:C35 A9:F13 E18:F25 A18:A21 C18:D19 A27 C27 A34:A35 E3:F7 C14:C15 A14:A16 E14:F15 C16:F16 AB16:AD38 M30:M36 M4:N29 A106:A127 B106:B126 C105:C106 A42:B105 E75:F108 P42:AA126 AU42:AU126 AW42:AX126 AC42:AS126 BA42:BD126 C81:D88 AC39:AD40 A36:C40 AE16:AS40 N30:N40 O4:O40 N41:O127 AT41:AT127 AT4:AX40 AV41:AV127 AY3:BD40 AY41:AZ127 R24:R127 P4:Q16 P4:AS15 P16:AA40 G3:AX3 K4:L40 K51:L126 G4:K127">
    <cfRule type="containsText" dxfId="487" priority="20655" operator="containsText" text="Demi CP">
      <formula>NOT(ISERROR(SEARCH("Demi CP",A3)))</formula>
    </cfRule>
  </conditionalFormatting>
  <conditionalFormatting sqref="AD2 N2 A1:F2 G1:O1 AL1:AL2 V1:W1 V2 A16 A23:A25 C20:C25 A34:A35 C34:C35 E18:F25 A18:A21 C18:D19 Y1:AE1 C16:F16 D127 F127 BA1:BD1 BA2:BB2 AT1:AX2 N106:O127 E105:F108 C105:C106 M106:M126 AU42:AU126 AW42:AX126 P42:AS126 BA42:BD126 C81:F87 A36:C40 BA3:BD40 AT41:AT127 AV41:AV127 M41:O105 R24:R127 K3:AX40 K51:L126 K4:K127 AT128:AX1048576 A128:AQ1048576 BA128:BD1048576 AY1:AZ1048576">
    <cfRule type="containsText" dxfId="486" priority="20654" operator="containsText" text="DCP">
      <formula>NOT(ISERROR(SEARCH("DCP",A1)))</formula>
    </cfRule>
  </conditionalFormatting>
  <conditionalFormatting sqref="N2">
    <cfRule type="containsText" dxfId="485" priority="19709" operator="containsText" text="CSS">
      <formula>NOT(ISERROR(SEARCH("CSS",N2)))</formula>
    </cfRule>
    <cfRule type="containsText" dxfId="484" priority="19710" operator="containsText" text="AM">
      <formula>NOT(ISERROR(SEARCH("AM",N2)))</formula>
    </cfRule>
    <cfRule type="containsText" dxfId="483" priority="19711" operator="containsText" text="FPE">
      <formula>NOT(ISERROR(SEARCH("FPE",N2)))</formula>
    </cfRule>
    <cfRule type="containsText" dxfId="482" priority="19712" operator="containsText" text="DEM">
      <formula>NOT(ISERROR(SEARCH("DEM",N2)))</formula>
    </cfRule>
    <cfRule type="containsText" dxfId="481" priority="19713" operator="containsText" text="Congé">
      <formula>NOT(ISERROR(SEARCH("Congé",N2)))</formula>
    </cfRule>
    <cfRule type="containsText" dxfId="480" priority="19714" operator="containsText" text="NP">
      <formula>NOT(ISERROR(SEARCH("NP",N2)))</formula>
    </cfRule>
    <cfRule type="containsText" dxfId="479" priority="19715" operator="containsText" text="ABS">
      <formula>NOT(ISERROR(SEARCH("ABS",N2)))</formula>
    </cfRule>
  </conditionalFormatting>
  <conditionalFormatting sqref="N2">
    <cfRule type="containsText" dxfId="478" priority="19708" operator="containsText" text="EVF">
      <formula>NOT(ISERROR(SEARCH("EVF",N2)))</formula>
    </cfRule>
  </conditionalFormatting>
  <conditionalFormatting sqref="O1">
    <cfRule type="containsText" dxfId="477" priority="13102" operator="containsText" text="CSS">
      <formula>NOT(ISERROR(SEARCH("CSS",O1)))</formula>
    </cfRule>
    <cfRule type="containsText" dxfId="476" priority="13103" operator="containsText" text="AM">
      <formula>NOT(ISERROR(SEARCH("AM",O1)))</formula>
    </cfRule>
    <cfRule type="containsText" dxfId="475" priority="13104" operator="containsText" text="FPE">
      <formula>NOT(ISERROR(SEARCH("FPE",O1)))</formula>
    </cfRule>
    <cfRule type="containsText" dxfId="474" priority="13105" operator="containsText" text="DEM">
      <formula>NOT(ISERROR(SEARCH("DEM",O1)))</formula>
    </cfRule>
    <cfRule type="containsText" dxfId="473" priority="13106" operator="containsText" text="Congé">
      <formula>NOT(ISERROR(SEARCH("Congé",O1)))</formula>
    </cfRule>
    <cfRule type="containsText" dxfId="472" priority="13107" operator="containsText" text="NP">
      <formula>NOT(ISERROR(SEARCH("NP",O1)))</formula>
    </cfRule>
    <cfRule type="containsText" dxfId="471" priority="13108" operator="containsText" text="ABS">
      <formula>NOT(ISERROR(SEARCH("ABS",O1)))</formula>
    </cfRule>
  </conditionalFormatting>
  <conditionalFormatting sqref="O1">
    <cfRule type="containsText" dxfId="470" priority="13101" operator="containsText" text="EVF">
      <formula>NOT(ISERROR(SEARCH("EVF",O1)))</formula>
    </cfRule>
  </conditionalFormatting>
  <conditionalFormatting sqref="D5 C6:D7 C3:D4 E3:F7 A3:B7 C27 A27 A31 C34:C35 A9:F13 E18:F25 A34:A35 C14:C15 A14:A15 E14:F16 A106:A127 B106:B126 A42:B105 E75:F108 A36:C40 G3:J127">
    <cfRule type="containsText" dxfId="469" priority="7108" operator="containsText" text="Demi CP">
      <formula>NOT(ISERROR(SEARCH("Demi CP",A3)))</formula>
    </cfRule>
  </conditionalFormatting>
  <conditionalFormatting sqref="BC2:BD2">
    <cfRule type="containsText" dxfId="468" priority="7326" operator="containsText" text="Férié">
      <formula>NOT(ISERROR(SEARCH("Férié",BC2)))</formula>
    </cfRule>
  </conditionalFormatting>
  <conditionalFormatting sqref="BC2:BD2">
    <cfRule type="containsText" dxfId="467" priority="7325" operator="containsText" text="Demi CP">
      <formula>NOT(ISERROR(SEARCH("Demi CP",BC2)))</formula>
    </cfRule>
  </conditionalFormatting>
  <conditionalFormatting sqref="F5">
    <cfRule type="containsText" dxfId="466" priority="7134" operator="containsText" text="Congé">
      <formula>NOT(ISERROR(SEARCH("Congé",F5)))</formula>
    </cfRule>
    <cfRule type="containsText" dxfId="465" priority="7135" operator="containsText" text="ABS">
      <formula>NOT(ISERROR(SEARCH("ABS",F5)))</formula>
    </cfRule>
    <cfRule type="containsText" dxfId="464" priority="7136" operator="containsText" text="Férié">
      <formula>NOT(ISERROR(SEARCH("Férié",F5)))</formula>
    </cfRule>
  </conditionalFormatting>
  <conditionalFormatting sqref="A22">
    <cfRule type="containsText" dxfId="463" priority="6859" operator="containsText" text="Férié">
      <formula>NOT(ISERROR(SEARCH("Férié",A22)))</formula>
    </cfRule>
  </conditionalFormatting>
  <conditionalFormatting sqref="A22">
    <cfRule type="containsText" dxfId="462" priority="6858" operator="containsText" text="Demi CP">
      <formula>NOT(ISERROR(SEARCH("Demi CP",A22)))</formula>
    </cfRule>
  </conditionalFormatting>
  <conditionalFormatting sqref="A22">
    <cfRule type="containsText" dxfId="461" priority="6857" operator="containsText" text="DCP">
      <formula>NOT(ISERROR(SEARCH("DCP",A22)))</formula>
    </cfRule>
  </conditionalFormatting>
  <conditionalFormatting sqref="D20:D21">
    <cfRule type="duplicateValues" dxfId="460" priority="6437"/>
  </conditionalFormatting>
  <conditionalFormatting sqref="E7">
    <cfRule type="containsText" dxfId="459" priority="5940" operator="containsText" text="DCP">
      <formula>NOT(ISERROR(SEARCH("DCP",E7)))</formula>
    </cfRule>
  </conditionalFormatting>
  <conditionalFormatting sqref="B3">
    <cfRule type="duplicateValues" dxfId="458" priority="5767"/>
  </conditionalFormatting>
  <conditionalFormatting sqref="B3">
    <cfRule type="duplicateValues" dxfId="457" priority="5765"/>
    <cfRule type="duplicateValues" dxfId="456" priority="5766"/>
  </conditionalFormatting>
  <conditionalFormatting sqref="B3">
    <cfRule type="duplicateValues" dxfId="455" priority="5764"/>
  </conditionalFormatting>
  <conditionalFormatting sqref="B3">
    <cfRule type="duplicateValues" dxfId="454" priority="5763"/>
  </conditionalFormatting>
  <conditionalFormatting sqref="B3">
    <cfRule type="duplicateValues" dxfId="453" priority="5762"/>
  </conditionalFormatting>
  <conditionalFormatting sqref="C5">
    <cfRule type="containsText" dxfId="452" priority="5752" operator="containsText" text="Férié">
      <formula>NOT(ISERROR(SEARCH("Férié",C5)))</formula>
    </cfRule>
  </conditionalFormatting>
  <conditionalFormatting sqref="C5">
    <cfRule type="containsText" dxfId="451" priority="5751" operator="containsText" text="Demi CP">
      <formula>NOT(ISERROR(SEARCH("Demi CP",C5)))</formula>
    </cfRule>
  </conditionalFormatting>
  <conditionalFormatting sqref="C5">
    <cfRule type="containsText" dxfId="450" priority="5750" operator="containsText" text="Demi CP">
      <formula>NOT(ISERROR(SEARCH("Demi CP",C5)))</formula>
    </cfRule>
  </conditionalFormatting>
  <conditionalFormatting sqref="B6">
    <cfRule type="duplicateValues" dxfId="449" priority="5683"/>
  </conditionalFormatting>
  <conditionalFormatting sqref="B6">
    <cfRule type="duplicateValues" dxfId="448" priority="5681"/>
    <cfRule type="duplicateValues" dxfId="447" priority="5682"/>
  </conditionalFormatting>
  <conditionalFormatting sqref="B6">
    <cfRule type="duplicateValues" dxfId="446" priority="5680"/>
  </conditionalFormatting>
  <conditionalFormatting sqref="B6">
    <cfRule type="duplicateValues" dxfId="445" priority="5679"/>
  </conditionalFormatting>
  <conditionalFormatting sqref="B6">
    <cfRule type="duplicateValues" dxfId="444" priority="5678"/>
  </conditionalFormatting>
  <conditionalFormatting sqref="B10">
    <cfRule type="duplicateValues" dxfId="443" priority="5670"/>
  </conditionalFormatting>
  <conditionalFormatting sqref="B10">
    <cfRule type="duplicateValues" dxfId="442" priority="5668"/>
    <cfRule type="duplicateValues" dxfId="441" priority="5669"/>
  </conditionalFormatting>
  <conditionalFormatting sqref="B10">
    <cfRule type="duplicateValues" dxfId="440" priority="5667"/>
  </conditionalFormatting>
  <conditionalFormatting sqref="B10">
    <cfRule type="duplicateValues" dxfId="439" priority="5666"/>
  </conditionalFormatting>
  <conditionalFormatting sqref="B10">
    <cfRule type="duplicateValues" dxfId="438" priority="5665"/>
  </conditionalFormatting>
  <conditionalFormatting sqref="B10">
    <cfRule type="containsText" dxfId="437" priority="5556" operator="containsText" text="Férié">
      <formula>NOT(ISERROR(SEARCH("Férié",B10)))</formula>
    </cfRule>
  </conditionalFormatting>
  <conditionalFormatting sqref="B10">
    <cfRule type="containsText" dxfId="436" priority="5555" operator="containsText" text="Férié">
      <formula>NOT(ISERROR(SEARCH("Férié",B10)))</formula>
    </cfRule>
  </conditionalFormatting>
  <conditionalFormatting sqref="B10">
    <cfRule type="duplicateValues" dxfId="435" priority="5554"/>
  </conditionalFormatting>
  <conditionalFormatting sqref="B10">
    <cfRule type="duplicateValues" dxfId="434" priority="5552"/>
    <cfRule type="duplicateValues" dxfId="433" priority="5553"/>
  </conditionalFormatting>
  <conditionalFormatting sqref="B10">
    <cfRule type="duplicateValues" dxfId="432" priority="5551"/>
  </conditionalFormatting>
  <conditionalFormatting sqref="B10">
    <cfRule type="duplicateValues" dxfId="431" priority="5550"/>
  </conditionalFormatting>
  <conditionalFormatting sqref="B10">
    <cfRule type="duplicateValues" dxfId="430" priority="5549"/>
  </conditionalFormatting>
  <conditionalFormatting sqref="B10">
    <cfRule type="containsText" dxfId="429" priority="5548" operator="containsText" text="Férié">
      <formula>NOT(ISERROR(SEARCH("Férié",B10)))</formula>
    </cfRule>
  </conditionalFormatting>
  <conditionalFormatting sqref="B10">
    <cfRule type="duplicateValues" dxfId="428" priority="5547"/>
  </conditionalFormatting>
  <conditionalFormatting sqref="B10">
    <cfRule type="duplicateValues" dxfId="427" priority="5545"/>
    <cfRule type="duplicateValues" dxfId="426" priority="5546"/>
  </conditionalFormatting>
  <conditionalFormatting sqref="B10">
    <cfRule type="duplicateValues" dxfId="425" priority="5544"/>
  </conditionalFormatting>
  <conditionalFormatting sqref="B10">
    <cfRule type="duplicateValues" dxfId="424" priority="5543"/>
  </conditionalFormatting>
  <conditionalFormatting sqref="B10">
    <cfRule type="duplicateValues" dxfId="423" priority="5542"/>
  </conditionalFormatting>
  <conditionalFormatting sqref="D30">
    <cfRule type="duplicateValues" dxfId="422" priority="4793"/>
  </conditionalFormatting>
  <conditionalFormatting sqref="A30">
    <cfRule type="containsText" dxfId="421" priority="4792" operator="containsText" text="Férié">
      <formula>NOT(ISERROR(SEARCH("Férié",A30)))</formula>
    </cfRule>
  </conditionalFormatting>
  <conditionalFormatting sqref="A30">
    <cfRule type="containsText" dxfId="420" priority="4791" operator="containsText" text="Demi CP">
      <formula>NOT(ISERROR(SEARCH("Demi CP",A30)))</formula>
    </cfRule>
  </conditionalFormatting>
  <conditionalFormatting sqref="A30">
    <cfRule type="containsText" dxfId="419" priority="4790" operator="containsText" text="Demi CP">
      <formula>NOT(ISERROR(SEARCH("Demi CP",A30)))</formula>
    </cfRule>
  </conditionalFormatting>
  <conditionalFormatting sqref="C31">
    <cfRule type="containsText" dxfId="418" priority="4028" operator="containsText" text="Férié">
      <formula>NOT(ISERROR(SEARCH("Férié",C31)))</formula>
    </cfRule>
  </conditionalFormatting>
  <conditionalFormatting sqref="C31">
    <cfRule type="containsText" dxfId="417" priority="4027" operator="containsText" text="Demi CP">
      <formula>NOT(ISERROR(SEARCH("Demi CP",C31)))</formula>
    </cfRule>
  </conditionalFormatting>
  <conditionalFormatting sqref="C31">
    <cfRule type="containsText" dxfId="416" priority="4026" operator="containsText" text="Demi CP">
      <formula>NOT(ISERROR(SEARCH("Demi CP",C31)))</formula>
    </cfRule>
  </conditionalFormatting>
  <conditionalFormatting sqref="M1">
    <cfRule type="containsText" dxfId="415" priority="3951" operator="containsText" text="CSS">
      <formula>NOT(ISERROR(SEARCH("CSS",M1)))</formula>
    </cfRule>
    <cfRule type="containsText" dxfId="414" priority="3952" operator="containsText" text="AM">
      <formula>NOT(ISERROR(SEARCH("AM",M1)))</formula>
    </cfRule>
    <cfRule type="containsText" dxfId="413" priority="3953" operator="containsText" text="FPE">
      <formula>NOT(ISERROR(SEARCH("FPE",M1)))</formula>
    </cfRule>
    <cfRule type="containsText" dxfId="412" priority="3954" operator="containsText" text="DEM">
      <formula>NOT(ISERROR(SEARCH("DEM",M1)))</formula>
    </cfRule>
    <cfRule type="containsText" dxfId="411" priority="3955" operator="containsText" text="Congé">
      <formula>NOT(ISERROR(SEARCH("Congé",M1)))</formula>
    </cfRule>
    <cfRule type="containsText" dxfId="410" priority="3956" operator="containsText" text="NP">
      <formula>NOT(ISERROR(SEARCH("NP",M1)))</formula>
    </cfRule>
    <cfRule type="containsText" dxfId="409" priority="3957" operator="containsText" text="ABS">
      <formula>NOT(ISERROR(SEARCH("ABS",M1)))</formula>
    </cfRule>
  </conditionalFormatting>
  <conditionalFormatting sqref="J1:L1">
    <cfRule type="containsText" dxfId="408" priority="3944" operator="containsText" text="CSS">
      <formula>NOT(ISERROR(SEARCH("CSS",J1)))</formula>
    </cfRule>
    <cfRule type="containsText" dxfId="407" priority="3945" operator="containsText" text="AM">
      <formula>NOT(ISERROR(SEARCH("AM",J1)))</formula>
    </cfRule>
    <cfRule type="containsText" dxfId="406" priority="3946" operator="containsText" text="FPE">
      <formula>NOT(ISERROR(SEARCH("FPE",J1)))</formula>
    </cfRule>
    <cfRule type="containsText" dxfId="405" priority="3947" operator="containsText" text="DEM">
      <formula>NOT(ISERROR(SEARCH("DEM",J1)))</formula>
    </cfRule>
    <cfRule type="containsText" dxfId="404" priority="3948" operator="containsText" text="Congé">
      <formula>NOT(ISERROR(SEARCH("Congé",J1)))</formula>
    </cfRule>
    <cfRule type="containsText" dxfId="403" priority="3949" operator="containsText" text="NP">
      <formula>NOT(ISERROR(SEARCH("NP",J1)))</formula>
    </cfRule>
    <cfRule type="containsText" dxfId="402" priority="3950" operator="containsText" text="ABS">
      <formula>NOT(ISERROR(SEARCH("ABS",J1)))</formula>
    </cfRule>
  </conditionalFormatting>
  <conditionalFormatting sqref="G1">
    <cfRule type="containsText" dxfId="401" priority="3933" operator="containsText" text="CSS">
      <formula>NOT(ISERROR(SEARCH("CSS",G1)))</formula>
    </cfRule>
    <cfRule type="containsText" dxfId="400" priority="3934" operator="containsText" text="AM">
      <formula>NOT(ISERROR(SEARCH("AM",G1)))</formula>
    </cfRule>
    <cfRule type="containsText" dxfId="399" priority="3935" operator="containsText" text="FPE">
      <formula>NOT(ISERROR(SEARCH("FPE",G1)))</formula>
    </cfRule>
    <cfRule type="containsText" dxfId="398" priority="3936" operator="containsText" text="DEM">
      <formula>NOT(ISERROR(SEARCH("DEM",G1)))</formula>
    </cfRule>
    <cfRule type="containsText" dxfId="397" priority="3937" operator="containsText" text="Congé">
      <formula>NOT(ISERROR(SEARCH("Congé",G1)))</formula>
    </cfRule>
    <cfRule type="containsText" dxfId="396" priority="3938" operator="containsText" text="NP">
      <formula>NOT(ISERROR(SEARCH("NP",G1)))</formula>
    </cfRule>
    <cfRule type="containsText" dxfId="395" priority="3939" operator="containsText" text="ABS">
      <formula>NOT(ISERROR(SEARCH("ABS",G1)))</formula>
    </cfRule>
  </conditionalFormatting>
  <conditionalFormatting sqref="G1">
    <cfRule type="containsText" dxfId="394" priority="3932" operator="containsText" text="EVF">
      <formula>NOT(ISERROR(SEARCH("EVF",G1)))</formula>
    </cfRule>
  </conditionalFormatting>
  <conditionalFormatting sqref="C3">
    <cfRule type="containsText" dxfId="393" priority="1906" operator="containsText" text="DCP">
      <formula>NOT(ISERROR(SEARCH("DCP",C3)))</formula>
    </cfRule>
  </conditionalFormatting>
  <conditionalFormatting sqref="C30">
    <cfRule type="containsText" dxfId="392" priority="1900" operator="containsText" text="Férié">
      <formula>NOT(ISERROR(SEARCH("Férié",C30)))</formula>
    </cfRule>
  </conditionalFormatting>
  <conditionalFormatting sqref="C30">
    <cfRule type="containsText" dxfId="391" priority="1899" operator="containsText" text="Demi CP">
      <formula>NOT(ISERROR(SEARCH("Demi CP",C30)))</formula>
    </cfRule>
  </conditionalFormatting>
  <conditionalFormatting sqref="C30">
    <cfRule type="containsText" dxfId="390" priority="1898" operator="containsText" text="DCP">
      <formula>NOT(ISERROR(SEARCH("DCP",C30)))</formula>
    </cfRule>
  </conditionalFormatting>
  <conditionalFormatting sqref="O2:U2">
    <cfRule type="containsText" dxfId="389" priority="912" operator="containsText" text="CSS">
      <formula>NOT(ISERROR(SEARCH("CSS",O2)))</formula>
    </cfRule>
    <cfRule type="containsText" dxfId="388" priority="913" operator="containsText" text="AM">
      <formula>NOT(ISERROR(SEARCH("AM",O2)))</formula>
    </cfRule>
    <cfRule type="containsText" dxfId="387" priority="914" operator="containsText" text="FPE">
      <formula>NOT(ISERROR(SEARCH("FPE",O2)))</formula>
    </cfRule>
    <cfRule type="containsText" dxfId="386" priority="915" operator="containsText" text="DEM">
      <formula>NOT(ISERROR(SEARCH("DEM",O2)))</formula>
    </cfRule>
    <cfRule type="containsText" dxfId="385" priority="916" operator="containsText" text="Congé">
      <formula>NOT(ISERROR(SEARCH("Congé",O2)))</formula>
    </cfRule>
    <cfRule type="containsText" dxfId="384" priority="917" operator="containsText" text="NP">
      <formula>NOT(ISERROR(SEARCH("NP",O2)))</formula>
    </cfRule>
    <cfRule type="containsText" dxfId="383" priority="918" operator="containsText" text="ABS">
      <formula>NOT(ISERROR(SEARCH("ABS",O2)))</formula>
    </cfRule>
  </conditionalFormatting>
  <conditionalFormatting sqref="AE2:AK2">
    <cfRule type="containsText" dxfId="382" priority="898" operator="containsText" text="CSS">
      <formula>NOT(ISERROR(SEARCH("CSS",AE2)))</formula>
    </cfRule>
    <cfRule type="containsText" dxfId="381" priority="899" operator="containsText" text="AM">
      <formula>NOT(ISERROR(SEARCH("AM",AE2)))</formula>
    </cfRule>
    <cfRule type="containsText" dxfId="380" priority="900" operator="containsText" text="FPE">
      <formula>NOT(ISERROR(SEARCH("FPE",AE2)))</formula>
    </cfRule>
    <cfRule type="containsText" dxfId="379" priority="901" operator="containsText" text="DEM">
      <formula>NOT(ISERROR(SEARCH("DEM",AE2)))</formula>
    </cfRule>
    <cfRule type="containsText" dxfId="378" priority="902" operator="containsText" text="Congé">
      <formula>NOT(ISERROR(SEARCH("Congé",AE2)))</formula>
    </cfRule>
    <cfRule type="containsText" dxfId="377" priority="903" operator="containsText" text="NP">
      <formula>NOT(ISERROR(SEARCH("NP",AE2)))</formula>
    </cfRule>
    <cfRule type="containsText" dxfId="376" priority="904" operator="containsText" text="ABS">
      <formula>NOT(ISERROR(SEARCH("ABS",AE2)))</formula>
    </cfRule>
  </conditionalFormatting>
  <conditionalFormatting sqref="AM2:AS2">
    <cfRule type="containsText" dxfId="375" priority="891" operator="containsText" text="CSS">
      <formula>NOT(ISERROR(SEARCH("CSS",AM2)))</formula>
    </cfRule>
    <cfRule type="containsText" dxfId="374" priority="892" operator="containsText" text="AM">
      <formula>NOT(ISERROR(SEARCH("AM",AM2)))</formula>
    </cfRule>
    <cfRule type="containsText" dxfId="373" priority="893" operator="containsText" text="FPE">
      <formula>NOT(ISERROR(SEARCH("FPE",AM2)))</formula>
    </cfRule>
    <cfRule type="containsText" dxfId="372" priority="894" operator="containsText" text="DEM">
      <formula>NOT(ISERROR(SEARCH("DEM",AM2)))</formula>
    </cfRule>
    <cfRule type="containsText" dxfId="371" priority="895" operator="containsText" text="Congé">
      <formula>NOT(ISERROR(SEARCH("Congé",AM2)))</formula>
    </cfRule>
    <cfRule type="containsText" dxfId="370" priority="896" operator="containsText" text="NP">
      <formula>NOT(ISERROR(SEARCH("NP",AM2)))</formula>
    </cfRule>
    <cfRule type="containsText" dxfId="369" priority="897" operator="containsText" text="ABS">
      <formula>NOT(ISERROR(SEARCH("ABS",AM2)))</formula>
    </cfRule>
  </conditionalFormatting>
  <conditionalFormatting sqref="D39:D40">
    <cfRule type="duplicateValues" dxfId="368" priority="724"/>
  </conditionalFormatting>
  <conditionalFormatting sqref="D5:D7">
    <cfRule type="duplicateValues" dxfId="367" priority="138157"/>
  </conditionalFormatting>
  <conditionalFormatting sqref="D10 D3:D4">
    <cfRule type="duplicateValues" dxfId="366" priority="138260"/>
  </conditionalFormatting>
  <conditionalFormatting sqref="D3:D7 D9:D13">
    <cfRule type="duplicateValues" dxfId="365" priority="138262"/>
    <cfRule type="duplicateValues" dxfId="364" priority="138263"/>
  </conditionalFormatting>
  <conditionalFormatting sqref="D3:D7 D9:D13">
    <cfRule type="duplicateValues" dxfId="363" priority="138264"/>
  </conditionalFormatting>
  <conditionalFormatting sqref="D3:D7 D9:D13">
    <cfRule type="duplicateValues" dxfId="362" priority="138265"/>
  </conditionalFormatting>
  <conditionalFormatting sqref="D16">
    <cfRule type="duplicateValues" dxfId="361" priority="138684"/>
  </conditionalFormatting>
  <conditionalFormatting sqref="D22">
    <cfRule type="duplicateValues" dxfId="360" priority="138917"/>
  </conditionalFormatting>
  <conditionalFormatting sqref="D16 D18:D23">
    <cfRule type="duplicateValues" dxfId="359" priority="139021"/>
    <cfRule type="duplicateValues" dxfId="358" priority="139022"/>
  </conditionalFormatting>
  <conditionalFormatting sqref="D16 D18:D23">
    <cfRule type="duplicateValues" dxfId="357" priority="139023"/>
  </conditionalFormatting>
  <conditionalFormatting sqref="D16 D18:D25">
    <cfRule type="duplicateValues" dxfId="356" priority="139129"/>
  </conditionalFormatting>
  <conditionalFormatting sqref="D34:D35">
    <cfRule type="duplicateValues" dxfId="355" priority="139209"/>
  </conditionalFormatting>
  <conditionalFormatting sqref="D36">
    <cfRule type="duplicateValues" dxfId="354" priority="139306"/>
  </conditionalFormatting>
  <conditionalFormatting sqref="D37:D38">
    <cfRule type="duplicateValues" dxfId="353" priority="139360"/>
  </conditionalFormatting>
  <conditionalFormatting sqref="AW8">
    <cfRule type="colorScale" priority="572">
      <colorScale>
        <cfvo type="num" val="2"/>
        <cfvo type="num" val="3"/>
        <color rgb="FFFFC000"/>
        <color rgb="FFFF0000"/>
      </colorScale>
    </cfRule>
  </conditionalFormatting>
  <conditionalFormatting sqref="M8:N8 U8:V8 AB8:AD8 AK8:AL8 AS8">
    <cfRule type="containsText" dxfId="352" priority="565" operator="containsText" text="CSS">
      <formula>NOT(ISERROR(SEARCH("CSS",M8)))</formula>
    </cfRule>
    <cfRule type="containsText" dxfId="351" priority="566" operator="containsText" text="AM">
      <formula>NOT(ISERROR(SEARCH("AM",M8)))</formula>
    </cfRule>
    <cfRule type="containsText" dxfId="350" priority="567" operator="containsText" text="FPE">
      <formula>NOT(ISERROR(SEARCH("FPE",M8)))</formula>
    </cfRule>
    <cfRule type="containsText" dxfId="349" priority="568" operator="containsText" text="DEM">
      <formula>NOT(ISERROR(SEARCH("DEM",M8)))</formula>
    </cfRule>
    <cfRule type="containsText" dxfId="348" priority="569" operator="containsText" text="Congé">
      <formula>NOT(ISERROR(SEARCH("Congé",M8)))</formula>
    </cfRule>
    <cfRule type="containsText" dxfId="347" priority="570" operator="containsText" text="NP">
      <formula>NOT(ISERROR(SEARCH("NP",M8)))</formula>
    </cfRule>
    <cfRule type="containsText" dxfId="346" priority="571" operator="containsText" text="ABS">
      <formula>NOT(ISERROR(SEARCH("ABS",M8)))</formula>
    </cfRule>
  </conditionalFormatting>
  <conditionalFormatting sqref="M8:N8 U8:V8 AB8:AD8 AK8:AL8 AS8">
    <cfRule type="containsText" dxfId="345" priority="564" operator="containsText" text="EVF">
      <formula>NOT(ISERROR(SEARCH("EVF",M8)))</formula>
    </cfRule>
  </conditionalFormatting>
  <conditionalFormatting sqref="A8:D8">
    <cfRule type="containsText" dxfId="344" priority="563" operator="containsText" text="Férié">
      <formula>NOT(ISERROR(SEARCH("Férié",A8)))</formula>
    </cfRule>
  </conditionalFormatting>
  <conditionalFormatting sqref="A8:F8">
    <cfRule type="containsText" dxfId="343" priority="562" operator="containsText" text="Demi CP">
      <formula>NOT(ISERROR(SEARCH("Demi CP",A8)))</formula>
    </cfRule>
  </conditionalFormatting>
  <conditionalFormatting sqref="A8:F8">
    <cfRule type="containsText" dxfId="342" priority="560" operator="containsText" text="Demi CP">
      <formula>NOT(ISERROR(SEARCH("Demi CP",A8)))</formula>
    </cfRule>
  </conditionalFormatting>
  <conditionalFormatting sqref="E8:F8">
    <cfRule type="containsText" dxfId="341" priority="559" operator="containsText" text="Férié">
      <formula>NOT(ISERROR(SEARCH("Férié",E8)))</formula>
    </cfRule>
  </conditionalFormatting>
  <conditionalFormatting sqref="B8">
    <cfRule type="containsText" dxfId="340" priority="558" operator="containsText" text="Demi CP">
      <formula>NOT(ISERROR(SEARCH("Demi CP",B8)))</formula>
    </cfRule>
  </conditionalFormatting>
  <conditionalFormatting sqref="B8">
    <cfRule type="containsText" dxfId="339" priority="557" operator="containsText" text="Demi CP">
      <formula>NOT(ISERROR(SEARCH("Demi CP",B8)))</formula>
    </cfRule>
  </conditionalFormatting>
  <conditionalFormatting sqref="B8">
    <cfRule type="containsText" dxfId="338" priority="556" operator="containsText" text="Férié">
      <formula>NOT(ISERROR(SEARCH("Férié",B8)))</formula>
    </cfRule>
  </conditionalFormatting>
  <conditionalFormatting sqref="B8">
    <cfRule type="containsText" dxfId="337" priority="555" operator="containsText" text="Demi CP">
      <formula>NOT(ISERROR(SEARCH("Demi CP",B8)))</formula>
    </cfRule>
  </conditionalFormatting>
  <conditionalFormatting sqref="B8">
    <cfRule type="containsText" dxfId="336" priority="554" operator="containsText" text="Demi CP">
      <formula>NOT(ISERROR(SEARCH("Demi CP",B8)))</formula>
    </cfRule>
  </conditionalFormatting>
  <conditionalFormatting sqref="D8">
    <cfRule type="duplicateValues" dxfId="335" priority="552"/>
    <cfRule type="duplicateValues" dxfId="334" priority="553"/>
  </conditionalFormatting>
  <conditionalFormatting sqref="D8">
    <cfRule type="duplicateValues" dxfId="333" priority="551"/>
  </conditionalFormatting>
  <conditionalFormatting sqref="D8">
    <cfRule type="duplicateValues" dxfId="332" priority="550"/>
  </conditionalFormatting>
  <conditionalFormatting sqref="D8">
    <cfRule type="duplicateValues" dxfId="331" priority="549"/>
  </conditionalFormatting>
  <conditionalFormatting sqref="AW17">
    <cfRule type="colorScale" priority="548">
      <colorScale>
        <cfvo type="num" val="2"/>
        <cfvo type="num" val="3"/>
        <color rgb="FFFFC000"/>
        <color rgb="FFFF0000"/>
      </colorScale>
    </cfRule>
  </conditionalFormatting>
  <conditionalFormatting sqref="M17:N17 U17:V17 AB17:AD17 AK17:AL17 AS17">
    <cfRule type="containsText" dxfId="330" priority="541" operator="containsText" text="CSS">
      <formula>NOT(ISERROR(SEARCH("CSS",M17)))</formula>
    </cfRule>
    <cfRule type="containsText" dxfId="329" priority="542" operator="containsText" text="AM">
      <formula>NOT(ISERROR(SEARCH("AM",M17)))</formula>
    </cfRule>
    <cfRule type="containsText" dxfId="328" priority="543" operator="containsText" text="FPE">
      <formula>NOT(ISERROR(SEARCH("FPE",M17)))</formula>
    </cfRule>
    <cfRule type="containsText" dxfId="327" priority="544" operator="containsText" text="DEM">
      <formula>NOT(ISERROR(SEARCH("DEM",M17)))</formula>
    </cfRule>
    <cfRule type="containsText" dxfId="326" priority="545" operator="containsText" text="Congé">
      <formula>NOT(ISERROR(SEARCH("Congé",M17)))</formula>
    </cfRule>
    <cfRule type="containsText" dxfId="325" priority="546" operator="containsText" text="NP">
      <formula>NOT(ISERROR(SEARCH("NP",M17)))</formula>
    </cfRule>
    <cfRule type="containsText" dxfId="324" priority="547" operator="containsText" text="ABS">
      <formula>NOT(ISERROR(SEARCH("ABS",M17)))</formula>
    </cfRule>
  </conditionalFormatting>
  <conditionalFormatting sqref="M17:N17 U17:V17 AB17:AD17 AK17:AL17 AS17">
    <cfRule type="containsText" dxfId="323" priority="540" operator="containsText" text="EVF">
      <formula>NOT(ISERROR(SEARCH("EVF",M17)))</formula>
    </cfRule>
  </conditionalFormatting>
  <conditionalFormatting sqref="A17 C17:F17">
    <cfRule type="containsText" dxfId="322" priority="539" operator="containsText" text="Férié">
      <formula>NOT(ISERROR(SEARCH("Férié",A17)))</formula>
    </cfRule>
  </conditionalFormatting>
  <conditionalFormatting sqref="A17 C17:F17">
    <cfRule type="containsText" dxfId="321" priority="538" operator="containsText" text="Demi CP">
      <formula>NOT(ISERROR(SEARCH("Demi CP",A17)))</formula>
    </cfRule>
  </conditionalFormatting>
  <conditionalFormatting sqref="A17 C17:F17">
    <cfRule type="containsText" dxfId="320" priority="537" operator="containsText" text="DCP">
      <formula>NOT(ISERROR(SEARCH("DCP",A17)))</formula>
    </cfRule>
  </conditionalFormatting>
  <conditionalFormatting sqref="E17:F17">
    <cfRule type="containsText" dxfId="319" priority="536" operator="containsText" text="Demi CP">
      <formula>NOT(ISERROR(SEARCH("Demi CP",E17)))</formula>
    </cfRule>
  </conditionalFormatting>
  <conditionalFormatting sqref="D17">
    <cfRule type="duplicateValues" dxfId="318" priority="535"/>
  </conditionalFormatting>
  <conditionalFormatting sqref="D17">
    <cfRule type="duplicateValues" dxfId="317" priority="533"/>
    <cfRule type="duplicateValues" dxfId="316" priority="534"/>
  </conditionalFormatting>
  <conditionalFormatting sqref="D17">
    <cfRule type="duplicateValues" dxfId="315" priority="532"/>
  </conditionalFormatting>
  <conditionalFormatting sqref="D17">
    <cfRule type="duplicateValues" dxfId="314" priority="531"/>
  </conditionalFormatting>
  <conditionalFormatting sqref="AW26">
    <cfRule type="colorScale" priority="530">
      <colorScale>
        <cfvo type="num" val="2"/>
        <cfvo type="num" val="3"/>
        <color rgb="FFFFC000"/>
        <color rgb="FFFF0000"/>
      </colorScale>
    </cfRule>
  </conditionalFormatting>
  <conditionalFormatting sqref="M26:N26 U26:V26 AB26:AD26 AK26:AL26 AS26">
    <cfRule type="containsText" dxfId="313" priority="523" operator="containsText" text="CSS">
      <formula>NOT(ISERROR(SEARCH("CSS",M26)))</formula>
    </cfRule>
    <cfRule type="containsText" dxfId="312" priority="524" operator="containsText" text="AM">
      <formula>NOT(ISERROR(SEARCH("AM",M26)))</formula>
    </cfRule>
    <cfRule type="containsText" dxfId="311" priority="525" operator="containsText" text="FPE">
      <formula>NOT(ISERROR(SEARCH("FPE",M26)))</formula>
    </cfRule>
    <cfRule type="containsText" dxfId="310" priority="526" operator="containsText" text="DEM">
      <formula>NOT(ISERROR(SEARCH("DEM",M26)))</formula>
    </cfRule>
    <cfRule type="containsText" dxfId="309" priority="527" operator="containsText" text="Congé">
      <formula>NOT(ISERROR(SEARCH("Congé",M26)))</formula>
    </cfRule>
    <cfRule type="containsText" dxfId="308" priority="528" operator="containsText" text="NP">
      <formula>NOT(ISERROR(SEARCH("NP",M26)))</formula>
    </cfRule>
    <cfRule type="containsText" dxfId="307" priority="529" operator="containsText" text="ABS">
      <formula>NOT(ISERROR(SEARCH("ABS",M26)))</formula>
    </cfRule>
  </conditionalFormatting>
  <conditionalFormatting sqref="M26:N26 U26:V26 AB26:AD26 AK26:AL26 AS26">
    <cfRule type="containsText" dxfId="306" priority="522" operator="containsText" text="EVF">
      <formula>NOT(ISERROR(SEARCH("EVF",M26)))</formula>
    </cfRule>
  </conditionalFormatting>
  <conditionalFormatting sqref="E26:F26">
    <cfRule type="containsText" dxfId="305" priority="521" operator="containsText" text="Férié">
      <formula>NOT(ISERROR(SEARCH("Férié",E26)))</formula>
    </cfRule>
  </conditionalFormatting>
  <conditionalFormatting sqref="E26:F26">
    <cfRule type="containsText" dxfId="304" priority="520" operator="containsText" text="Demi CP">
      <formula>NOT(ISERROR(SEARCH("Demi CP",E26)))</formula>
    </cfRule>
  </conditionalFormatting>
  <conditionalFormatting sqref="E26:F26">
    <cfRule type="containsText" dxfId="303" priority="519" operator="containsText" text="DCP">
      <formula>NOT(ISERROR(SEARCH("DCP",E26)))</formula>
    </cfRule>
  </conditionalFormatting>
  <conditionalFormatting sqref="E26:F26">
    <cfRule type="containsText" dxfId="302" priority="518" operator="containsText" text="Demi CP">
      <formula>NOT(ISERROR(SEARCH("Demi CP",E26)))</formula>
    </cfRule>
  </conditionalFormatting>
  <conditionalFormatting sqref="A26 C26">
    <cfRule type="containsText" dxfId="301" priority="517" operator="containsText" text="Férié">
      <formula>NOT(ISERROR(SEARCH("Férié",A26)))</formula>
    </cfRule>
  </conditionalFormatting>
  <conditionalFormatting sqref="A26 C26">
    <cfRule type="containsText" dxfId="300" priority="516" operator="containsText" text="Demi CP">
      <formula>NOT(ISERROR(SEARCH("Demi CP",A26)))</formula>
    </cfRule>
  </conditionalFormatting>
  <conditionalFormatting sqref="A26 C26">
    <cfRule type="containsText" dxfId="299" priority="515" operator="containsText" text="Demi CP">
      <formula>NOT(ISERROR(SEARCH("Demi CP",A26)))</formula>
    </cfRule>
  </conditionalFormatting>
  <conditionalFormatting sqref="D26">
    <cfRule type="duplicateValues" dxfId="298" priority="514"/>
  </conditionalFormatting>
  <conditionalFormatting sqref="D26">
    <cfRule type="duplicateValues" dxfId="297" priority="513"/>
  </conditionalFormatting>
  <conditionalFormatting sqref="AW28">
    <cfRule type="colorScale" priority="512">
      <colorScale>
        <cfvo type="num" val="2"/>
        <cfvo type="num" val="3"/>
        <color rgb="FFFFC000"/>
        <color rgb="FFFF0000"/>
      </colorScale>
    </cfRule>
  </conditionalFormatting>
  <conditionalFormatting sqref="M28:N28 U28:V28 AB28:AD28 AK28:AL28 AS28">
    <cfRule type="containsText" dxfId="296" priority="505" operator="containsText" text="CSS">
      <formula>NOT(ISERROR(SEARCH("CSS",M28)))</formula>
    </cfRule>
    <cfRule type="containsText" dxfId="295" priority="506" operator="containsText" text="AM">
      <formula>NOT(ISERROR(SEARCH("AM",M28)))</formula>
    </cfRule>
    <cfRule type="containsText" dxfId="294" priority="507" operator="containsText" text="FPE">
      <formula>NOT(ISERROR(SEARCH("FPE",M28)))</formula>
    </cfRule>
    <cfRule type="containsText" dxfId="293" priority="508" operator="containsText" text="DEM">
      <formula>NOT(ISERROR(SEARCH("DEM",M28)))</formula>
    </cfRule>
    <cfRule type="containsText" dxfId="292" priority="509" operator="containsText" text="Congé">
      <formula>NOT(ISERROR(SEARCH("Congé",M28)))</formula>
    </cfRule>
    <cfRule type="containsText" dxfId="291" priority="510" operator="containsText" text="NP">
      <formula>NOT(ISERROR(SEARCH("NP",M28)))</formula>
    </cfRule>
    <cfRule type="containsText" dxfId="290" priority="511" operator="containsText" text="ABS">
      <formula>NOT(ISERROR(SEARCH("ABS",M28)))</formula>
    </cfRule>
  </conditionalFormatting>
  <conditionalFormatting sqref="M28:N28 U28:V28 AB28:AD28 AK28:AL28 AS28">
    <cfRule type="containsText" dxfId="289" priority="504" operator="containsText" text="EVF">
      <formula>NOT(ISERROR(SEARCH("EVF",M28)))</formula>
    </cfRule>
  </conditionalFormatting>
  <conditionalFormatting sqref="A28 C28">
    <cfRule type="containsText" dxfId="288" priority="503" operator="containsText" text="Férié">
      <formula>NOT(ISERROR(SEARCH("Férié",A28)))</formula>
    </cfRule>
  </conditionalFormatting>
  <conditionalFormatting sqref="A28 C28">
    <cfRule type="containsText" dxfId="287" priority="502" operator="containsText" text="Demi CP">
      <formula>NOT(ISERROR(SEARCH("Demi CP",A28)))</formula>
    </cfRule>
  </conditionalFormatting>
  <conditionalFormatting sqref="A28 C28">
    <cfRule type="containsText" dxfId="286" priority="500" operator="containsText" text="Demi CP">
      <formula>NOT(ISERROR(SEARCH("Demi CP",A28)))</formula>
    </cfRule>
  </conditionalFormatting>
  <conditionalFormatting sqref="AW29">
    <cfRule type="colorScale" priority="499">
      <colorScale>
        <cfvo type="num" val="2"/>
        <cfvo type="num" val="3"/>
        <color rgb="FFFFC000"/>
        <color rgb="FFFF0000"/>
      </colorScale>
    </cfRule>
  </conditionalFormatting>
  <conditionalFormatting sqref="M29:N29 U29:V29 AB29:AD29 AK29:AL29 AS29">
    <cfRule type="containsText" dxfId="285" priority="492" operator="containsText" text="CSS">
      <formula>NOT(ISERROR(SEARCH("CSS",M29)))</formula>
    </cfRule>
    <cfRule type="containsText" dxfId="284" priority="493" operator="containsText" text="AM">
      <formula>NOT(ISERROR(SEARCH("AM",M29)))</formula>
    </cfRule>
    <cfRule type="containsText" dxfId="283" priority="494" operator="containsText" text="FPE">
      <formula>NOT(ISERROR(SEARCH("FPE",M29)))</formula>
    </cfRule>
    <cfRule type="containsText" dxfId="282" priority="495" operator="containsText" text="DEM">
      <formula>NOT(ISERROR(SEARCH("DEM",M29)))</formula>
    </cfRule>
    <cfRule type="containsText" dxfId="281" priority="496" operator="containsText" text="Congé">
      <formula>NOT(ISERROR(SEARCH("Congé",M29)))</formula>
    </cfRule>
    <cfRule type="containsText" dxfId="280" priority="497" operator="containsText" text="NP">
      <formula>NOT(ISERROR(SEARCH("NP",M29)))</formula>
    </cfRule>
    <cfRule type="containsText" dxfId="279" priority="498" operator="containsText" text="ABS">
      <formula>NOT(ISERROR(SEARCH("ABS",M29)))</formula>
    </cfRule>
  </conditionalFormatting>
  <conditionalFormatting sqref="M29:N29 U29:V29 AB29:AD29 AK29:AL29 AS29">
    <cfRule type="containsText" dxfId="278" priority="491" operator="containsText" text="EVF">
      <formula>NOT(ISERROR(SEARCH("EVF",M29)))</formula>
    </cfRule>
  </conditionalFormatting>
  <conditionalFormatting sqref="A29 C29">
    <cfRule type="containsText" dxfId="277" priority="490" operator="containsText" text="Férié">
      <formula>NOT(ISERROR(SEARCH("Férié",A29)))</formula>
    </cfRule>
  </conditionalFormatting>
  <conditionalFormatting sqref="A29 C29">
    <cfRule type="containsText" dxfId="276" priority="489" operator="containsText" text="Demi CP">
      <formula>NOT(ISERROR(SEARCH("Demi CP",A29)))</formula>
    </cfRule>
  </conditionalFormatting>
  <conditionalFormatting sqref="A29 C29">
    <cfRule type="containsText" dxfId="275" priority="487" operator="containsText" text="Demi CP">
      <formula>NOT(ISERROR(SEARCH("Demi CP",A29)))</formula>
    </cfRule>
  </conditionalFormatting>
  <conditionalFormatting sqref="D29">
    <cfRule type="duplicateValues" dxfId="274" priority="486"/>
  </conditionalFormatting>
  <conditionalFormatting sqref="AW33">
    <cfRule type="colorScale" priority="485">
      <colorScale>
        <cfvo type="num" val="2"/>
        <cfvo type="num" val="3"/>
        <color rgb="FFFFC000"/>
        <color rgb="FFFF0000"/>
      </colorScale>
    </cfRule>
  </conditionalFormatting>
  <conditionalFormatting sqref="M33 U33:V33 AB33:AD33 AK33:AL33 AS33">
    <cfRule type="containsText" dxfId="273" priority="478" operator="containsText" text="CSS">
      <formula>NOT(ISERROR(SEARCH("CSS",M33)))</formula>
    </cfRule>
    <cfRule type="containsText" dxfId="272" priority="479" operator="containsText" text="AM">
      <formula>NOT(ISERROR(SEARCH("AM",M33)))</formula>
    </cfRule>
    <cfRule type="containsText" dxfId="271" priority="480" operator="containsText" text="FPE">
      <formula>NOT(ISERROR(SEARCH("FPE",M33)))</formula>
    </cfRule>
    <cfRule type="containsText" dxfId="270" priority="481" operator="containsText" text="DEM">
      <formula>NOT(ISERROR(SEARCH("DEM",M33)))</formula>
    </cfRule>
    <cfRule type="containsText" dxfId="269" priority="482" operator="containsText" text="Congé">
      <formula>NOT(ISERROR(SEARCH("Congé",M33)))</formula>
    </cfRule>
    <cfRule type="containsText" dxfId="268" priority="483" operator="containsText" text="NP">
      <formula>NOT(ISERROR(SEARCH("NP",M33)))</formula>
    </cfRule>
    <cfRule type="containsText" dxfId="267" priority="484" operator="containsText" text="ABS">
      <formula>NOT(ISERROR(SEARCH("ABS",M33)))</formula>
    </cfRule>
  </conditionalFormatting>
  <conditionalFormatting sqref="M33 U33:V33 AB33:AD33 AK33:AL33 AS33">
    <cfRule type="containsText" dxfId="266" priority="477" operator="containsText" text="EVF">
      <formula>NOT(ISERROR(SEARCH("EVF",M33)))</formula>
    </cfRule>
  </conditionalFormatting>
  <conditionalFormatting sqref="A33 C33">
    <cfRule type="containsText" dxfId="265" priority="476" operator="containsText" text="Férié">
      <formula>NOT(ISERROR(SEARCH("Férié",A33)))</formula>
    </cfRule>
  </conditionalFormatting>
  <conditionalFormatting sqref="A33 C33">
    <cfRule type="containsText" dxfId="264" priority="474" operator="containsText" text="DCP">
      <formula>NOT(ISERROR(SEARCH("DCP",A33)))</formula>
    </cfRule>
  </conditionalFormatting>
  <conditionalFormatting sqref="C33 A33">
    <cfRule type="containsText" dxfId="263" priority="473" operator="containsText" text="Demi CP">
      <formula>NOT(ISERROR(SEARCH("Demi CP",A33)))</formula>
    </cfRule>
  </conditionalFormatting>
  <conditionalFormatting sqref="C33 A33">
    <cfRule type="containsText" dxfId="262" priority="472" operator="containsText" text="Demi CP">
      <formula>NOT(ISERROR(SEARCH("Demi CP",A33)))</formula>
    </cfRule>
  </conditionalFormatting>
  <conditionalFormatting sqref="AW32">
    <cfRule type="colorScale" priority="443">
      <colorScale>
        <cfvo type="num" val="2"/>
        <cfvo type="num" val="3"/>
        <color rgb="FFFFC000"/>
        <color rgb="FFFF0000"/>
      </colorScale>
    </cfRule>
  </conditionalFormatting>
  <conditionalFormatting sqref="M32 U32:V32 AB32:AD32 AK32:AL32 AS32">
    <cfRule type="containsText" dxfId="261" priority="436" operator="containsText" text="CSS">
      <formula>NOT(ISERROR(SEARCH("CSS",M32)))</formula>
    </cfRule>
    <cfRule type="containsText" dxfId="260" priority="437" operator="containsText" text="AM">
      <formula>NOT(ISERROR(SEARCH("AM",M32)))</formula>
    </cfRule>
    <cfRule type="containsText" dxfId="259" priority="438" operator="containsText" text="FPE">
      <formula>NOT(ISERROR(SEARCH("FPE",M32)))</formula>
    </cfRule>
    <cfRule type="containsText" dxfId="258" priority="439" operator="containsText" text="DEM">
      <formula>NOT(ISERROR(SEARCH("DEM",M32)))</formula>
    </cfRule>
    <cfRule type="containsText" dxfId="257" priority="440" operator="containsText" text="Congé">
      <formula>NOT(ISERROR(SEARCH("Congé",M32)))</formula>
    </cfRule>
    <cfRule type="containsText" dxfId="256" priority="441" operator="containsText" text="NP">
      <formula>NOT(ISERROR(SEARCH("NP",M32)))</formula>
    </cfRule>
    <cfRule type="containsText" dxfId="255" priority="442" operator="containsText" text="ABS">
      <formula>NOT(ISERROR(SEARCH("ABS",M32)))</formula>
    </cfRule>
  </conditionalFormatting>
  <conditionalFormatting sqref="M32 U32:V32 AB32:AD32 AK32:AL32 AS32">
    <cfRule type="containsText" dxfId="254" priority="435" operator="containsText" text="EVF">
      <formula>NOT(ISERROR(SEARCH("EVF",M32)))</formula>
    </cfRule>
  </conditionalFormatting>
  <conditionalFormatting sqref="A32 C32">
    <cfRule type="containsText" dxfId="253" priority="434" operator="containsText" text="Férié">
      <formula>NOT(ISERROR(SEARCH("Férié",A32)))</formula>
    </cfRule>
  </conditionalFormatting>
  <conditionalFormatting sqref="A32 C32">
    <cfRule type="containsText" dxfId="252" priority="432" operator="containsText" text="DCP">
      <formula>NOT(ISERROR(SEARCH("DCP",A32)))</formula>
    </cfRule>
  </conditionalFormatting>
  <conditionalFormatting sqref="C32 A32">
    <cfRule type="containsText" dxfId="251" priority="431" operator="containsText" text="Demi CP">
      <formula>NOT(ISERROR(SEARCH("Demi CP",A32)))</formula>
    </cfRule>
  </conditionalFormatting>
  <conditionalFormatting sqref="C32 A32">
    <cfRule type="containsText" dxfId="250" priority="430" operator="containsText" text="Demi CP">
      <formula>NOT(ISERROR(SEARCH("Demi CP",A32)))</formula>
    </cfRule>
  </conditionalFormatting>
  <conditionalFormatting sqref="AM1">
    <cfRule type="containsText" dxfId="249" priority="388" operator="containsText" text="CSS">
      <formula>NOT(ISERROR(SEARCH("CSS",AM1)))</formula>
    </cfRule>
    <cfRule type="containsText" dxfId="248" priority="389" operator="containsText" text="AM">
      <formula>NOT(ISERROR(SEARCH("AM",AM1)))</formula>
    </cfRule>
    <cfRule type="containsText" dxfId="247" priority="390" operator="containsText" text="FPE">
      <formula>NOT(ISERROR(SEARCH("FPE",AM1)))</formula>
    </cfRule>
    <cfRule type="containsText" dxfId="246" priority="391" operator="containsText" text="DEM">
      <formula>NOT(ISERROR(SEARCH("DEM",AM1)))</formula>
    </cfRule>
    <cfRule type="containsText" dxfId="245" priority="392" operator="containsText" text="Congé">
      <formula>NOT(ISERROR(SEARCH("Congé",AM1)))</formula>
    </cfRule>
    <cfRule type="containsText" dxfId="244" priority="393" operator="containsText" text="NP">
      <formula>NOT(ISERROR(SEARCH("NP",AM1)))</formula>
    </cfRule>
    <cfRule type="containsText" dxfId="243" priority="394" operator="containsText" text="ABS">
      <formula>NOT(ISERROR(SEARCH("ABS",AM1)))</formula>
    </cfRule>
  </conditionalFormatting>
  <conditionalFormatting sqref="AM1">
    <cfRule type="containsText" dxfId="242" priority="387" operator="containsText" text="EVF">
      <formula>NOT(ISERROR(SEARCH("EVF",AM1)))</formula>
    </cfRule>
  </conditionalFormatting>
  <conditionalFormatting sqref="AM1">
    <cfRule type="containsText" dxfId="241" priority="386" operator="containsText" text="Férié">
      <formula>NOT(ISERROR(SEARCH("Férié",AM1)))</formula>
    </cfRule>
  </conditionalFormatting>
  <conditionalFormatting sqref="AM1">
    <cfRule type="containsText" dxfId="240" priority="385" operator="containsText" text="DCP">
      <formula>NOT(ISERROR(SEARCH("DCP",AM1)))</formula>
    </cfRule>
  </conditionalFormatting>
  <conditionalFormatting sqref="C69 C64 A41:C41 E41:F66 C42:C59">
    <cfRule type="containsText" dxfId="239" priority="383" operator="containsText" text="Férié">
      <formula>NOT(ISERROR(SEARCH("Férié",A41)))</formula>
    </cfRule>
  </conditionalFormatting>
  <conditionalFormatting sqref="C64 A41:C41 E41:F66 C42:C59">
    <cfRule type="containsText" dxfId="238" priority="382" operator="containsText" text="Demi CP">
      <formula>NOT(ISERROR(SEARCH("Demi CP",A41)))</formula>
    </cfRule>
  </conditionalFormatting>
  <conditionalFormatting sqref="C64 A41:C41 E41:F66 C42:C59">
    <cfRule type="containsText" dxfId="237" priority="381" operator="containsText" text="Demi CP">
      <formula>NOT(ISERROR(SEARCH("Demi CP",A41)))</formula>
    </cfRule>
  </conditionalFormatting>
  <conditionalFormatting sqref="D41:D43">
    <cfRule type="duplicateValues" dxfId="236" priority="384"/>
  </conditionalFormatting>
  <conditionalFormatting sqref="D44:D66">
    <cfRule type="duplicateValues" dxfId="235" priority="380"/>
  </conditionalFormatting>
  <conditionalFormatting sqref="C63 C60:C61">
    <cfRule type="containsText" dxfId="234" priority="379" operator="containsText" text="Férié">
      <formula>NOT(ISERROR(SEARCH("Férié",C60)))</formula>
    </cfRule>
  </conditionalFormatting>
  <conditionalFormatting sqref="C63 C60:C61">
    <cfRule type="containsText" dxfId="233" priority="378" operator="containsText" text="Demi CP">
      <formula>NOT(ISERROR(SEARCH("Demi CP",C60)))</formula>
    </cfRule>
  </conditionalFormatting>
  <conditionalFormatting sqref="C63 C60:C61">
    <cfRule type="containsText" dxfId="232" priority="377" operator="containsText" text="Demi CP">
      <formula>NOT(ISERROR(SEARCH("Demi CP",C60)))</formula>
    </cfRule>
  </conditionalFormatting>
  <conditionalFormatting sqref="C62">
    <cfRule type="containsText" dxfId="231" priority="366" operator="containsText" text="Férié">
      <formula>NOT(ISERROR(SEARCH("Férié",C62)))</formula>
    </cfRule>
  </conditionalFormatting>
  <conditionalFormatting sqref="C62">
    <cfRule type="containsText" dxfId="230" priority="365" operator="containsText" text="Demi CP">
      <formula>NOT(ISERROR(SEARCH("Demi CP",C62)))</formula>
    </cfRule>
  </conditionalFormatting>
  <conditionalFormatting sqref="C62">
    <cfRule type="containsText" dxfId="229" priority="364" operator="containsText" text="Demi CP">
      <formula>NOT(ISERROR(SEARCH("Demi CP",C62)))</formula>
    </cfRule>
  </conditionalFormatting>
  <conditionalFormatting sqref="C65:C66">
    <cfRule type="containsText" dxfId="228" priority="356" operator="containsText" text="Férié">
      <formula>NOT(ISERROR(SEARCH("Férié",C65)))</formula>
    </cfRule>
  </conditionalFormatting>
  <conditionalFormatting sqref="C65:C66">
    <cfRule type="containsText" dxfId="227" priority="355" operator="containsText" text="Demi CP">
      <formula>NOT(ISERROR(SEARCH("Demi CP",C65)))</formula>
    </cfRule>
  </conditionalFormatting>
  <conditionalFormatting sqref="C65:C66">
    <cfRule type="containsText" dxfId="226" priority="354" operator="containsText" text="Demi CP">
      <formula>NOT(ISERROR(SEARCH("Demi CP",C65)))</formula>
    </cfRule>
  </conditionalFormatting>
  <conditionalFormatting sqref="C67">
    <cfRule type="containsText" dxfId="225" priority="347" operator="containsText" text="Férié">
      <formula>NOT(ISERROR(SEARCH("Férié",C67)))</formula>
    </cfRule>
  </conditionalFormatting>
  <conditionalFormatting sqref="C67">
    <cfRule type="containsText" dxfId="224" priority="346" operator="containsText" text="Demi CP">
      <formula>NOT(ISERROR(SEARCH("Demi CP",C67)))</formula>
    </cfRule>
  </conditionalFormatting>
  <conditionalFormatting sqref="C67">
    <cfRule type="containsText" dxfId="223" priority="345" operator="containsText" text="Demi CP">
      <formula>NOT(ISERROR(SEARCH("Demi CP",C67)))</formula>
    </cfRule>
  </conditionalFormatting>
  <conditionalFormatting sqref="D67">
    <cfRule type="duplicateValues" dxfId="222" priority="338"/>
  </conditionalFormatting>
  <conditionalFormatting sqref="F67">
    <cfRule type="containsText" dxfId="221" priority="337" operator="containsText" text="Férié">
      <formula>NOT(ISERROR(SEARCH("Férié",F67)))</formula>
    </cfRule>
  </conditionalFormatting>
  <conditionalFormatting sqref="F67">
    <cfRule type="containsText" dxfId="220" priority="336" operator="containsText" text="Demi CP">
      <formula>NOT(ISERROR(SEARCH("Demi CP",F67)))</formula>
    </cfRule>
  </conditionalFormatting>
  <conditionalFormatting sqref="F67">
    <cfRule type="containsText" dxfId="219" priority="335" operator="containsText" text="Demi CP">
      <formula>NOT(ISERROR(SEARCH("Demi CP",F67)))</formula>
    </cfRule>
  </conditionalFormatting>
  <conditionalFormatting sqref="C68">
    <cfRule type="containsText" dxfId="218" priority="334" operator="containsText" text="Férié">
      <formula>NOT(ISERROR(SEARCH("Férié",C68)))</formula>
    </cfRule>
  </conditionalFormatting>
  <conditionalFormatting sqref="C68">
    <cfRule type="containsText" dxfId="217" priority="333" operator="containsText" text="Demi CP">
      <formula>NOT(ISERROR(SEARCH("Demi CP",C68)))</formula>
    </cfRule>
  </conditionalFormatting>
  <conditionalFormatting sqref="C68">
    <cfRule type="containsText" dxfId="216" priority="332" operator="containsText" text="Demi CP">
      <formula>NOT(ISERROR(SEARCH("Demi CP",C68)))</formula>
    </cfRule>
  </conditionalFormatting>
  <conditionalFormatting sqref="F114 C112:C116 C108:C110 C99:C102 C90:C95 C88 D88:D89 C75:C80 C71:D74 C70:F70">
    <cfRule type="containsText" dxfId="215" priority="325" operator="containsText" text="Férié">
      <formula>NOT(ISERROR(SEARCH("Férié",C70)))</formula>
    </cfRule>
  </conditionalFormatting>
  <conditionalFormatting sqref="C108:C110 C99:C102 C90:C95 D89 C75:C80 C70:F74 C69">
    <cfRule type="containsText" dxfId="214" priority="324" operator="containsText" text="Demi CP">
      <formula>NOT(ISERROR(SEARCH("Demi CP",C69)))</formula>
    </cfRule>
  </conditionalFormatting>
  <conditionalFormatting sqref="C108:C110 C99 C75:C80 C70:F74 C69">
    <cfRule type="containsText" dxfId="213" priority="323" operator="containsText" text="Demi CP">
      <formula>NOT(ISERROR(SEARCH("Demi CP",C69)))</formula>
    </cfRule>
  </conditionalFormatting>
  <conditionalFormatting sqref="D70">
    <cfRule type="duplicateValues" dxfId="212" priority="322"/>
  </conditionalFormatting>
  <conditionalFormatting sqref="D70:D74">
    <cfRule type="duplicateValues" dxfId="211" priority="320"/>
    <cfRule type="duplicateValues" dxfId="210" priority="321"/>
  </conditionalFormatting>
  <conditionalFormatting sqref="D70:D74">
    <cfRule type="duplicateValues" dxfId="209" priority="319"/>
  </conditionalFormatting>
  <conditionalFormatting sqref="D70:D74">
    <cfRule type="duplicateValues" dxfId="208" priority="318"/>
  </conditionalFormatting>
  <conditionalFormatting sqref="C70">
    <cfRule type="containsText" dxfId="207" priority="310" operator="containsText" text="DCP">
      <formula>NOT(ISERROR(SEARCH("DCP",C70)))</formula>
    </cfRule>
  </conditionalFormatting>
  <conditionalFormatting sqref="E71:F71">
    <cfRule type="containsText" dxfId="206" priority="309" operator="containsText" text="Férié">
      <formula>NOT(ISERROR(SEARCH("Férié",E71)))</formula>
    </cfRule>
  </conditionalFormatting>
  <conditionalFormatting sqref="D75:D80">
    <cfRule type="duplicateValues" dxfId="205" priority="303"/>
  </conditionalFormatting>
  <conditionalFormatting sqref="D80">
    <cfRule type="containsText" dxfId="204" priority="299" operator="containsText" text="Férié">
      <formula>NOT(ISERROR(SEARCH("Férié",D80)))</formula>
    </cfRule>
  </conditionalFormatting>
  <conditionalFormatting sqref="D80">
    <cfRule type="containsText" dxfId="203" priority="298" operator="containsText" text="Demi CP">
      <formula>NOT(ISERROR(SEARCH("Demi CP",D80)))</formula>
    </cfRule>
  </conditionalFormatting>
  <conditionalFormatting sqref="D80">
    <cfRule type="duplicateValues" dxfId="202" priority="294"/>
  </conditionalFormatting>
  <conditionalFormatting sqref="F114 C112:C116 E102:E104 E88:F101 C100:C102 C90:C95 D89 C88:D88">
    <cfRule type="containsText" dxfId="201" priority="293" operator="containsText" text="DCP">
      <formula>NOT(ISERROR(SEARCH("DCP",C88)))</formula>
    </cfRule>
  </conditionalFormatting>
  <conditionalFormatting sqref="D86 D81:D82">
    <cfRule type="duplicateValues" dxfId="200" priority="292"/>
  </conditionalFormatting>
  <conditionalFormatting sqref="D83">
    <cfRule type="duplicateValues" dxfId="199" priority="286"/>
  </conditionalFormatting>
  <conditionalFormatting sqref="D83">
    <cfRule type="duplicateValues" dxfId="198" priority="284"/>
    <cfRule type="duplicateValues" dxfId="197" priority="285"/>
  </conditionalFormatting>
  <conditionalFormatting sqref="C94 C86:C87">
    <cfRule type="containsText" dxfId="196" priority="283" operator="containsText" text="Demi CP">
      <formula>NOT(ISERROR(SEARCH("Demi CP",C86)))</formula>
    </cfRule>
  </conditionalFormatting>
  <conditionalFormatting sqref="D86">
    <cfRule type="duplicateValues" dxfId="195" priority="282"/>
  </conditionalFormatting>
  <conditionalFormatting sqref="C89">
    <cfRule type="containsText" dxfId="194" priority="281" operator="containsText" text="Férié">
      <formula>NOT(ISERROR(SEARCH("Férié",C89)))</formula>
    </cfRule>
  </conditionalFormatting>
  <conditionalFormatting sqref="C89">
    <cfRule type="containsText" dxfId="193" priority="280" operator="containsText" text="Demi CP">
      <formula>NOT(ISERROR(SEARCH("Demi CP",C89)))</formula>
    </cfRule>
  </conditionalFormatting>
  <conditionalFormatting sqref="C89">
    <cfRule type="containsText" dxfId="192" priority="279" operator="containsText" text="Demi CP">
      <formula>NOT(ISERROR(SEARCH("Demi CP",C89)))</formula>
    </cfRule>
  </conditionalFormatting>
  <conditionalFormatting sqref="D90">
    <cfRule type="duplicateValues" dxfId="191" priority="278"/>
  </conditionalFormatting>
  <conditionalFormatting sqref="D92:D94">
    <cfRule type="duplicateValues" dxfId="190" priority="277"/>
  </conditionalFormatting>
  <conditionalFormatting sqref="C96">
    <cfRule type="containsText" dxfId="189" priority="273" operator="containsText" text="Demi CP">
      <formula>NOT(ISERROR(SEARCH("Demi CP",C96)))</formula>
    </cfRule>
  </conditionalFormatting>
  <conditionalFormatting sqref="C96">
    <cfRule type="containsText" dxfId="188" priority="272" operator="containsText" text="Férié">
      <formula>NOT(ISERROR(SEARCH("Férié",C96)))</formula>
    </cfRule>
  </conditionalFormatting>
  <conditionalFormatting sqref="C96">
    <cfRule type="containsText" dxfId="187" priority="271" operator="containsText" text="Demi CP">
      <formula>NOT(ISERROR(SEARCH("Demi CP",C96)))</formula>
    </cfRule>
  </conditionalFormatting>
  <conditionalFormatting sqref="C97">
    <cfRule type="containsText" dxfId="186" priority="267" operator="containsText" text="Férié">
      <formula>NOT(ISERROR(SEARCH("Férié",C97)))</formula>
    </cfRule>
  </conditionalFormatting>
  <conditionalFormatting sqref="C97">
    <cfRule type="containsText" dxfId="185" priority="266" operator="containsText" text="Demi CP">
      <formula>NOT(ISERROR(SEARCH("Demi CP",C97)))</formula>
    </cfRule>
  </conditionalFormatting>
  <conditionalFormatting sqref="C97">
    <cfRule type="containsText" dxfId="184" priority="265" operator="containsText" text="Demi CP">
      <formula>NOT(ISERROR(SEARCH("Demi CP",C97)))</formula>
    </cfRule>
  </conditionalFormatting>
  <conditionalFormatting sqref="C98">
    <cfRule type="containsText" dxfId="183" priority="264" operator="containsText" text="Férié">
      <formula>NOT(ISERROR(SEARCH("Férié",C98)))</formula>
    </cfRule>
  </conditionalFormatting>
  <conditionalFormatting sqref="C98">
    <cfRule type="containsText" dxfId="182" priority="263" operator="containsText" text="Demi CP">
      <formula>NOT(ISERROR(SEARCH("Demi CP",C98)))</formula>
    </cfRule>
  </conditionalFormatting>
  <conditionalFormatting sqref="C98">
    <cfRule type="containsText" dxfId="181" priority="262" operator="containsText" text="Demi CP">
      <formula>NOT(ISERROR(SEARCH("Demi CP",C98)))</formula>
    </cfRule>
  </conditionalFormatting>
  <conditionalFormatting sqref="D98">
    <cfRule type="duplicateValues" dxfId="180" priority="261"/>
  </conditionalFormatting>
  <conditionalFormatting sqref="C103">
    <cfRule type="containsText" dxfId="179" priority="260" operator="containsText" text="Férié">
      <formula>NOT(ISERROR(SEARCH("Férié",C103)))</formula>
    </cfRule>
  </conditionalFormatting>
  <conditionalFormatting sqref="C103">
    <cfRule type="containsText" dxfId="178" priority="259" operator="containsText" text="Demi CP">
      <formula>NOT(ISERROR(SEARCH("Demi CP",C103)))</formula>
    </cfRule>
  </conditionalFormatting>
  <conditionalFormatting sqref="C103">
    <cfRule type="containsText" dxfId="177" priority="258" operator="containsText" text="Demi CP">
      <formula>NOT(ISERROR(SEARCH("Demi CP",C103)))</formula>
    </cfRule>
  </conditionalFormatting>
  <conditionalFormatting sqref="C104">
    <cfRule type="containsText" dxfId="176" priority="254" operator="containsText" text="Férié">
      <formula>NOT(ISERROR(SEARCH("Férié",C104)))</formula>
    </cfRule>
  </conditionalFormatting>
  <conditionalFormatting sqref="C104">
    <cfRule type="containsText" dxfId="175" priority="253" operator="containsText" text="Demi CP">
      <formula>NOT(ISERROR(SEARCH("Demi CP",C104)))</formula>
    </cfRule>
  </conditionalFormatting>
  <conditionalFormatting sqref="C104">
    <cfRule type="containsText" dxfId="174" priority="252" operator="containsText" text="Demi CP">
      <formula>NOT(ISERROR(SEARCH("Demi CP",C104)))</formula>
    </cfRule>
  </conditionalFormatting>
  <conditionalFormatting sqref="D103">
    <cfRule type="duplicateValues" dxfId="173" priority="251"/>
  </conditionalFormatting>
  <conditionalFormatting sqref="C107">
    <cfRule type="containsText" dxfId="172" priority="250" operator="containsText" text="Férié">
      <formula>NOT(ISERROR(SEARCH("Férié",C107)))</formula>
    </cfRule>
  </conditionalFormatting>
  <conditionalFormatting sqref="C107">
    <cfRule type="containsText" dxfId="171" priority="249" operator="containsText" text="Demi CP">
      <formula>NOT(ISERROR(SEARCH("Demi CP",C107)))</formula>
    </cfRule>
  </conditionalFormatting>
  <conditionalFormatting sqref="C107">
    <cfRule type="containsText" dxfId="170" priority="248" operator="containsText" text="Demi CP">
      <formula>NOT(ISERROR(SEARCH("Demi CP",C107)))</formula>
    </cfRule>
  </conditionalFormatting>
  <conditionalFormatting sqref="D107">
    <cfRule type="duplicateValues" dxfId="169" priority="245"/>
  </conditionalFormatting>
  <conditionalFormatting sqref="D107">
    <cfRule type="duplicateValues" dxfId="168" priority="243"/>
    <cfRule type="duplicateValues" dxfId="167" priority="244"/>
  </conditionalFormatting>
  <conditionalFormatting sqref="D110">
    <cfRule type="duplicateValues" dxfId="166" priority="241"/>
  </conditionalFormatting>
  <conditionalFormatting sqref="C111">
    <cfRule type="containsText" dxfId="165" priority="240" operator="containsText" text="Férié">
      <formula>NOT(ISERROR(SEARCH("Férié",C111)))</formula>
    </cfRule>
  </conditionalFormatting>
  <conditionalFormatting sqref="C111">
    <cfRule type="containsText" dxfId="164" priority="239" operator="containsText" text="Demi CP">
      <formula>NOT(ISERROR(SEARCH("Demi CP",C111)))</formula>
    </cfRule>
  </conditionalFormatting>
  <conditionalFormatting sqref="C111">
    <cfRule type="containsText" dxfId="163" priority="238" operator="containsText" text="Demi CP">
      <formula>NOT(ISERROR(SEARCH("Demi CP",C111)))</formula>
    </cfRule>
  </conditionalFormatting>
  <conditionalFormatting sqref="C112:C113">
    <cfRule type="containsText" dxfId="162" priority="237" operator="containsText" text="Demi CP">
      <formula>NOT(ISERROR(SEARCH("Demi CP",C112)))</formula>
    </cfRule>
  </conditionalFormatting>
  <conditionalFormatting sqref="C112:C113">
    <cfRule type="containsText" dxfId="161" priority="236" operator="containsText" text="Demi CP">
      <formula>NOT(ISERROR(SEARCH("Demi CP",C112)))</formula>
    </cfRule>
  </conditionalFormatting>
  <conditionalFormatting sqref="D112:D113">
    <cfRule type="duplicateValues" dxfId="160" priority="231"/>
  </conditionalFormatting>
  <conditionalFormatting sqref="C114">
    <cfRule type="containsText" dxfId="159" priority="229" operator="containsText" text="Demi CP">
      <formula>NOT(ISERROR(SEARCH("Demi CP",C114)))</formula>
    </cfRule>
  </conditionalFormatting>
  <conditionalFormatting sqref="C114">
    <cfRule type="containsText" dxfId="158" priority="228" operator="containsText" text="Demi CP">
      <formula>NOT(ISERROR(SEARCH("Demi CP",C114)))</formula>
    </cfRule>
  </conditionalFormatting>
  <conditionalFormatting sqref="C115:C116">
    <cfRule type="containsText" dxfId="157" priority="226" operator="containsText" text="Demi CP">
      <formula>NOT(ISERROR(SEARCH("Demi CP",C115)))</formula>
    </cfRule>
  </conditionalFormatting>
  <conditionalFormatting sqref="C115:C116">
    <cfRule type="containsText" dxfId="156" priority="225" operator="containsText" text="Demi CP">
      <formula>NOT(ISERROR(SEARCH("Demi CP",C115)))</formula>
    </cfRule>
  </conditionalFormatting>
  <conditionalFormatting sqref="C117:C119">
    <cfRule type="containsText" dxfId="155" priority="222" operator="containsText" text="Férié">
      <formula>NOT(ISERROR(SEARCH("Férié",C117)))</formula>
    </cfRule>
  </conditionalFormatting>
  <conditionalFormatting sqref="C117:C119">
    <cfRule type="containsText" dxfId="154" priority="221" operator="containsText" text="DCP">
      <formula>NOT(ISERROR(SEARCH("DCP",C117)))</formula>
    </cfRule>
  </conditionalFormatting>
  <conditionalFormatting sqref="C117:C119">
    <cfRule type="containsText" dxfId="153" priority="220" operator="containsText" text="Demi CP">
      <formula>NOT(ISERROR(SEARCH("Demi CP",C117)))</formula>
    </cfRule>
  </conditionalFormatting>
  <conditionalFormatting sqref="C117:C119">
    <cfRule type="containsText" dxfId="152" priority="219" operator="containsText" text="Demi CP">
      <formula>NOT(ISERROR(SEARCH("Demi CP",C117)))</formula>
    </cfRule>
  </conditionalFormatting>
  <conditionalFormatting sqref="C120:C121">
    <cfRule type="containsText" dxfId="151" priority="214" operator="containsText" text="Demi CP">
      <formula>NOT(ISERROR(SEARCH("Demi CP",C120)))</formula>
    </cfRule>
  </conditionalFormatting>
  <conditionalFormatting sqref="C120:C121">
    <cfRule type="containsText" dxfId="150" priority="209" operator="containsText" text="Férié">
      <formula>NOT(ISERROR(SEARCH("Férié",C120)))</formula>
    </cfRule>
  </conditionalFormatting>
  <conditionalFormatting sqref="C120:C121">
    <cfRule type="containsText" dxfId="149" priority="208" operator="containsText" text="DCP">
      <formula>NOT(ISERROR(SEARCH("DCP",C120)))</formula>
    </cfRule>
  </conditionalFormatting>
  <conditionalFormatting sqref="C120:C121">
    <cfRule type="containsText" dxfId="148" priority="207" operator="containsText" text="Demi CP">
      <formula>NOT(ISERROR(SEARCH("Demi CP",C120)))</formula>
    </cfRule>
  </conditionalFormatting>
  <conditionalFormatting sqref="C122:C125">
    <cfRule type="containsText" dxfId="147" priority="202" operator="containsText" text="Férié">
      <formula>NOT(ISERROR(SEARCH("Férié",C122)))</formula>
    </cfRule>
  </conditionalFormatting>
  <conditionalFormatting sqref="C122:C125">
    <cfRule type="containsText" dxfId="146" priority="201" operator="containsText" text="DCP">
      <formula>NOT(ISERROR(SEARCH("DCP",C122)))</formula>
    </cfRule>
  </conditionalFormatting>
  <conditionalFormatting sqref="C122:C125">
    <cfRule type="containsText" dxfId="145" priority="200" operator="containsText" text="Demi CP">
      <formula>NOT(ISERROR(SEARCH("Demi CP",C122)))</formula>
    </cfRule>
  </conditionalFormatting>
  <conditionalFormatting sqref="C122:C125">
    <cfRule type="containsText" dxfId="144" priority="199" operator="containsText" text="Demi CP">
      <formula>NOT(ISERROR(SEARCH("Demi CP",C122)))</formula>
    </cfRule>
  </conditionalFormatting>
  <conditionalFormatting sqref="C126">
    <cfRule type="containsText" dxfId="143" priority="194" operator="containsText" text="Férié">
      <formula>NOT(ISERROR(SEARCH("Férié",C126)))</formula>
    </cfRule>
  </conditionalFormatting>
  <conditionalFormatting sqref="C126">
    <cfRule type="containsText" dxfId="142" priority="193" operator="containsText" text="DCP">
      <formula>NOT(ISERROR(SEARCH("DCP",C126)))</formula>
    </cfRule>
  </conditionalFormatting>
  <conditionalFormatting sqref="C126">
    <cfRule type="containsText" dxfId="141" priority="192" operator="containsText" text="Demi CP">
      <formula>NOT(ISERROR(SEARCH("Demi CP",C126)))</formula>
    </cfRule>
  </conditionalFormatting>
  <conditionalFormatting sqref="C126">
    <cfRule type="containsText" dxfId="140" priority="191" operator="containsText" text="Demi CP">
      <formula>NOT(ISERROR(SEARCH("Demi CP",C126)))</formula>
    </cfRule>
  </conditionalFormatting>
  <conditionalFormatting sqref="D126">
    <cfRule type="duplicateValues" dxfId="139" priority="186"/>
  </conditionalFormatting>
  <conditionalFormatting sqref="AW41">
    <cfRule type="colorScale" priority="185">
      <colorScale>
        <cfvo type="num" val="2"/>
        <cfvo type="num" val="3"/>
        <color rgb="FFFFC000"/>
        <color rgb="FFFF0000"/>
      </colorScale>
    </cfRule>
  </conditionalFormatting>
  <conditionalFormatting sqref="P41:V41 AC41:AS41 T42:T127">
    <cfRule type="containsText" dxfId="138" priority="178" operator="containsText" text="CSS">
      <formula>NOT(ISERROR(SEARCH("CSS",P41)))</formula>
    </cfRule>
    <cfRule type="containsText" dxfId="137" priority="179" operator="containsText" text="AM">
      <formula>NOT(ISERROR(SEARCH("AM",P41)))</formula>
    </cfRule>
    <cfRule type="containsText" dxfId="136" priority="180" operator="containsText" text="FPE">
      <formula>NOT(ISERROR(SEARCH("FPE",P41)))</formula>
    </cfRule>
    <cfRule type="containsText" dxfId="135" priority="181" operator="containsText" text="DEM">
      <formula>NOT(ISERROR(SEARCH("DEM",P41)))</formula>
    </cfRule>
    <cfRule type="containsText" dxfId="134" priority="182" operator="containsText" text="Congé">
      <formula>NOT(ISERROR(SEARCH("Congé",P41)))</formula>
    </cfRule>
    <cfRule type="containsText" dxfId="133" priority="183" operator="containsText" text="NP">
      <formula>NOT(ISERROR(SEARCH("NP",P41)))</formula>
    </cfRule>
    <cfRule type="containsText" dxfId="132" priority="184" operator="containsText" text="ABS">
      <formula>NOT(ISERROR(SEARCH("ABS",P41)))</formula>
    </cfRule>
  </conditionalFormatting>
  <conditionalFormatting sqref="P41:V41 AC41:AS41 T42:T127">
    <cfRule type="containsText" dxfId="131" priority="177" operator="containsText" text="EVF">
      <formula>NOT(ISERROR(SEARCH("EVF",P41)))</formula>
    </cfRule>
  </conditionalFormatting>
  <conditionalFormatting sqref="P41:V41 AU41 AC41:AS41 AW41:AX41 BA41:BD41 T42:T127">
    <cfRule type="containsText" dxfId="130" priority="176" operator="containsText" text="Férié">
      <formula>NOT(ISERROR(SEARCH("Férié",P41)))</formula>
    </cfRule>
  </conditionalFormatting>
  <conditionalFormatting sqref="P41:V41 AC41:AS41 AU41 AW41:AX41 BA41:BD41 T42:T127">
    <cfRule type="containsText" dxfId="129" priority="175" operator="containsText" text="Demi CP">
      <formula>NOT(ISERROR(SEARCH("Demi CP",P41)))</formula>
    </cfRule>
  </conditionalFormatting>
  <conditionalFormatting sqref="P41:V41 AU41 AC41:AS41 AW41:AX41 BA41:BD41 T42:T127">
    <cfRule type="containsText" dxfId="128" priority="174" operator="containsText" text="DCP">
      <formula>NOT(ISERROR(SEARCH("DCP",P41)))</formula>
    </cfRule>
  </conditionalFormatting>
  <conditionalFormatting sqref="K41:L41">
    <cfRule type="containsText" dxfId="127" priority="167" operator="containsText" text="CSS">
      <formula>NOT(ISERROR(SEARCH("CSS",K41)))</formula>
    </cfRule>
    <cfRule type="containsText" dxfId="126" priority="168" operator="containsText" text="AM">
      <formula>NOT(ISERROR(SEARCH("AM",K41)))</formula>
    </cfRule>
    <cfRule type="containsText" dxfId="125" priority="169" operator="containsText" text="FPE">
      <formula>NOT(ISERROR(SEARCH("FPE",K41)))</formula>
    </cfRule>
    <cfRule type="containsText" dxfId="124" priority="170" operator="containsText" text="DEM">
      <formula>NOT(ISERROR(SEARCH("DEM",K41)))</formula>
    </cfRule>
    <cfRule type="containsText" dxfId="123" priority="171" operator="containsText" text="Congé">
      <formula>NOT(ISERROR(SEARCH("Congé",K41)))</formula>
    </cfRule>
    <cfRule type="containsText" dxfId="122" priority="172" operator="containsText" text="NP">
      <formula>NOT(ISERROR(SEARCH("NP",K41)))</formula>
    </cfRule>
    <cfRule type="containsText" dxfId="121" priority="173" operator="containsText" text="ABS">
      <formula>NOT(ISERROR(SEARCH("ABS",K41)))</formula>
    </cfRule>
  </conditionalFormatting>
  <conditionalFormatting sqref="K41:L41">
    <cfRule type="containsText" dxfId="120" priority="166" operator="containsText" text="EVF">
      <formula>NOT(ISERROR(SEARCH("EVF",K41)))</formula>
    </cfRule>
  </conditionalFormatting>
  <conditionalFormatting sqref="K41:L41">
    <cfRule type="containsText" dxfId="119" priority="165" operator="containsText" text="Férié">
      <formula>NOT(ISERROR(SEARCH("Férié",K41)))</formula>
    </cfRule>
  </conditionalFormatting>
  <conditionalFormatting sqref="K41:L41">
    <cfRule type="containsText" dxfId="118" priority="164" operator="containsText" text="Demi CP">
      <formula>NOT(ISERROR(SEARCH("Demi CP",K41)))</formula>
    </cfRule>
  </conditionalFormatting>
  <conditionalFormatting sqref="K41:L41">
    <cfRule type="containsText" dxfId="117" priority="163" operator="containsText" text="DCP">
      <formula>NOT(ISERROR(SEARCH("DCP",K41)))</formula>
    </cfRule>
  </conditionalFormatting>
  <conditionalFormatting sqref="AA95:AB95">
    <cfRule type="containsText" dxfId="116" priority="152" operator="containsText" text="Demi CP">
      <formula>NOT(ISERROR(SEARCH("Demi CP",AA95)))</formula>
    </cfRule>
  </conditionalFormatting>
  <conditionalFormatting sqref="K42:L46 K48:L48">
    <cfRule type="containsText" dxfId="115" priority="144" operator="containsText" text="CSS">
      <formula>NOT(ISERROR(SEARCH("CSS",K42)))</formula>
    </cfRule>
    <cfRule type="containsText" dxfId="114" priority="145" operator="containsText" text="AM">
      <formula>NOT(ISERROR(SEARCH("AM",K42)))</formula>
    </cfRule>
    <cfRule type="containsText" dxfId="113" priority="146" operator="containsText" text="FPE">
      <formula>NOT(ISERROR(SEARCH("FPE",K42)))</formula>
    </cfRule>
    <cfRule type="containsText" dxfId="112" priority="147" operator="containsText" text="DEM">
      <formula>NOT(ISERROR(SEARCH("DEM",K42)))</formula>
    </cfRule>
    <cfRule type="containsText" dxfId="111" priority="148" operator="containsText" text="Congé">
      <formula>NOT(ISERROR(SEARCH("Congé",K42)))</formula>
    </cfRule>
    <cfRule type="containsText" dxfId="110" priority="149" operator="containsText" text="NP">
      <formula>NOT(ISERROR(SEARCH("NP",K42)))</formula>
    </cfRule>
    <cfRule type="containsText" dxfId="109" priority="150" operator="containsText" text="ABS">
      <formula>NOT(ISERROR(SEARCH("ABS",K42)))</formula>
    </cfRule>
  </conditionalFormatting>
  <conditionalFormatting sqref="K42:L46 K48:L48">
    <cfRule type="containsText" dxfId="108" priority="143" operator="containsText" text="EVF">
      <formula>NOT(ISERROR(SEARCH("EVF",K42)))</formula>
    </cfRule>
  </conditionalFormatting>
  <conditionalFormatting sqref="K42:L46 K48:L48">
    <cfRule type="containsText" dxfId="107" priority="142" operator="containsText" text="Férié">
      <formula>NOT(ISERROR(SEARCH("Férié",K42)))</formula>
    </cfRule>
  </conditionalFormatting>
  <conditionalFormatting sqref="K42:L46 K48:L48">
    <cfRule type="containsText" dxfId="106" priority="141" operator="containsText" text="Demi CP">
      <formula>NOT(ISERROR(SEARCH("Demi CP",K42)))</formula>
    </cfRule>
  </conditionalFormatting>
  <conditionalFormatting sqref="K42:L46 K48:L48">
    <cfRule type="containsText" dxfId="105" priority="140" operator="containsText" text="DCP">
      <formula>NOT(ISERROR(SEARCH("DCP",K42)))</formula>
    </cfRule>
  </conditionalFormatting>
  <conditionalFormatting sqref="AW127">
    <cfRule type="colorScale" priority="139">
      <colorScale>
        <cfvo type="num" val="2"/>
        <cfvo type="num" val="3"/>
        <color rgb="FFFFC000"/>
        <color rgb="FFFF0000"/>
      </colorScale>
    </cfRule>
  </conditionalFormatting>
  <conditionalFormatting sqref="M127 P127:AS127">
    <cfRule type="containsText" dxfId="104" priority="132" operator="containsText" text="CSS">
      <formula>NOT(ISERROR(SEARCH("CSS",M127)))</formula>
    </cfRule>
    <cfRule type="containsText" dxfId="103" priority="133" operator="containsText" text="AM">
      <formula>NOT(ISERROR(SEARCH("AM",M127)))</formula>
    </cfRule>
    <cfRule type="containsText" dxfId="102" priority="134" operator="containsText" text="FPE">
      <formula>NOT(ISERROR(SEARCH("FPE",M127)))</formula>
    </cfRule>
    <cfRule type="containsText" dxfId="101" priority="135" operator="containsText" text="DEM">
      <formula>NOT(ISERROR(SEARCH("DEM",M127)))</formula>
    </cfRule>
    <cfRule type="containsText" dxfId="100" priority="136" operator="containsText" text="Congé">
      <formula>NOT(ISERROR(SEARCH("Congé",M127)))</formula>
    </cfRule>
    <cfRule type="containsText" dxfId="99" priority="137" operator="containsText" text="NP">
      <formula>NOT(ISERROR(SEARCH("NP",M127)))</formula>
    </cfRule>
    <cfRule type="containsText" dxfId="98" priority="138" operator="containsText" text="ABS">
      <formula>NOT(ISERROR(SEARCH("ABS",M127)))</formula>
    </cfRule>
  </conditionalFormatting>
  <conditionalFormatting sqref="M127 P127:AS127">
    <cfRule type="containsText" dxfId="97" priority="131" operator="containsText" text="EVF">
      <formula>NOT(ISERROR(SEARCH("EVF",M127)))</formula>
    </cfRule>
  </conditionalFormatting>
  <conditionalFormatting sqref="M127 P127:AS127 AU127 AW127:AX127 BA127:BD127">
    <cfRule type="containsText" dxfId="96" priority="130" operator="containsText" text="Férié">
      <formula>NOT(ISERROR(SEARCH("Férié",M127)))</formula>
    </cfRule>
  </conditionalFormatting>
  <conditionalFormatting sqref="P127:AA127 AC127:AS127 AU127 AW127:AX127 BA127:BD127">
    <cfRule type="containsText" dxfId="95" priority="129" operator="containsText" text="Demi CP">
      <formula>NOT(ISERROR(SEARCH("Demi CP",P127)))</formula>
    </cfRule>
  </conditionalFormatting>
  <conditionalFormatting sqref="M127 P127:AS127 AU127 AW127:AX127 BA127:BD127">
    <cfRule type="containsText" dxfId="94" priority="128" operator="containsText" text="DCP">
      <formula>NOT(ISERROR(SEARCH("DCP",M127)))</formula>
    </cfRule>
  </conditionalFormatting>
  <conditionalFormatting sqref="K127:L127">
    <cfRule type="containsText" dxfId="93" priority="121" operator="containsText" text="CSS">
      <formula>NOT(ISERROR(SEARCH("CSS",K127)))</formula>
    </cfRule>
    <cfRule type="containsText" dxfId="92" priority="122" operator="containsText" text="AM">
      <formula>NOT(ISERROR(SEARCH("AM",K127)))</formula>
    </cfRule>
    <cfRule type="containsText" dxfId="91" priority="123" operator="containsText" text="FPE">
      <formula>NOT(ISERROR(SEARCH("FPE",K127)))</formula>
    </cfRule>
    <cfRule type="containsText" dxfId="90" priority="124" operator="containsText" text="DEM">
      <formula>NOT(ISERROR(SEARCH("DEM",K127)))</formula>
    </cfRule>
    <cfRule type="containsText" dxfId="89" priority="125" operator="containsText" text="Congé">
      <formula>NOT(ISERROR(SEARCH("Congé",K127)))</formula>
    </cfRule>
    <cfRule type="containsText" dxfId="88" priority="126" operator="containsText" text="NP">
      <formula>NOT(ISERROR(SEARCH("NP",K127)))</formula>
    </cfRule>
    <cfRule type="containsText" dxfId="87" priority="127" operator="containsText" text="ABS">
      <formula>NOT(ISERROR(SEARCH("ABS",K127)))</formula>
    </cfRule>
  </conditionalFormatting>
  <conditionalFormatting sqref="K127:L127">
    <cfRule type="containsText" dxfId="86" priority="120" operator="containsText" text="EVF">
      <formula>NOT(ISERROR(SEARCH("EVF",K127)))</formula>
    </cfRule>
  </conditionalFormatting>
  <conditionalFormatting sqref="K127:L127">
    <cfRule type="containsText" dxfId="85" priority="119" operator="containsText" text="Férié">
      <formula>NOT(ISERROR(SEARCH("Férié",K127)))</formula>
    </cfRule>
  </conditionalFormatting>
  <conditionalFormatting sqref="K127:L127">
    <cfRule type="containsText" dxfId="84" priority="118" operator="containsText" text="Demi CP">
      <formula>NOT(ISERROR(SEARCH("Demi CP",K127)))</formula>
    </cfRule>
  </conditionalFormatting>
  <conditionalFormatting sqref="K127:L127">
    <cfRule type="containsText" dxfId="83" priority="117" operator="containsText" text="DCP">
      <formula>NOT(ISERROR(SEARCH("DCP",K127)))</formula>
    </cfRule>
  </conditionalFormatting>
  <conditionalFormatting sqref="C127">
    <cfRule type="containsText" dxfId="82" priority="116" operator="containsText" text="Férié">
      <formula>NOT(ISERROR(SEARCH("Férié",C127)))</formula>
    </cfRule>
  </conditionalFormatting>
  <conditionalFormatting sqref="C127">
    <cfRule type="containsText" dxfId="81" priority="115" operator="containsText" text="DCP">
      <formula>NOT(ISERROR(SEARCH("DCP",C127)))</formula>
    </cfRule>
  </conditionalFormatting>
  <conditionalFormatting sqref="C127">
    <cfRule type="containsText" dxfId="80" priority="114" operator="containsText" text="Demi CP">
      <formula>NOT(ISERROR(SEARCH("Demi CP",C127)))</formula>
    </cfRule>
  </conditionalFormatting>
  <conditionalFormatting sqref="C127">
    <cfRule type="containsText" dxfId="79" priority="113" operator="containsText" text="Demi CP">
      <formula>NOT(ISERROR(SEARCH("Demi CP",C127)))</formula>
    </cfRule>
  </conditionalFormatting>
  <conditionalFormatting sqref="B127">
    <cfRule type="containsText" dxfId="78" priority="112" operator="containsText" text="Férié">
      <formula>NOT(ISERROR(SEARCH("Férié",B127)))</formula>
    </cfRule>
  </conditionalFormatting>
  <conditionalFormatting sqref="B127">
    <cfRule type="containsText" dxfId="77" priority="111" operator="containsText" text="DCP">
      <formula>NOT(ISERROR(SEARCH("DCP",B127)))</formula>
    </cfRule>
  </conditionalFormatting>
  <conditionalFormatting sqref="B127">
    <cfRule type="containsText" dxfId="76" priority="110" operator="containsText" text="Demi CP">
      <formula>NOT(ISERROR(SEARCH("Demi CP",B127)))</formula>
    </cfRule>
  </conditionalFormatting>
  <conditionalFormatting sqref="B127">
    <cfRule type="containsText" dxfId="75" priority="109" operator="containsText" text="Demi CP">
      <formula>NOT(ISERROR(SEARCH("Demi CP",B127)))</formula>
    </cfRule>
  </conditionalFormatting>
  <conditionalFormatting sqref="K47:L47">
    <cfRule type="containsText" dxfId="74" priority="91" operator="containsText" text="CSS">
      <formula>NOT(ISERROR(SEARCH("CSS",K47)))</formula>
    </cfRule>
    <cfRule type="containsText" dxfId="73" priority="92" operator="containsText" text="AM">
      <formula>NOT(ISERROR(SEARCH("AM",K47)))</formula>
    </cfRule>
    <cfRule type="containsText" dxfId="72" priority="93" operator="containsText" text="FPE">
      <formula>NOT(ISERROR(SEARCH("FPE",K47)))</formula>
    </cfRule>
    <cfRule type="containsText" dxfId="71" priority="94" operator="containsText" text="DEM">
      <formula>NOT(ISERROR(SEARCH("DEM",K47)))</formula>
    </cfRule>
    <cfRule type="containsText" dxfId="70" priority="95" operator="containsText" text="Congé">
      <formula>NOT(ISERROR(SEARCH("Congé",K47)))</formula>
    </cfRule>
    <cfRule type="containsText" dxfId="69" priority="96" operator="containsText" text="NP">
      <formula>NOT(ISERROR(SEARCH("NP",K47)))</formula>
    </cfRule>
    <cfRule type="containsText" dxfId="68" priority="97" operator="containsText" text="ABS">
      <formula>NOT(ISERROR(SEARCH("ABS",K47)))</formula>
    </cfRule>
  </conditionalFormatting>
  <conditionalFormatting sqref="K47:L47">
    <cfRule type="containsText" dxfId="67" priority="90" operator="containsText" text="EVF">
      <formula>NOT(ISERROR(SEARCH("EVF",K47)))</formula>
    </cfRule>
  </conditionalFormatting>
  <conditionalFormatting sqref="K47:L47">
    <cfRule type="containsText" dxfId="66" priority="89" operator="containsText" text="Férié">
      <formula>NOT(ISERROR(SEARCH("Férié",K47)))</formula>
    </cfRule>
  </conditionalFormatting>
  <conditionalFormatting sqref="K47:L47">
    <cfRule type="containsText" dxfId="65" priority="88" operator="containsText" text="Demi CP">
      <formula>NOT(ISERROR(SEARCH("Demi CP",K47)))</formula>
    </cfRule>
  </conditionalFormatting>
  <conditionalFormatting sqref="K47:L47">
    <cfRule type="containsText" dxfId="64" priority="87" operator="containsText" text="DCP">
      <formula>NOT(ISERROR(SEARCH("DCP",K47)))</formula>
    </cfRule>
  </conditionalFormatting>
  <conditionalFormatting sqref="K49:L50">
    <cfRule type="containsText" dxfId="63" priority="69" operator="containsText" text="CSS">
      <formula>NOT(ISERROR(SEARCH("CSS",K49)))</formula>
    </cfRule>
    <cfRule type="containsText" dxfId="62" priority="70" operator="containsText" text="AM">
      <formula>NOT(ISERROR(SEARCH("AM",K49)))</formula>
    </cfRule>
    <cfRule type="containsText" dxfId="61" priority="71" operator="containsText" text="FPE">
      <formula>NOT(ISERROR(SEARCH("FPE",K49)))</formula>
    </cfRule>
    <cfRule type="containsText" dxfId="60" priority="72" operator="containsText" text="DEM">
      <formula>NOT(ISERROR(SEARCH("DEM",K49)))</formula>
    </cfRule>
    <cfRule type="containsText" dxfId="59" priority="73" operator="containsText" text="Congé">
      <formula>NOT(ISERROR(SEARCH("Congé",K49)))</formula>
    </cfRule>
    <cfRule type="containsText" dxfId="58" priority="74" operator="containsText" text="NP">
      <formula>NOT(ISERROR(SEARCH("NP",K49)))</formula>
    </cfRule>
    <cfRule type="containsText" dxfId="57" priority="75" operator="containsText" text="ABS">
      <formula>NOT(ISERROR(SEARCH("ABS",K49)))</formula>
    </cfRule>
  </conditionalFormatting>
  <conditionalFormatting sqref="K49:L50">
    <cfRule type="containsText" dxfId="56" priority="68" operator="containsText" text="EVF">
      <formula>NOT(ISERROR(SEARCH("EVF",K49)))</formula>
    </cfRule>
  </conditionalFormatting>
  <conditionalFormatting sqref="K49:L50">
    <cfRule type="containsText" dxfId="55" priority="67" operator="containsText" text="Férié">
      <formula>NOT(ISERROR(SEARCH("Férié",K49)))</formula>
    </cfRule>
  </conditionalFormatting>
  <conditionalFormatting sqref="K49:L50">
    <cfRule type="containsText" dxfId="54" priority="66" operator="containsText" text="Demi CP">
      <formula>NOT(ISERROR(SEARCH("Demi CP",K49)))</formula>
    </cfRule>
  </conditionalFormatting>
  <conditionalFormatting sqref="K49:L50">
    <cfRule type="containsText" dxfId="53" priority="65" operator="containsText" text="DCP">
      <formula>NOT(ISERROR(SEARCH("DCP",K49)))</formula>
    </cfRule>
  </conditionalFormatting>
  <conditionalFormatting sqref="W41:AB41">
    <cfRule type="containsText" dxfId="52" priority="47" operator="containsText" text="CSS">
      <formula>NOT(ISERROR(SEARCH("CSS",W41)))</formula>
    </cfRule>
    <cfRule type="containsText" dxfId="51" priority="48" operator="containsText" text="AM">
      <formula>NOT(ISERROR(SEARCH("AM",W41)))</formula>
    </cfRule>
    <cfRule type="containsText" dxfId="50" priority="49" operator="containsText" text="FPE">
      <formula>NOT(ISERROR(SEARCH("FPE",W41)))</formula>
    </cfRule>
    <cfRule type="containsText" dxfId="49" priority="50" operator="containsText" text="DEM">
      <formula>NOT(ISERROR(SEARCH("DEM",W41)))</formula>
    </cfRule>
    <cfRule type="containsText" dxfId="48" priority="51" operator="containsText" text="Congé">
      <formula>NOT(ISERROR(SEARCH("Congé",W41)))</formula>
    </cfRule>
    <cfRule type="containsText" dxfId="47" priority="52" operator="containsText" text="NP">
      <formula>NOT(ISERROR(SEARCH("NP",W41)))</formula>
    </cfRule>
    <cfRule type="containsText" dxfId="46" priority="53" operator="containsText" text="ABS">
      <formula>NOT(ISERROR(SEARCH("ABS",W41)))</formula>
    </cfRule>
  </conditionalFormatting>
  <conditionalFormatting sqref="W41:AB41">
    <cfRule type="containsText" dxfId="45" priority="46" operator="containsText" text="EVF">
      <formula>NOT(ISERROR(SEARCH("EVF",W41)))</formula>
    </cfRule>
  </conditionalFormatting>
  <conditionalFormatting sqref="W41:AB41">
    <cfRule type="containsText" dxfId="44" priority="45" operator="containsText" text="Férié">
      <formula>NOT(ISERROR(SEARCH("Férié",W41)))</formula>
    </cfRule>
  </conditionalFormatting>
  <conditionalFormatting sqref="W41:AA41">
    <cfRule type="containsText" dxfId="43" priority="44" operator="containsText" text="Demi CP">
      <formula>NOT(ISERROR(SEARCH("Demi CP",W41)))</formula>
    </cfRule>
  </conditionalFormatting>
  <conditionalFormatting sqref="W41:AB41">
    <cfRule type="containsText" dxfId="42" priority="43" operator="containsText" text="DCP">
      <formula>NOT(ISERROR(SEARCH("DCP",W41)))</formula>
    </cfRule>
  </conditionalFormatting>
  <conditionalFormatting sqref="D69:F69">
    <cfRule type="containsText" dxfId="41" priority="42" operator="containsText" text="Férié">
      <formula>NOT(ISERROR(SEARCH("Férié",D69)))</formula>
    </cfRule>
  </conditionalFormatting>
  <conditionalFormatting sqref="D69:F69">
    <cfRule type="containsText" dxfId="40" priority="41" operator="containsText" text="Demi CP">
      <formula>NOT(ISERROR(SEARCH("Demi CP",D69)))</formula>
    </cfRule>
  </conditionalFormatting>
  <conditionalFormatting sqref="E69:F69">
    <cfRule type="containsText" dxfId="39" priority="40" operator="containsText" text="Demi CP">
      <formula>NOT(ISERROR(SEARCH("Demi CP",E69)))</formula>
    </cfRule>
  </conditionalFormatting>
  <conditionalFormatting sqref="D69">
    <cfRule type="duplicateValues" dxfId="38" priority="39"/>
  </conditionalFormatting>
  <conditionalFormatting sqref="D69:F69">
    <cfRule type="containsText" dxfId="37" priority="38" operator="containsText" text="DCP">
      <formula>NOT(ISERROR(SEARCH("DCP",D69)))</formula>
    </cfRule>
  </conditionalFormatting>
  <conditionalFormatting sqref="D69">
    <cfRule type="duplicateValues" dxfId="36" priority="37"/>
  </conditionalFormatting>
  <conditionalFormatting sqref="D69">
    <cfRule type="duplicateValues" dxfId="35" priority="35"/>
    <cfRule type="duplicateValues" dxfId="34" priority="36"/>
  </conditionalFormatting>
  <conditionalFormatting sqref="D69">
    <cfRule type="duplicateValues" dxfId="33" priority="34"/>
  </conditionalFormatting>
  <conditionalFormatting sqref="K3:BD127 G128:BD1048576 G1:BD2">
    <cfRule type="cellIs" dxfId="32" priority="21" operator="equal">
      <formula>"CP/2"</formula>
    </cfRule>
  </conditionalFormatting>
  <conditionalFormatting sqref="AX2">
    <cfRule type="containsText" dxfId="31" priority="14" operator="containsText" text="CSS">
      <formula>NOT(ISERROR(SEARCH("CSS",AX2)))</formula>
    </cfRule>
    <cfRule type="containsText" dxfId="30" priority="15" operator="containsText" text="AM">
      <formula>NOT(ISERROR(SEARCH("AM",AX2)))</formula>
    </cfRule>
    <cfRule type="containsText" dxfId="29" priority="16" operator="containsText" text="FPE">
      <formula>NOT(ISERROR(SEARCH("FPE",AX2)))</formula>
    </cfRule>
    <cfRule type="containsText" dxfId="28" priority="17" operator="containsText" text="DEM">
      <formula>NOT(ISERROR(SEARCH("DEM",AX2)))</formula>
    </cfRule>
    <cfRule type="containsText" dxfId="27" priority="18" operator="containsText" text="Congé">
      <formula>NOT(ISERROR(SEARCH("Congé",AX2)))</formula>
    </cfRule>
    <cfRule type="containsText" dxfId="26" priority="19" operator="containsText" text="NP">
      <formula>NOT(ISERROR(SEARCH("NP",AX2)))</formula>
    </cfRule>
    <cfRule type="containsText" dxfId="25" priority="20" operator="containsText" text="ABS">
      <formula>NOT(ISERROR(SEARCH("ABS",AX2)))</formula>
    </cfRule>
  </conditionalFormatting>
  <conditionalFormatting sqref="AX2">
    <cfRule type="containsText" dxfId="24" priority="13" operator="containsText" text="EVF">
      <formula>NOT(ISERROR(SEARCH("EVF",AX2)))</formula>
    </cfRule>
  </conditionalFormatting>
  <conditionalFormatting sqref="AX2">
    <cfRule type="containsText" dxfId="23" priority="12" operator="containsText" text="Demi CP">
      <formula>NOT(ISERROR(SEARCH("Demi CP",AX2)))</formula>
    </cfRule>
  </conditionalFormatting>
  <conditionalFormatting sqref="AY2">
    <cfRule type="containsText" dxfId="22" priority="5" operator="containsText" text="CSS">
      <formula>NOT(ISERROR(SEARCH("CSS",AY2)))</formula>
    </cfRule>
    <cfRule type="containsText" dxfId="21" priority="6" operator="containsText" text="AM">
      <formula>NOT(ISERROR(SEARCH("AM",AY2)))</formula>
    </cfRule>
    <cfRule type="containsText" dxfId="20" priority="7" operator="containsText" text="FPE">
      <formula>NOT(ISERROR(SEARCH("FPE",AY2)))</formula>
    </cfRule>
    <cfRule type="containsText" dxfId="19" priority="8" operator="containsText" text="DEM">
      <formula>NOT(ISERROR(SEARCH("DEM",AY2)))</formula>
    </cfRule>
    <cfRule type="containsText" dxfId="18" priority="9" operator="containsText" text="Congé">
      <formula>NOT(ISERROR(SEARCH("Congé",AY2)))</formula>
    </cfRule>
    <cfRule type="containsText" dxfId="17" priority="10" operator="containsText" text="NP">
      <formula>NOT(ISERROR(SEARCH("NP",AY2)))</formula>
    </cfRule>
    <cfRule type="containsText" dxfId="16" priority="11" operator="containsText" text="ABS">
      <formula>NOT(ISERROR(SEARCH("ABS",AY2)))</formula>
    </cfRule>
  </conditionalFormatting>
  <conditionalFormatting sqref="AY2">
    <cfRule type="containsText" dxfId="15" priority="4" operator="containsText" text="EVF">
      <formula>NOT(ISERROR(SEARCH("EVF",AY2)))</formula>
    </cfRule>
  </conditionalFormatting>
  <conditionalFormatting sqref="AY2">
    <cfRule type="containsText" dxfId="14" priority="3" operator="containsText" text="Férié">
      <formula>NOT(ISERROR(SEARCH("Férié",AY2)))</formula>
    </cfRule>
  </conditionalFormatting>
  <conditionalFormatting sqref="AY2">
    <cfRule type="containsText" dxfId="13" priority="2" operator="containsText" text="Demi CP">
      <formula>NOT(ISERROR(SEARCH("Demi CP",AY2)))</formula>
    </cfRule>
  </conditionalFormatting>
  <conditionalFormatting sqref="AY2">
    <cfRule type="containsText" dxfId="12" priority="1" operator="containsText" text="DCP">
      <formula>NOT(ISERROR(SEARCH("DCP",AY2)))</formula>
    </cfRule>
  </conditionalFormatting>
  <conditionalFormatting sqref="D127:D1048576 D1">
    <cfRule type="duplicateValues" dxfId="11" priority="139626"/>
  </conditionalFormatting>
  <conditionalFormatting sqref="D127:D1048576 D1">
    <cfRule type="duplicateValues" dxfId="10" priority="139630"/>
    <cfRule type="duplicateValues" dxfId="9" priority="139631"/>
  </conditionalFormatting>
  <conditionalFormatting sqref="D127:D1048576">
    <cfRule type="duplicateValues" dxfId="8" priority="139638"/>
  </conditionalFormatting>
  <conditionalFormatting sqref="D3:D7 D9:D16 D18:D25">
    <cfRule type="duplicateValues" dxfId="7" priority="139641"/>
  </conditionalFormatting>
  <conditionalFormatting sqref="D14:D15">
    <cfRule type="duplicateValues" dxfId="6" priority="139644"/>
  </conditionalFormatting>
  <conditionalFormatting sqref="D70:D108">
    <cfRule type="duplicateValues" dxfId="5" priority="139645"/>
  </conditionalFormatting>
  <conditionalFormatting sqref="D108 D81:D106">
    <cfRule type="duplicateValues" dxfId="4" priority="139646"/>
  </conditionalFormatting>
  <conditionalFormatting sqref="D81:D99">
    <cfRule type="duplicateValues" dxfId="3" priority="139648"/>
    <cfRule type="duplicateValues" dxfId="2" priority="139649"/>
  </conditionalFormatting>
  <conditionalFormatting sqref="D81:D99">
    <cfRule type="duplicateValues" dxfId="1" priority="139650"/>
  </conditionalFormatting>
  <conditionalFormatting sqref="D105:D106">
    <cfRule type="duplicateValues" dxfId="0" priority="139651"/>
  </conditionalFormatting>
  <pageMargins left="0.7" right="0.7" top="0.75" bottom="0.75" header="0.3" footer="0.3"/>
  <pageSetup paperSize="9" scale="6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Cumul pointage</vt:lpstr>
      <vt:lpstr>02 2020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2020-02-22T23:22:14Z</dcterms:modified>
</cp:coreProperties>
</file>