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UNYBE00\Desktop\"/>
    </mc:Choice>
  </mc:AlternateContent>
  <bookViews>
    <workbookView xWindow="0" yWindow="0" windowWidth="23040" windowHeight="888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8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8" i="1"/>
  <c r="T21" i="1"/>
  <c r="T20" i="1"/>
  <c r="T19" i="1"/>
  <c r="T18" i="1"/>
  <c r="T17" i="1"/>
  <c r="T16" i="1"/>
  <c r="T15" i="1"/>
  <c r="T14" i="1"/>
  <c r="T13" i="1"/>
  <c r="V12" i="1"/>
  <c r="T12" i="1"/>
  <c r="T11" i="1"/>
  <c r="V11" i="1" s="1"/>
  <c r="V10" i="1"/>
  <c r="T10" i="1"/>
  <c r="T9" i="1"/>
  <c r="V9" i="1" s="1"/>
  <c r="V8" i="1"/>
  <c r="T8" i="1"/>
  <c r="U7" i="1"/>
  <c r="S7" i="1"/>
  <c r="R7" i="1"/>
  <c r="W7" i="1" s="1"/>
  <c r="T7" i="1" s="1"/>
  <c r="Q7" i="1"/>
  <c r="P7" i="1"/>
  <c r="B7" i="1"/>
  <c r="V7" i="1" l="1"/>
</calcChain>
</file>

<file path=xl/sharedStrings.xml><?xml version="1.0" encoding="utf-8"?>
<sst xmlns="http://schemas.openxmlformats.org/spreadsheetml/2006/main" count="146" uniqueCount="43">
  <si>
    <t>Restaurant</t>
  </si>
  <si>
    <t>Service</t>
  </si>
  <si>
    <t>Manager</t>
  </si>
  <si>
    <t>NumeroDeLaNote</t>
  </si>
  <si>
    <t>TypeDeLigne</t>
  </si>
  <si>
    <t>ZoneDeVente</t>
  </si>
  <si>
    <t>Date</t>
  </si>
  <si>
    <t>Heure</t>
  </si>
  <si>
    <t>Nombre couverts</t>
  </si>
  <si>
    <t>Quantité</t>
  </si>
  <si>
    <t>Libellé</t>
  </si>
  <si>
    <t>CA</t>
  </si>
  <si>
    <t>Remise</t>
  </si>
  <si>
    <t>TauxTVA</t>
  </si>
  <si>
    <t>Montant rglmt</t>
  </si>
  <si>
    <t>Valo annul</t>
  </si>
  <si>
    <t>Nbre couv</t>
  </si>
  <si>
    <t>Table annulée</t>
  </si>
  <si>
    <t>Heures annul</t>
  </si>
  <si>
    <t>Taux réd table</t>
  </si>
  <si>
    <t>Promotion horaire</t>
  </si>
  <si>
    <t>Concatener</t>
  </si>
  <si>
    <t>ART</t>
  </si>
  <si>
    <t>RES</t>
  </si>
  <si>
    <t>CAFE</t>
  </si>
  <si>
    <t>01 déc 18 - midi</t>
  </si>
  <si>
    <t>MOJITO</t>
  </si>
  <si>
    <t/>
  </si>
  <si>
    <t>TABLE ANNULEE</t>
  </si>
  <si>
    <t>MACON12</t>
  </si>
  <si>
    <t>SAL-CESAR</t>
  </si>
  <si>
    <t>REG</t>
  </si>
  <si>
    <t>HEURE ANNUL</t>
  </si>
  <si>
    <t>HAPPY HOUR</t>
  </si>
  <si>
    <t>G. BLONDE 33CL</t>
  </si>
  <si>
    <t>PAVE SAUMON</t>
  </si>
  <si>
    <t>B-ITALIEN</t>
  </si>
  <si>
    <t>CAFE GOURMAND</t>
  </si>
  <si>
    <t>MAGRET CANETTE</t>
  </si>
  <si>
    <t>CHEESE</t>
  </si>
  <si>
    <t>B- HIPSTER</t>
  </si>
  <si>
    <t>RESTO</t>
  </si>
  <si>
    <t>JM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</si>
</sst>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400]h:mm:ss\ AM/PM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17" fontId="0" fillId="0" borderId="0" xfId="0" applyNumberFormat="1"/>
    <xf numFmtId="14" fontId="0" fillId="0" borderId="0" xfId="0" applyNumberFormat="1"/>
    <xf numFmtId="164" fontId="0" fillId="0" borderId="0" xfId="0" applyNumberFormat="1"/>
    <xf numFmtId="43" fontId="0" fillId="0" borderId="0" xfId="1" applyFont="1"/>
    <xf numFmtId="9" fontId="0" fillId="0" borderId="0" xfId="2" applyFont="1"/>
    <xf numFmtId="0" fontId="0" fillId="0" borderId="0" xfId="0" applyFill="1"/>
    <xf numFmtId="9" fontId="0" fillId="0" borderId="0" xfId="2" applyFont="1" applyFill="1"/>
    <xf numFmtId="10" fontId="0" fillId="0" borderId="0" xfId="2" applyNumberFormat="1" applyFont="1" applyFill="1"/>
    <xf numFmtId="0" fontId="0" fillId="2" borderId="0" xfId="0" applyFill="1"/>
    <xf numFmtId="3" fontId="0" fillId="2" borderId="0" xfId="0" applyNumberFormat="1" applyFill="1"/>
    <xf numFmtId="9" fontId="0" fillId="2" borderId="0" xfId="2" applyFont="1" applyFill="1"/>
    <xf numFmtId="14" fontId="0" fillId="0" borderId="0" xfId="0" applyNumberFormat="1" applyFill="1"/>
    <xf numFmtId="164" fontId="0" fillId="0" borderId="0" xfId="0" applyNumberFormat="1" applyFill="1"/>
    <xf numFmtId="43" fontId="0" fillId="0" borderId="0" xfId="1" applyFon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z/v5/kbf%202018-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ables"/>
      <sheetName val="Balance"/>
      <sheetName val="Caisse"/>
      <sheetName val="Staff"/>
      <sheetName val="Import"/>
      <sheetName val="carte"/>
      <sheetName val="infos"/>
      <sheetName val="indic base"/>
      <sheetName val="indic géné"/>
      <sheetName val="indic annul %CA"/>
      <sheetName val="indic annul Nbre"/>
      <sheetName val="indic red %CA"/>
      <sheetName val="indic red Nbre"/>
      <sheetName val="indic serv"/>
      <sheetName val="indic mana"/>
      <sheetName val="indic caisse"/>
      <sheetName val="restit géné"/>
      <sheetName val="restit caisse"/>
      <sheetName val="restit serv"/>
      <sheetName val="restit détec"/>
      <sheetName val="restit mana"/>
    </sheetNames>
    <definedNames>
      <definedName name="coller_données_logiciel"/>
    </definedNames>
    <sheetDataSet>
      <sheetData sheetId="0">
        <row r="10">
          <cell r="B10">
            <v>0.70833333333333337</v>
          </cell>
        </row>
        <row r="28">
          <cell r="B28">
            <v>0.1</v>
          </cell>
        </row>
        <row r="31">
          <cell r="B31" t="str">
            <v>HAPPY HOUR</v>
          </cell>
        </row>
        <row r="32">
          <cell r="B32">
            <v>0.45833333333333331</v>
          </cell>
        </row>
        <row r="33">
          <cell r="B33">
            <v>0.625</v>
          </cell>
        </row>
        <row r="35">
          <cell r="B35" t="str">
            <v>PLAT JOUR POISSON</v>
          </cell>
        </row>
        <row r="36">
          <cell r="B36" t="str">
            <v>PLAT JOUR VIANDE</v>
          </cell>
        </row>
        <row r="37">
          <cell r="B37" t="str">
            <v>DESSERT FORMULE</v>
          </cell>
        </row>
        <row r="48">
          <cell r="B48" t="str">
            <v>PLAT DU JOUR</v>
          </cell>
        </row>
        <row r="49">
          <cell r="B49">
            <v>0.45833333333333331</v>
          </cell>
        </row>
        <row r="50">
          <cell r="B50">
            <v>0.625</v>
          </cell>
        </row>
        <row r="53">
          <cell r="B53" t="str">
            <v xml:space="preserve"> CAP DES PINS HH</v>
          </cell>
        </row>
        <row r="54">
          <cell r="B54" t="str">
            <v>1664 HH</v>
          </cell>
        </row>
        <row r="55">
          <cell r="B55" t="str">
            <v>BADOIT RGE HH</v>
          </cell>
        </row>
        <row r="56">
          <cell r="B56" t="str">
            <v>COCA HH</v>
          </cell>
        </row>
        <row r="57">
          <cell r="B57" t="str">
            <v>COCA ZERO HH</v>
          </cell>
        </row>
        <row r="58">
          <cell r="B58" t="str">
            <v>COTE DU RHONE HH</v>
          </cell>
        </row>
        <row r="59">
          <cell r="B59" t="str">
            <v>GRIM HH</v>
          </cell>
        </row>
        <row r="60">
          <cell r="B60" t="str">
            <v>MACON IGE HH</v>
          </cell>
        </row>
        <row r="61">
          <cell r="B61" t="str">
            <v>MOJITO HH</v>
          </cell>
        </row>
        <row r="62">
          <cell r="B62" t="str">
            <v>SEX HH</v>
          </cell>
        </row>
      </sheetData>
      <sheetData sheetId="1"/>
      <sheetData sheetId="2"/>
      <sheetData sheetId="3">
        <row r="6">
          <cell r="G6">
            <v>43435</v>
          </cell>
          <cell r="H6" t="str">
            <v>01 déc 18 - midi</v>
          </cell>
          <cell r="K6">
            <v>43435</v>
          </cell>
          <cell r="L6" t="str">
            <v>01 déc 18 - soir</v>
          </cell>
        </row>
        <row r="7">
          <cell r="G7">
            <v>43436</v>
          </cell>
          <cell r="H7" t="str">
            <v>02 déc 18 - midi</v>
          </cell>
          <cell r="K7">
            <v>43436</v>
          </cell>
          <cell r="L7" t="str">
            <v>02 déc 18 - soir</v>
          </cell>
        </row>
        <row r="8">
          <cell r="G8">
            <v>43437</v>
          </cell>
          <cell r="H8" t="str">
            <v>03 déc 18 - midi</v>
          </cell>
          <cell r="K8">
            <v>43437</v>
          </cell>
          <cell r="L8" t="str">
            <v>03 déc 18 - soir</v>
          </cell>
        </row>
        <row r="9">
          <cell r="G9">
            <v>43438</v>
          </cell>
          <cell r="H9" t="str">
            <v>04 déc 18 - midi</v>
          </cell>
          <cell r="K9">
            <v>43438</v>
          </cell>
          <cell r="L9" t="str">
            <v>04 déc 18 - soir</v>
          </cell>
        </row>
        <row r="10">
          <cell r="G10">
            <v>43439</v>
          </cell>
          <cell r="H10" t="str">
            <v>05 déc 18 - midi</v>
          </cell>
          <cell r="K10">
            <v>43439</v>
          </cell>
          <cell r="L10" t="str">
            <v>05 déc 18 - soir</v>
          </cell>
        </row>
        <row r="11">
          <cell r="G11">
            <v>43440</v>
          </cell>
          <cell r="H11" t="str">
            <v>06 déc 18 - midi</v>
          </cell>
          <cell r="K11">
            <v>43440</v>
          </cell>
          <cell r="L11" t="str">
            <v>06 déc 18 - soir</v>
          </cell>
        </row>
        <row r="12">
          <cell r="G12">
            <v>43441</v>
          </cell>
          <cell r="H12" t="str">
            <v>07 déc 18 - midi</v>
          </cell>
          <cell r="K12">
            <v>43441</v>
          </cell>
          <cell r="L12" t="str">
            <v>07 déc 18 - soir</v>
          </cell>
        </row>
        <row r="13">
          <cell r="G13">
            <v>43442</v>
          </cell>
          <cell r="H13" t="str">
            <v>08 déc 18 - midi</v>
          </cell>
          <cell r="K13">
            <v>43442</v>
          </cell>
          <cell r="L13" t="str">
            <v>08 déc 18 - soir</v>
          </cell>
        </row>
        <row r="14">
          <cell r="G14">
            <v>43443</v>
          </cell>
          <cell r="H14" t="str">
            <v>09 déc 18 - midi</v>
          </cell>
          <cell r="K14">
            <v>43443</v>
          </cell>
          <cell r="L14" t="str">
            <v>09 déc 18 - soir</v>
          </cell>
        </row>
        <row r="15">
          <cell r="G15">
            <v>43444</v>
          </cell>
          <cell r="H15" t="str">
            <v>10 déc 18 - midi</v>
          </cell>
          <cell r="K15">
            <v>43444</v>
          </cell>
          <cell r="L15" t="str">
            <v>10 déc 18 - soir</v>
          </cell>
        </row>
        <row r="16">
          <cell r="G16">
            <v>43445</v>
          </cell>
          <cell r="H16" t="str">
            <v>11 déc 18 - midi</v>
          </cell>
          <cell r="K16">
            <v>43445</v>
          </cell>
          <cell r="L16" t="str">
            <v>11 déc 18 - soir</v>
          </cell>
        </row>
        <row r="17">
          <cell r="G17">
            <v>43446</v>
          </cell>
          <cell r="H17" t="str">
            <v>12 déc 18 - midi</v>
          </cell>
          <cell r="K17">
            <v>43446</v>
          </cell>
          <cell r="L17" t="str">
            <v>12 déc 18 - soir</v>
          </cell>
        </row>
        <row r="18">
          <cell r="G18">
            <v>43447</v>
          </cell>
          <cell r="H18" t="str">
            <v>13 déc 18 - midi</v>
          </cell>
          <cell r="K18">
            <v>43447</v>
          </cell>
          <cell r="L18" t="str">
            <v>13 déc 18 - soir</v>
          </cell>
        </row>
        <row r="19">
          <cell r="G19">
            <v>43448</v>
          </cell>
          <cell r="H19" t="str">
            <v>14 déc 18 - midi</v>
          </cell>
          <cell r="K19">
            <v>43448</v>
          </cell>
          <cell r="L19" t="str">
            <v>14 déc 18 - soir</v>
          </cell>
        </row>
        <row r="20">
          <cell r="G20">
            <v>43449</v>
          </cell>
          <cell r="H20" t="str">
            <v>15 déc 18 - midi</v>
          </cell>
          <cell r="K20">
            <v>43449</v>
          </cell>
          <cell r="L20" t="str">
            <v>15 déc 18 - soir</v>
          </cell>
        </row>
        <row r="21">
          <cell r="G21">
            <v>43450</v>
          </cell>
          <cell r="H21" t="str">
            <v>16 déc 18 - midi</v>
          </cell>
          <cell r="K21">
            <v>43450</v>
          </cell>
          <cell r="L21" t="str">
            <v>16 déc 18 - soir</v>
          </cell>
        </row>
        <row r="22">
          <cell r="G22">
            <v>43451</v>
          </cell>
          <cell r="H22" t="str">
            <v>17 déc 18 - midi</v>
          </cell>
          <cell r="K22">
            <v>43451</v>
          </cell>
          <cell r="L22" t="str">
            <v>17 déc 18 - soir</v>
          </cell>
        </row>
        <row r="23">
          <cell r="G23">
            <v>43452</v>
          </cell>
          <cell r="H23" t="str">
            <v>18 déc 18 - midi</v>
          </cell>
          <cell r="K23">
            <v>43452</v>
          </cell>
          <cell r="L23" t="str">
            <v>18 déc 18 - soir</v>
          </cell>
        </row>
        <row r="24">
          <cell r="G24">
            <v>43453</v>
          </cell>
          <cell r="H24" t="str">
            <v>19 déc 18 - midi</v>
          </cell>
          <cell r="K24">
            <v>43453</v>
          </cell>
          <cell r="L24" t="str">
            <v>19 déc 18 - soir</v>
          </cell>
        </row>
        <row r="25">
          <cell r="G25">
            <v>43454</v>
          </cell>
          <cell r="H25" t="str">
            <v>20 déc 18 - midi</v>
          </cell>
          <cell r="K25">
            <v>43454</v>
          </cell>
          <cell r="L25" t="str">
            <v>20 déc 18 - soir</v>
          </cell>
        </row>
        <row r="26">
          <cell r="G26">
            <v>43455</v>
          </cell>
          <cell r="H26" t="str">
            <v>21 déc 18 - midi</v>
          </cell>
          <cell r="K26">
            <v>43455</v>
          </cell>
          <cell r="L26" t="str">
            <v>21 déc 18 - soir</v>
          </cell>
        </row>
        <row r="27">
          <cell r="G27">
            <v>43456</v>
          </cell>
          <cell r="H27" t="str">
            <v>22 déc 18 - midi</v>
          </cell>
          <cell r="K27">
            <v>43456</v>
          </cell>
          <cell r="L27" t="str">
            <v>22 déc 18 - soir</v>
          </cell>
        </row>
        <row r="28">
          <cell r="G28">
            <v>43457</v>
          </cell>
          <cell r="H28" t="str">
            <v>23 déc 18 - midi</v>
          </cell>
          <cell r="K28">
            <v>43457</v>
          </cell>
          <cell r="L28" t="str">
            <v>23 déc 18 - soir</v>
          </cell>
        </row>
        <row r="29">
          <cell r="G29">
            <v>43458</v>
          </cell>
          <cell r="H29" t="str">
            <v>24 déc 18 - midi</v>
          </cell>
          <cell r="K29">
            <v>43458</v>
          </cell>
          <cell r="L29" t="str">
            <v>24 déc 18 - soir</v>
          </cell>
        </row>
        <row r="30">
          <cell r="G30">
            <v>43459</v>
          </cell>
          <cell r="H30" t="str">
            <v>25 déc 18 - midi</v>
          </cell>
          <cell r="K30">
            <v>43459</v>
          </cell>
          <cell r="L30" t="str">
            <v>25 déc 18 - soir</v>
          </cell>
        </row>
        <row r="31">
          <cell r="G31">
            <v>43460</v>
          </cell>
          <cell r="H31" t="str">
            <v>26 déc 18 - midi</v>
          </cell>
          <cell r="K31">
            <v>43460</v>
          </cell>
          <cell r="L31" t="str">
            <v>26 déc 18 - soir</v>
          </cell>
        </row>
        <row r="32">
          <cell r="G32">
            <v>43461</v>
          </cell>
          <cell r="H32" t="str">
            <v>27 déc 18 - midi</v>
          </cell>
          <cell r="K32">
            <v>43461</v>
          </cell>
          <cell r="L32" t="str">
            <v>27 déc 18 - soir</v>
          </cell>
        </row>
        <row r="33">
          <cell r="G33">
            <v>43462</v>
          </cell>
          <cell r="H33" t="str">
            <v>28 déc 18 - midi</v>
          </cell>
          <cell r="K33">
            <v>43462</v>
          </cell>
          <cell r="L33" t="str">
            <v>28 déc 18 - soir</v>
          </cell>
        </row>
        <row r="34">
          <cell r="G34">
            <v>43463</v>
          </cell>
          <cell r="H34" t="str">
            <v>29 déc 18 - midi</v>
          </cell>
          <cell r="K34">
            <v>43463</v>
          </cell>
          <cell r="L34" t="str">
            <v>29 déc 18 - soir</v>
          </cell>
        </row>
        <row r="35">
          <cell r="G35">
            <v>43464</v>
          </cell>
          <cell r="H35" t="str">
            <v>30 déc 18 - midi</v>
          </cell>
          <cell r="K35">
            <v>43464</v>
          </cell>
          <cell r="L35" t="str">
            <v>30 déc 18 - soir</v>
          </cell>
        </row>
        <row r="36">
          <cell r="G36">
            <v>43465</v>
          </cell>
          <cell r="H36" t="str">
            <v>31 déc 18 - midi</v>
          </cell>
          <cell r="K36">
            <v>43465</v>
          </cell>
          <cell r="L36" t="str">
            <v>31 déc 18 - soir</v>
          </cell>
        </row>
      </sheetData>
      <sheetData sheetId="4">
        <row r="7">
          <cell r="G7">
            <v>43435</v>
          </cell>
        </row>
      </sheetData>
      <sheetData sheetId="5">
        <row r="1">
          <cell r="B1" t="str">
            <v xml:space="preserve"> CAP DES PINS HH</v>
          </cell>
          <cell r="C1">
            <v>2.5</v>
          </cell>
        </row>
        <row r="2">
          <cell r="B2" t="str">
            <v xml:space="preserve"> COTE DU RHONE 50</v>
          </cell>
          <cell r="C2">
            <v>13.25</v>
          </cell>
        </row>
        <row r="3">
          <cell r="B3" t="str">
            <v>1/2 ST-MARCELIN</v>
          </cell>
          <cell r="C3">
            <v>4.45</v>
          </cell>
        </row>
        <row r="4">
          <cell r="B4" t="str">
            <v>1664 25CL</v>
          </cell>
          <cell r="C4">
            <v>3.33</v>
          </cell>
        </row>
        <row r="5">
          <cell r="B5" t="str">
            <v>1664 33</v>
          </cell>
          <cell r="C5">
            <v>4.08</v>
          </cell>
        </row>
        <row r="6">
          <cell r="B6" t="str">
            <v>1664 50</v>
          </cell>
          <cell r="C6">
            <v>5.75</v>
          </cell>
        </row>
        <row r="7">
          <cell r="B7" t="str">
            <v>1664 HH</v>
          </cell>
          <cell r="C7">
            <v>3.33</v>
          </cell>
        </row>
        <row r="8">
          <cell r="B8" t="str">
            <v>A DECOUPER</v>
          </cell>
          <cell r="C8">
            <v>0</v>
          </cell>
        </row>
        <row r="9">
          <cell r="B9" t="str">
            <v>ABERLOUR</v>
          </cell>
          <cell r="C9">
            <v>8.33</v>
          </cell>
        </row>
        <row r="10">
          <cell r="B10" t="str">
            <v>ADIOS MOTHER FUCKER</v>
          </cell>
          <cell r="C10">
            <v>12.5</v>
          </cell>
        </row>
        <row r="11">
          <cell r="B11" t="str">
            <v>ALOXE-C 12</v>
          </cell>
          <cell r="C11">
            <v>9.92</v>
          </cell>
        </row>
        <row r="12">
          <cell r="B12" t="str">
            <v>ALOXE-C 75</v>
          </cell>
          <cell r="C12">
            <v>49.92</v>
          </cell>
        </row>
        <row r="13">
          <cell r="B13" t="str">
            <v>AMERICAIN</v>
          </cell>
          <cell r="C13">
            <v>2.27</v>
          </cell>
        </row>
        <row r="14">
          <cell r="B14" t="str">
            <v>APEROL SPRITZ</v>
          </cell>
          <cell r="C14">
            <v>5.75</v>
          </cell>
        </row>
        <row r="15">
          <cell r="B15" t="str">
            <v>APPLE SKY</v>
          </cell>
          <cell r="C15">
            <v>7.5</v>
          </cell>
        </row>
        <row r="16">
          <cell r="B16" t="str">
            <v>B- HIPSTER</v>
          </cell>
          <cell r="C16">
            <v>13.55</v>
          </cell>
        </row>
        <row r="17">
          <cell r="B17" t="str">
            <v>B- MIDIMINUIT</v>
          </cell>
          <cell r="C17">
            <v>14.45</v>
          </cell>
        </row>
        <row r="18">
          <cell r="B18" t="str">
            <v>BADOIT 1/2L</v>
          </cell>
          <cell r="C18">
            <v>3.18</v>
          </cell>
        </row>
        <row r="19">
          <cell r="B19" t="str">
            <v>BADOIT 1L</v>
          </cell>
          <cell r="C19">
            <v>4.55</v>
          </cell>
        </row>
        <row r="20">
          <cell r="B20" t="str">
            <v>BADOIT RGE 33</v>
          </cell>
          <cell r="C20">
            <v>3.18</v>
          </cell>
        </row>
        <row r="21">
          <cell r="B21" t="str">
            <v>BADOIT RGE HH</v>
          </cell>
          <cell r="C21">
            <v>2.27</v>
          </cell>
        </row>
        <row r="22">
          <cell r="B22" t="str">
            <v>BAILEYS</v>
          </cell>
          <cell r="C22">
            <v>6.67</v>
          </cell>
        </row>
        <row r="23">
          <cell r="B23" t="str">
            <v>BALLANTINES</v>
          </cell>
          <cell r="C23">
            <v>5.83</v>
          </cell>
        </row>
        <row r="24">
          <cell r="B24" t="str">
            <v>BAR REVEILLON</v>
          </cell>
          <cell r="C24">
            <v>0</v>
          </cell>
        </row>
        <row r="25">
          <cell r="B25" t="str">
            <v>B-ITALIEN</v>
          </cell>
          <cell r="C25">
            <v>15.36</v>
          </cell>
        </row>
        <row r="26">
          <cell r="B26" t="str">
            <v>BLANCHE 25CL</v>
          </cell>
          <cell r="C26">
            <v>3.17</v>
          </cell>
        </row>
        <row r="27">
          <cell r="B27" t="str">
            <v>BLANCHE 33CL</v>
          </cell>
          <cell r="C27">
            <v>4.08</v>
          </cell>
        </row>
        <row r="28">
          <cell r="B28" t="str">
            <v>BLANCHE 50CL</v>
          </cell>
          <cell r="C28">
            <v>5.75</v>
          </cell>
        </row>
        <row r="29">
          <cell r="B29" t="str">
            <v>BLOODY MARY</v>
          </cell>
          <cell r="C29">
            <v>7.5</v>
          </cell>
        </row>
        <row r="30">
          <cell r="B30" t="str">
            <v>BOL FRITES</v>
          </cell>
          <cell r="C30">
            <v>3.55</v>
          </cell>
        </row>
        <row r="31">
          <cell r="B31" t="str">
            <v>BOL LEGUMES</v>
          </cell>
          <cell r="C31">
            <v>3.55</v>
          </cell>
        </row>
        <row r="32">
          <cell r="B32" t="str">
            <v>BOL PUREE</v>
          </cell>
          <cell r="C32">
            <v>1.82</v>
          </cell>
        </row>
        <row r="33">
          <cell r="B33" t="str">
            <v>BOL RISOTTO</v>
          </cell>
          <cell r="C33">
            <v>5.36</v>
          </cell>
        </row>
        <row r="34">
          <cell r="B34" t="str">
            <v>BOL SALADE</v>
          </cell>
          <cell r="C34">
            <v>2.64</v>
          </cell>
        </row>
        <row r="35">
          <cell r="B35" t="str">
            <v>BOMBAY SAPHIRE</v>
          </cell>
          <cell r="C35">
            <v>5.83</v>
          </cell>
        </row>
        <row r="36">
          <cell r="B36" t="str">
            <v>BRUSCHETTA</v>
          </cell>
          <cell r="C36">
            <v>8.09</v>
          </cell>
        </row>
        <row r="37">
          <cell r="B37" t="str">
            <v>BTLE RHUM ARR</v>
          </cell>
          <cell r="C37">
            <v>12.5</v>
          </cell>
        </row>
        <row r="38">
          <cell r="B38" t="str">
            <v>BUDDHA BOWL</v>
          </cell>
          <cell r="C38">
            <v>12.64</v>
          </cell>
        </row>
        <row r="39">
          <cell r="B39" t="str">
            <v>BURRATA</v>
          </cell>
          <cell r="C39">
            <v>8.09</v>
          </cell>
        </row>
        <row r="40">
          <cell r="B40" t="str">
            <v>CABILLAUD</v>
          </cell>
          <cell r="C40">
            <v>16.27</v>
          </cell>
        </row>
        <row r="41">
          <cell r="B41" t="str">
            <v>CAFE</v>
          </cell>
          <cell r="C41">
            <v>1.64</v>
          </cell>
        </row>
        <row r="42">
          <cell r="B42" t="str">
            <v>CAFE FRAPPE</v>
          </cell>
          <cell r="C42">
            <v>3.55</v>
          </cell>
        </row>
        <row r="43">
          <cell r="B43" t="str">
            <v>CAFE GOURMAND</v>
          </cell>
          <cell r="C43">
            <v>7.18</v>
          </cell>
        </row>
        <row r="44">
          <cell r="B44" t="str">
            <v>CAFE SERRE</v>
          </cell>
          <cell r="C44">
            <v>1.64</v>
          </cell>
        </row>
        <row r="45">
          <cell r="B45" t="str">
            <v>CAFE VIENNOIS</v>
          </cell>
          <cell r="C45">
            <v>4.45</v>
          </cell>
        </row>
        <row r="46">
          <cell r="B46" t="str">
            <v>CAIPI FRAISE</v>
          </cell>
          <cell r="C46">
            <v>8.33</v>
          </cell>
        </row>
        <row r="47">
          <cell r="B47" t="str">
            <v>CAIPIRINHA</v>
          </cell>
          <cell r="C47">
            <v>7.5</v>
          </cell>
        </row>
        <row r="48">
          <cell r="B48" t="str">
            <v>CALVADOS</v>
          </cell>
          <cell r="C48">
            <v>8.33</v>
          </cell>
        </row>
        <row r="49">
          <cell r="B49" t="str">
            <v>CAMPARI</v>
          </cell>
          <cell r="C49">
            <v>1.9575</v>
          </cell>
        </row>
        <row r="50">
          <cell r="B50" t="str">
            <v>CAP DES PINS 12</v>
          </cell>
          <cell r="C50">
            <v>4</v>
          </cell>
        </row>
        <row r="51">
          <cell r="B51" t="str">
            <v>CAP DES PINS 50</v>
          </cell>
          <cell r="C51">
            <v>13.25</v>
          </cell>
        </row>
        <row r="52">
          <cell r="B52" t="str">
            <v>CAP DES PINS 75</v>
          </cell>
          <cell r="C52">
            <v>20.75</v>
          </cell>
        </row>
        <row r="53">
          <cell r="B53" t="str">
            <v>CAPUCCINO</v>
          </cell>
          <cell r="C53">
            <v>3.55</v>
          </cell>
        </row>
        <row r="54">
          <cell r="B54" t="str">
            <v>CARIBBEAN BREEZE</v>
          </cell>
          <cell r="C54">
            <v>8.33</v>
          </cell>
        </row>
        <row r="55">
          <cell r="B55" t="str">
            <v>CH. GASSIER 50</v>
          </cell>
          <cell r="C55">
            <v>0</v>
          </cell>
        </row>
        <row r="56">
          <cell r="B56" t="str">
            <v>CHABLIS 12</v>
          </cell>
          <cell r="C56">
            <v>6.58</v>
          </cell>
        </row>
        <row r="57">
          <cell r="B57" t="str">
            <v>CHABLIS 50</v>
          </cell>
          <cell r="C57">
            <v>23.25</v>
          </cell>
        </row>
        <row r="58">
          <cell r="B58" t="str">
            <v>CHABLIS 75</v>
          </cell>
          <cell r="C58">
            <v>33.25</v>
          </cell>
        </row>
        <row r="59">
          <cell r="B59" t="str">
            <v>CHARTREUSE</v>
          </cell>
          <cell r="C59">
            <v>8.33</v>
          </cell>
        </row>
        <row r="60">
          <cell r="B60" t="str">
            <v>CHEESE</v>
          </cell>
          <cell r="C60">
            <v>12.64</v>
          </cell>
        </row>
        <row r="61">
          <cell r="B61" t="str">
            <v>CHEESE 2STEAKS</v>
          </cell>
          <cell r="C61">
            <v>15.36</v>
          </cell>
        </row>
        <row r="62">
          <cell r="B62" t="str">
            <v>CHIVAS REGAL</v>
          </cell>
          <cell r="C62">
            <v>8.33</v>
          </cell>
        </row>
        <row r="63">
          <cell r="B63" t="str">
            <v>CHOCOLAT</v>
          </cell>
          <cell r="C63">
            <v>3.55</v>
          </cell>
        </row>
        <row r="64">
          <cell r="B64" t="str">
            <v>CHOCOLAT VIENNOIS</v>
          </cell>
          <cell r="C64">
            <v>4.45</v>
          </cell>
        </row>
        <row r="65">
          <cell r="B65" t="str">
            <v>COCA</v>
          </cell>
          <cell r="C65">
            <v>3.55</v>
          </cell>
        </row>
        <row r="66">
          <cell r="B66" t="str">
            <v>COCA HH</v>
          </cell>
          <cell r="C66">
            <v>2.27</v>
          </cell>
        </row>
        <row r="67">
          <cell r="B67" t="str">
            <v>COCA ZERO</v>
          </cell>
          <cell r="C67">
            <v>3.55</v>
          </cell>
        </row>
        <row r="68">
          <cell r="B68" t="str">
            <v>COCA ZERO HH</v>
          </cell>
          <cell r="C68">
            <v>2.27</v>
          </cell>
        </row>
        <row r="69">
          <cell r="B69" t="str">
            <v>COGNAC</v>
          </cell>
          <cell r="C69">
            <v>8.33</v>
          </cell>
        </row>
        <row r="70">
          <cell r="B70" t="str">
            <v>CONDRIEU 12</v>
          </cell>
          <cell r="C70">
            <v>9.92</v>
          </cell>
        </row>
        <row r="71">
          <cell r="B71" t="str">
            <v>CONFIT BOEUF</v>
          </cell>
          <cell r="C71">
            <v>16.27</v>
          </cell>
        </row>
        <row r="72">
          <cell r="B72" t="str">
            <v>CONFIT REVEILLON</v>
          </cell>
          <cell r="C72">
            <v>0</v>
          </cell>
        </row>
        <row r="73">
          <cell r="B73" t="str">
            <v>COSMOPOLITAN</v>
          </cell>
          <cell r="C73">
            <v>8.33</v>
          </cell>
        </row>
        <row r="74">
          <cell r="B74" t="str">
            <v>COTE DU RHONE 12</v>
          </cell>
          <cell r="C74">
            <v>4</v>
          </cell>
        </row>
        <row r="75">
          <cell r="B75" t="str">
            <v>COTE DU RHONE 75</v>
          </cell>
          <cell r="C75">
            <v>20.75</v>
          </cell>
        </row>
        <row r="76">
          <cell r="B76" t="str">
            <v>COTE DU RHONE HH</v>
          </cell>
          <cell r="C76">
            <v>2.5</v>
          </cell>
        </row>
        <row r="77">
          <cell r="B77" t="str">
            <v>COUPE CHAMP</v>
          </cell>
          <cell r="C77">
            <v>6.67</v>
          </cell>
        </row>
        <row r="78">
          <cell r="B78" t="str">
            <v>CRANBERRY COLADA</v>
          </cell>
          <cell r="C78">
            <v>6.36</v>
          </cell>
        </row>
        <row r="79">
          <cell r="B79" t="str">
            <v>C-ROTIE 12</v>
          </cell>
          <cell r="C79">
            <v>9.92</v>
          </cell>
        </row>
        <row r="80">
          <cell r="B80" t="str">
            <v>C-ROTIE 75</v>
          </cell>
          <cell r="C80">
            <v>49.92</v>
          </cell>
        </row>
        <row r="81">
          <cell r="B81" t="str">
            <v>CROZE 12</v>
          </cell>
          <cell r="C81">
            <v>5.75</v>
          </cell>
        </row>
        <row r="82">
          <cell r="B82" t="str">
            <v>CROZE 50</v>
          </cell>
          <cell r="C82">
            <v>19.079999999999998</v>
          </cell>
        </row>
        <row r="83">
          <cell r="B83" t="str">
            <v>CROZE 75</v>
          </cell>
          <cell r="C83">
            <v>28.25</v>
          </cell>
        </row>
        <row r="84">
          <cell r="B84" t="str">
            <v>CUBA LIBRE</v>
          </cell>
          <cell r="C84">
            <v>7.5</v>
          </cell>
        </row>
        <row r="85">
          <cell r="B85" t="str">
            <v>DECA</v>
          </cell>
          <cell r="C85">
            <v>1.73</v>
          </cell>
        </row>
        <row r="86">
          <cell r="B86" t="str">
            <v>DEMI SIROP</v>
          </cell>
          <cell r="C86">
            <v>3</v>
          </cell>
        </row>
        <row r="87">
          <cell r="B87" t="str">
            <v>DESSERT FORMULE</v>
          </cell>
          <cell r="C87">
            <v>2.73</v>
          </cell>
        </row>
        <row r="88">
          <cell r="B88" t="str">
            <v>DIABOLO</v>
          </cell>
          <cell r="C88">
            <v>2.91</v>
          </cell>
        </row>
        <row r="89">
          <cell r="B89" t="str">
            <v>DIPLOMATICO</v>
          </cell>
          <cell r="C89">
            <v>7.5</v>
          </cell>
        </row>
        <row r="90">
          <cell r="B90" t="str">
            <v>DIVERS ALCOOL</v>
          </cell>
          <cell r="C90">
            <v>9.17</v>
          </cell>
        </row>
        <row r="91">
          <cell r="B91" t="str">
            <v>DIVERS BOISSON</v>
          </cell>
          <cell r="C91">
            <v>10.91</v>
          </cell>
        </row>
        <row r="92">
          <cell r="B92" t="str">
            <v>DIVERS SOLIDE</v>
          </cell>
          <cell r="C92">
            <v>27.27</v>
          </cell>
        </row>
        <row r="93">
          <cell r="B93" t="str">
            <v>DOLCE VITA</v>
          </cell>
          <cell r="C93">
            <v>7.5</v>
          </cell>
        </row>
        <row r="94">
          <cell r="B94" t="str">
            <v>DOME GRAVLAX</v>
          </cell>
          <cell r="C94">
            <v>9.91</v>
          </cell>
        </row>
        <row r="95">
          <cell r="B95" t="str">
            <v>DON PAPA</v>
          </cell>
          <cell r="C95">
            <v>8.33</v>
          </cell>
        </row>
        <row r="96">
          <cell r="B96" t="str">
            <v>DORADE</v>
          </cell>
          <cell r="C96">
            <v>22.73</v>
          </cell>
        </row>
        <row r="97">
          <cell r="B97" t="str">
            <v>DOUBLE CAFE</v>
          </cell>
          <cell r="C97">
            <v>3.18</v>
          </cell>
        </row>
        <row r="98">
          <cell r="B98" t="str">
            <v>EPAULE AGNEAU</v>
          </cell>
          <cell r="C98">
            <v>17.18</v>
          </cell>
        </row>
        <row r="99">
          <cell r="B99" t="str">
            <v>EVIAN</v>
          </cell>
          <cell r="C99">
            <v>4.55</v>
          </cell>
        </row>
        <row r="100">
          <cell r="B100" t="str">
            <v>EVIAN 1/2</v>
          </cell>
          <cell r="C100">
            <v>3.18</v>
          </cell>
        </row>
        <row r="101">
          <cell r="B101" t="str">
            <v>FANTA</v>
          </cell>
          <cell r="C101">
            <v>3.55</v>
          </cell>
        </row>
        <row r="102">
          <cell r="B102" t="str">
            <v>FAUX FILET</v>
          </cell>
          <cell r="C102">
            <v>16.27</v>
          </cell>
        </row>
        <row r="103">
          <cell r="B103" t="str">
            <v>FINANCIER REVEILLON</v>
          </cell>
          <cell r="C103">
            <v>5.45</v>
          </cell>
        </row>
        <row r="104">
          <cell r="B104" t="str">
            <v>FINLEY</v>
          </cell>
          <cell r="C104">
            <v>3.55</v>
          </cell>
        </row>
        <row r="105">
          <cell r="B105" t="str">
            <v>FLAM FROMAG</v>
          </cell>
          <cell r="C105">
            <v>9</v>
          </cell>
        </row>
        <row r="106">
          <cell r="B106" t="str">
            <v>FLAM ITALIE</v>
          </cell>
          <cell r="C106">
            <v>9.91</v>
          </cell>
        </row>
        <row r="107">
          <cell r="B107" t="str">
            <v>FLAM NORVEG</v>
          </cell>
          <cell r="C107">
            <v>9.91</v>
          </cell>
        </row>
        <row r="108">
          <cell r="B108" t="str">
            <v>FLAM PAYSANNE</v>
          </cell>
          <cell r="C108">
            <v>9.91</v>
          </cell>
        </row>
        <row r="109">
          <cell r="B109" t="str">
            <v>FLAM VEGET</v>
          </cell>
          <cell r="C109">
            <v>9</v>
          </cell>
        </row>
        <row r="110">
          <cell r="B110" t="str">
            <v>FOIE GRAS REVEILLON</v>
          </cell>
          <cell r="C110">
            <v>0</v>
          </cell>
        </row>
        <row r="111">
          <cell r="B111" t="str">
            <v>FONDANT CHOC.</v>
          </cell>
          <cell r="C111">
            <v>7.18</v>
          </cell>
        </row>
        <row r="112">
          <cell r="B112" t="str">
            <v>FRAISE</v>
          </cell>
          <cell r="C112">
            <v>0</v>
          </cell>
        </row>
        <row r="113">
          <cell r="B113" t="str">
            <v>FRENCH 69</v>
          </cell>
          <cell r="C113">
            <v>10</v>
          </cell>
        </row>
        <row r="114">
          <cell r="B114" t="str">
            <v>FUZETEA</v>
          </cell>
          <cell r="C114">
            <v>3.55</v>
          </cell>
        </row>
        <row r="115">
          <cell r="B115" t="str">
            <v>G. AMBREE 25CL</v>
          </cell>
          <cell r="C115">
            <v>3.25</v>
          </cell>
        </row>
        <row r="116">
          <cell r="B116" t="str">
            <v>G. AMBREE 33CL</v>
          </cell>
          <cell r="C116">
            <v>4.08</v>
          </cell>
        </row>
        <row r="117">
          <cell r="B117" t="str">
            <v>G. AMBREE 50CL</v>
          </cell>
          <cell r="C117">
            <v>5.75</v>
          </cell>
        </row>
        <row r="118">
          <cell r="B118" t="str">
            <v>G. BLONDE 25CL</v>
          </cell>
          <cell r="C118">
            <v>3.17</v>
          </cell>
        </row>
        <row r="119">
          <cell r="B119" t="str">
            <v>G. BLONDE 33CL</v>
          </cell>
          <cell r="C119">
            <v>4.08</v>
          </cell>
        </row>
        <row r="120">
          <cell r="B120" t="str">
            <v>G. BLONDE 50CL</v>
          </cell>
          <cell r="C120">
            <v>5.75</v>
          </cell>
        </row>
        <row r="121">
          <cell r="B121" t="str">
            <v>G. ROUGE 25CL</v>
          </cell>
          <cell r="C121">
            <v>3.5</v>
          </cell>
        </row>
        <row r="122">
          <cell r="B122" t="str">
            <v>G. ROUGE 33CL</v>
          </cell>
          <cell r="C122">
            <v>4.5</v>
          </cell>
        </row>
        <row r="123">
          <cell r="B123" t="str">
            <v>G. ROUGE 50CL</v>
          </cell>
          <cell r="C123">
            <v>6.17</v>
          </cell>
        </row>
        <row r="124">
          <cell r="B124" t="str">
            <v>GAMBAS</v>
          </cell>
          <cell r="C124">
            <v>16.27</v>
          </cell>
        </row>
        <row r="125">
          <cell r="B125" t="str">
            <v>GAUFRE</v>
          </cell>
          <cell r="C125">
            <v>7.18</v>
          </cell>
        </row>
        <row r="126">
          <cell r="B126" t="str">
            <v>GET27</v>
          </cell>
          <cell r="C126">
            <v>6.67</v>
          </cell>
        </row>
        <row r="127">
          <cell r="B127" t="str">
            <v>GET31</v>
          </cell>
          <cell r="C127">
            <v>6.67</v>
          </cell>
        </row>
        <row r="128">
          <cell r="B128" t="str">
            <v>GIN ACC</v>
          </cell>
          <cell r="C128">
            <v>8.33</v>
          </cell>
        </row>
        <row r="129">
          <cell r="B129" t="str">
            <v>GIN FIZZ</v>
          </cell>
          <cell r="C129">
            <v>7.5</v>
          </cell>
        </row>
        <row r="130">
          <cell r="B130" t="str">
            <v>GRAND CREME</v>
          </cell>
          <cell r="C130">
            <v>3.55</v>
          </cell>
        </row>
        <row r="131">
          <cell r="B131" t="str">
            <v>GRIM HH</v>
          </cell>
          <cell r="C131">
            <v>3.33</v>
          </cell>
        </row>
        <row r="132">
          <cell r="B132" t="str">
            <v>GRIM NOEL 25</v>
          </cell>
          <cell r="C132">
            <v>3.17</v>
          </cell>
        </row>
        <row r="133">
          <cell r="B133" t="str">
            <v>GRIM NOEL 33</v>
          </cell>
          <cell r="C133">
            <v>4.08</v>
          </cell>
        </row>
        <row r="134">
          <cell r="B134" t="str">
            <v>GRIM NOEL 50</v>
          </cell>
          <cell r="C134">
            <v>5.75</v>
          </cell>
        </row>
        <row r="135">
          <cell r="B135" t="str">
            <v>GWADININA</v>
          </cell>
          <cell r="C135">
            <v>6.36</v>
          </cell>
        </row>
        <row r="136">
          <cell r="B136" t="str">
            <v>HEALTHY&amp;&amp;FRESH</v>
          </cell>
          <cell r="C136">
            <v>14.45</v>
          </cell>
        </row>
        <row r="137">
          <cell r="B137" t="str">
            <v>ILE FLOTTANTE</v>
          </cell>
          <cell r="C137">
            <v>6.27</v>
          </cell>
        </row>
        <row r="138">
          <cell r="B138" t="str">
            <v>IRISH COFFEE</v>
          </cell>
          <cell r="C138">
            <v>10</v>
          </cell>
        </row>
        <row r="139">
          <cell r="B139" t="str">
            <v>JACK DANIEL'S</v>
          </cell>
          <cell r="C139">
            <v>6.67</v>
          </cell>
        </row>
        <row r="140">
          <cell r="B140" t="str">
            <v>KIR MACON</v>
          </cell>
          <cell r="C140">
            <v>4</v>
          </cell>
        </row>
        <row r="141">
          <cell r="B141" t="str">
            <v>KIR ROYAL</v>
          </cell>
          <cell r="C141">
            <v>7.33</v>
          </cell>
        </row>
        <row r="142">
          <cell r="B142" t="str">
            <v>LA CHOUFFE 25CL</v>
          </cell>
          <cell r="C142">
            <v>3.5</v>
          </cell>
        </row>
        <row r="143">
          <cell r="B143" t="str">
            <v>LA CHOUFFE 33CL</v>
          </cell>
          <cell r="C143">
            <v>4.5</v>
          </cell>
        </row>
        <row r="144">
          <cell r="B144" t="str">
            <v>LA CHOUFFE 50CL</v>
          </cell>
          <cell r="C144">
            <v>6.17</v>
          </cell>
        </row>
        <row r="145">
          <cell r="B145" t="str">
            <v>LADY KILLER</v>
          </cell>
          <cell r="C145">
            <v>10.83</v>
          </cell>
        </row>
        <row r="146">
          <cell r="B146" t="str">
            <v>LAYON 12</v>
          </cell>
          <cell r="C146">
            <v>5.75</v>
          </cell>
        </row>
        <row r="147">
          <cell r="B147" t="str">
            <v>LAYON 50</v>
          </cell>
          <cell r="C147">
            <v>19.079999999999998</v>
          </cell>
        </row>
        <row r="148">
          <cell r="B148" t="str">
            <v>LAYON 75</v>
          </cell>
          <cell r="C148">
            <v>28.25</v>
          </cell>
        </row>
        <row r="149">
          <cell r="B149" t="str">
            <v>LIMONADE</v>
          </cell>
          <cell r="C149">
            <v>2.73</v>
          </cell>
        </row>
        <row r="150">
          <cell r="B150" t="str">
            <v>LIMONCELLO</v>
          </cell>
          <cell r="C150">
            <v>6.67</v>
          </cell>
        </row>
        <row r="151">
          <cell r="B151" t="str">
            <v>MACON 50</v>
          </cell>
          <cell r="C151">
            <v>13.25</v>
          </cell>
        </row>
        <row r="152">
          <cell r="B152" t="str">
            <v>MACON 75</v>
          </cell>
          <cell r="C152">
            <v>20.75</v>
          </cell>
        </row>
        <row r="153">
          <cell r="B153" t="str">
            <v>MACON IGE HH</v>
          </cell>
          <cell r="C153">
            <v>2.5</v>
          </cell>
        </row>
        <row r="154">
          <cell r="B154" t="str">
            <v>MACON12</v>
          </cell>
          <cell r="C154">
            <v>4</v>
          </cell>
        </row>
        <row r="155">
          <cell r="B155" t="str">
            <v>MAGRET CANETTE</v>
          </cell>
          <cell r="C155">
            <v>16.27</v>
          </cell>
        </row>
        <row r="156">
          <cell r="B156" t="str">
            <v>MARGARITA</v>
          </cell>
          <cell r="C156">
            <v>7.5</v>
          </cell>
        </row>
        <row r="157">
          <cell r="B157" t="str">
            <v>MARGARITA FRAISE</v>
          </cell>
          <cell r="C157">
            <v>8.33</v>
          </cell>
        </row>
        <row r="158">
          <cell r="B158" t="str">
            <v>MARTINI BLANC</v>
          </cell>
          <cell r="C158">
            <v>4.2699999999999996</v>
          </cell>
        </row>
        <row r="159">
          <cell r="B159" t="str">
            <v>MARTINI ROUGE</v>
          </cell>
          <cell r="C159">
            <v>3.92</v>
          </cell>
        </row>
        <row r="160">
          <cell r="B160" t="str">
            <v>MENU ENFANT</v>
          </cell>
          <cell r="C160">
            <v>9.09</v>
          </cell>
        </row>
        <row r="161">
          <cell r="B161" t="str">
            <v>MENU PLAISIR</v>
          </cell>
          <cell r="C161">
            <v>26.27</v>
          </cell>
        </row>
        <row r="162">
          <cell r="B162" t="str">
            <v>MENU TRAD</v>
          </cell>
          <cell r="C162">
            <v>50</v>
          </cell>
        </row>
        <row r="163">
          <cell r="B163" t="str">
            <v>MERCUREY 12</v>
          </cell>
          <cell r="C163">
            <v>6.58</v>
          </cell>
        </row>
        <row r="164">
          <cell r="B164" t="str">
            <v>MERCUREY 50</v>
          </cell>
          <cell r="C164">
            <v>23.25</v>
          </cell>
        </row>
        <row r="165">
          <cell r="B165" t="str">
            <v>MERCUREY 75</v>
          </cell>
          <cell r="C165">
            <v>33.25</v>
          </cell>
        </row>
        <row r="166">
          <cell r="B166" t="str">
            <v>MINIS CHEESE X3</v>
          </cell>
          <cell r="C166">
            <v>8.18</v>
          </cell>
        </row>
        <row r="167">
          <cell r="B167" t="str">
            <v>MINIS CHEESE X6</v>
          </cell>
          <cell r="C167">
            <v>13.64</v>
          </cell>
        </row>
        <row r="168">
          <cell r="B168" t="str">
            <v>MINIS CHEESE X9</v>
          </cell>
          <cell r="C168">
            <v>16.36</v>
          </cell>
        </row>
        <row r="169">
          <cell r="B169" t="str">
            <v>MINUTE MAID</v>
          </cell>
          <cell r="C169">
            <v>3.18</v>
          </cell>
        </row>
        <row r="170">
          <cell r="B170" t="str">
            <v>MOJITO</v>
          </cell>
          <cell r="C170">
            <v>7.5</v>
          </cell>
        </row>
        <row r="171">
          <cell r="B171" t="str">
            <v>MOJITO FRAISE</v>
          </cell>
          <cell r="C171">
            <v>8.33</v>
          </cell>
        </row>
        <row r="172">
          <cell r="B172" t="str">
            <v>MOJITO HH</v>
          </cell>
          <cell r="C172">
            <v>5</v>
          </cell>
        </row>
        <row r="173">
          <cell r="B173" t="str">
            <v>MOJITO ROYAL</v>
          </cell>
          <cell r="C173">
            <v>11.67</v>
          </cell>
        </row>
        <row r="174">
          <cell r="B174" t="str">
            <v>MONACO</v>
          </cell>
          <cell r="C174">
            <v>3</v>
          </cell>
        </row>
        <row r="175">
          <cell r="B175" t="str">
            <v>MONACO 33CL</v>
          </cell>
          <cell r="C175">
            <v>3.92</v>
          </cell>
        </row>
        <row r="176">
          <cell r="B176" t="str">
            <v>MONACO 50CL</v>
          </cell>
          <cell r="C176">
            <v>5.75</v>
          </cell>
        </row>
        <row r="177">
          <cell r="B177" t="str">
            <v>MONOPOLE 75</v>
          </cell>
          <cell r="C177">
            <v>45.83</v>
          </cell>
        </row>
        <row r="178">
          <cell r="B178" t="str">
            <v>MOUSSE CHOCO</v>
          </cell>
          <cell r="C178">
            <v>7.18</v>
          </cell>
        </row>
        <row r="179">
          <cell r="B179" t="str">
            <v>NE PAS FAIRE</v>
          </cell>
          <cell r="C179">
            <v>0</v>
          </cell>
        </row>
        <row r="180">
          <cell r="B180" t="str">
            <v>NIKKA</v>
          </cell>
          <cell r="C180">
            <v>5</v>
          </cell>
        </row>
        <row r="181">
          <cell r="B181" t="str">
            <v>NOISETTE</v>
          </cell>
          <cell r="C181">
            <v>1.73</v>
          </cell>
        </row>
        <row r="182">
          <cell r="B182" t="str">
            <v>OEUFS POCHES</v>
          </cell>
          <cell r="C182">
            <v>9</v>
          </cell>
        </row>
        <row r="183">
          <cell r="B183" t="str">
            <v>PANACHE</v>
          </cell>
          <cell r="C183">
            <v>3</v>
          </cell>
        </row>
        <row r="184">
          <cell r="B184" t="str">
            <v>PANIER GOURMAND</v>
          </cell>
          <cell r="C184">
            <v>12.64</v>
          </cell>
        </row>
        <row r="185">
          <cell r="B185" t="str">
            <v>PASTIS 51</v>
          </cell>
          <cell r="C185">
            <v>2.67</v>
          </cell>
        </row>
        <row r="186">
          <cell r="B186" t="str">
            <v>PAVE SAUMON</v>
          </cell>
          <cell r="C186">
            <v>17.18</v>
          </cell>
        </row>
        <row r="187">
          <cell r="B187" t="str">
            <v>PECHE</v>
          </cell>
          <cell r="C187">
            <v>0</v>
          </cell>
        </row>
        <row r="188">
          <cell r="B188" t="str">
            <v>PETIT CREME</v>
          </cell>
          <cell r="C188">
            <v>1.73</v>
          </cell>
        </row>
        <row r="189">
          <cell r="B189" t="str">
            <v>PINA COLADA</v>
          </cell>
          <cell r="C189">
            <v>10</v>
          </cell>
        </row>
        <row r="190">
          <cell r="B190" t="str">
            <v>PLANCHE CHARCUTERIE</v>
          </cell>
          <cell r="C190">
            <v>12.64</v>
          </cell>
        </row>
        <row r="191">
          <cell r="B191" t="str">
            <v>PLANCHE FROMAGE</v>
          </cell>
          <cell r="C191">
            <v>12.64</v>
          </cell>
        </row>
        <row r="192">
          <cell r="B192" t="str">
            <v>PLANCHE JAMBON</v>
          </cell>
          <cell r="C192">
            <v>6.27</v>
          </cell>
        </row>
        <row r="193">
          <cell r="B193" t="str">
            <v>PLANCHE MIXTE</v>
          </cell>
          <cell r="C193">
            <v>19.91</v>
          </cell>
        </row>
        <row r="194">
          <cell r="B194" t="str">
            <v>PLANCHE SAUCISSON</v>
          </cell>
          <cell r="C194">
            <v>6.27</v>
          </cell>
        </row>
        <row r="195">
          <cell r="B195" t="str">
            <v>PLANTEUR</v>
          </cell>
          <cell r="C195">
            <v>7.5</v>
          </cell>
        </row>
        <row r="196">
          <cell r="B196" t="str">
            <v>PLAT JOUR POISSON</v>
          </cell>
          <cell r="C196">
            <v>9.91</v>
          </cell>
        </row>
        <row r="197">
          <cell r="B197" t="str">
            <v>PLAT JOUR VIANDE</v>
          </cell>
          <cell r="C197">
            <v>9.91</v>
          </cell>
        </row>
        <row r="198">
          <cell r="B198" t="str">
            <v>POIRE WILLIAM</v>
          </cell>
          <cell r="C198">
            <v>4.1675000000000004</v>
          </cell>
        </row>
        <row r="199">
          <cell r="B199" t="str">
            <v>PORTO BLANC</v>
          </cell>
          <cell r="C199">
            <v>3.92</v>
          </cell>
        </row>
        <row r="200">
          <cell r="B200" t="str">
            <v>PORTO ROUGE</v>
          </cell>
          <cell r="C200">
            <v>3.92</v>
          </cell>
        </row>
        <row r="201">
          <cell r="B201" t="str">
            <v>POT DE LAIT</v>
          </cell>
          <cell r="C201">
            <v>0.45</v>
          </cell>
        </row>
        <row r="202">
          <cell r="B202" t="str">
            <v>PURPLE PASH</v>
          </cell>
          <cell r="C202">
            <v>6.36</v>
          </cell>
        </row>
        <row r="203">
          <cell r="B203" t="str">
            <v>RED BULL</v>
          </cell>
          <cell r="C203">
            <v>4.18</v>
          </cell>
        </row>
        <row r="204">
          <cell r="B204" t="str">
            <v>Repas complet</v>
          </cell>
          <cell r="C204">
            <v>0</v>
          </cell>
        </row>
        <row r="205">
          <cell r="B205" t="str">
            <v>REVEILLON</v>
          </cell>
          <cell r="C205">
            <v>44.55</v>
          </cell>
        </row>
        <row r="206">
          <cell r="B206" t="str">
            <v>RHUM ACC</v>
          </cell>
          <cell r="C206">
            <v>8.33</v>
          </cell>
        </row>
        <row r="207">
          <cell r="B207" t="str">
            <v>RHUM ARRANGE</v>
          </cell>
          <cell r="C207">
            <v>4.17</v>
          </cell>
        </row>
        <row r="208">
          <cell r="B208" t="str">
            <v>RISOTTO LEGUMES</v>
          </cell>
          <cell r="C208">
            <v>14.45</v>
          </cell>
        </row>
        <row r="209">
          <cell r="B209" t="str">
            <v>SAIGNANT</v>
          </cell>
          <cell r="C209">
            <v>0</v>
          </cell>
        </row>
        <row r="210">
          <cell r="B210" t="str">
            <v>SAL-CESAR</v>
          </cell>
          <cell r="C210">
            <v>12.64</v>
          </cell>
        </row>
        <row r="211">
          <cell r="B211" t="str">
            <v>SAL-CHEVRE</v>
          </cell>
          <cell r="C211">
            <v>12.64</v>
          </cell>
        </row>
        <row r="212">
          <cell r="B212" t="str">
            <v>SAL-OCEANE</v>
          </cell>
          <cell r="C212">
            <v>12.64</v>
          </cell>
        </row>
        <row r="213">
          <cell r="B213" t="str">
            <v>SAL-TOSCANE</v>
          </cell>
          <cell r="C213">
            <v>12.64</v>
          </cell>
        </row>
        <row r="214">
          <cell r="B214" t="str">
            <v>SAUMON REVEILLON</v>
          </cell>
          <cell r="C214">
            <v>0</v>
          </cell>
        </row>
        <row r="215">
          <cell r="B215" t="str">
            <v>SCHWEPPES</v>
          </cell>
          <cell r="C215">
            <v>3.55</v>
          </cell>
        </row>
        <row r="216">
          <cell r="B216" t="str">
            <v>SCHWEPPES AGRUM</v>
          </cell>
          <cell r="C216">
            <v>3.55</v>
          </cell>
        </row>
        <row r="217">
          <cell r="B217" t="str">
            <v>SEX HH</v>
          </cell>
          <cell r="C217">
            <v>5</v>
          </cell>
        </row>
        <row r="218">
          <cell r="B218" t="str">
            <v>SEX ON THE BEACH</v>
          </cell>
          <cell r="C218">
            <v>8.33</v>
          </cell>
        </row>
        <row r="219">
          <cell r="B219" t="str">
            <v>SHOOTER</v>
          </cell>
          <cell r="C219">
            <v>3.33</v>
          </cell>
        </row>
        <row r="220">
          <cell r="B220" t="str">
            <v>SIROP EAU</v>
          </cell>
          <cell r="C220">
            <v>2.27</v>
          </cell>
        </row>
        <row r="221">
          <cell r="B221" t="str">
            <v>SOUFFLE GLACE REVEILLON</v>
          </cell>
          <cell r="C221">
            <v>5.45</v>
          </cell>
        </row>
        <row r="222">
          <cell r="B222" t="str">
            <v>SPRITE</v>
          </cell>
          <cell r="C222">
            <v>3.55</v>
          </cell>
        </row>
        <row r="223">
          <cell r="B223" t="str">
            <v>ST JO 12</v>
          </cell>
          <cell r="C223">
            <v>6.58</v>
          </cell>
        </row>
        <row r="224">
          <cell r="B224" t="str">
            <v>ST JO 50</v>
          </cell>
          <cell r="C224">
            <v>23.25</v>
          </cell>
        </row>
        <row r="225">
          <cell r="B225" t="str">
            <v>ST JO 75</v>
          </cell>
          <cell r="C225">
            <v>33.25</v>
          </cell>
        </row>
        <row r="226">
          <cell r="B226" t="str">
            <v>ST-VERAN 12</v>
          </cell>
          <cell r="C226">
            <v>5.75</v>
          </cell>
        </row>
        <row r="227">
          <cell r="B227" t="str">
            <v>ST-VERAN 50</v>
          </cell>
          <cell r="C227">
            <v>19.079999999999998</v>
          </cell>
        </row>
        <row r="228">
          <cell r="B228" t="str">
            <v>ST-VERAN 75</v>
          </cell>
          <cell r="C228">
            <v>28.25</v>
          </cell>
        </row>
        <row r="229">
          <cell r="B229" t="str">
            <v>SUGGESTION DU CHEF</v>
          </cell>
          <cell r="C229">
            <v>14.45</v>
          </cell>
        </row>
        <row r="230">
          <cell r="B230" t="str">
            <v>SUPP PICON</v>
          </cell>
          <cell r="C230">
            <v>0.42</v>
          </cell>
        </row>
        <row r="231">
          <cell r="B231" t="str">
            <v>SUPP SIROP</v>
          </cell>
          <cell r="C231">
            <v>0.17</v>
          </cell>
        </row>
        <row r="232">
          <cell r="B232" t="str">
            <v>SUPREME-P</v>
          </cell>
          <cell r="C232">
            <v>16.27</v>
          </cell>
        </row>
        <row r="233">
          <cell r="B233" t="str">
            <v>SUZE</v>
          </cell>
          <cell r="C233">
            <v>3.92</v>
          </cell>
        </row>
        <row r="234">
          <cell r="B234" t="str">
            <v>T. TATIN</v>
          </cell>
          <cell r="C234">
            <v>7.18</v>
          </cell>
        </row>
        <row r="235">
          <cell r="B235" t="str">
            <v>TARTARE BOEUF</v>
          </cell>
          <cell r="C235">
            <v>15.36</v>
          </cell>
        </row>
        <row r="236">
          <cell r="B236" t="str">
            <v>TARTARE SAUMON</v>
          </cell>
          <cell r="C236">
            <v>15.36</v>
          </cell>
        </row>
        <row r="237">
          <cell r="B237" t="str">
            <v>TARTE POMME</v>
          </cell>
          <cell r="C237">
            <v>7.18</v>
          </cell>
        </row>
        <row r="238">
          <cell r="B238" t="str">
            <v>THE</v>
          </cell>
          <cell r="C238">
            <v>3.18</v>
          </cell>
        </row>
        <row r="239">
          <cell r="B239" t="str">
            <v>THE GLACE</v>
          </cell>
          <cell r="C239">
            <v>4.55</v>
          </cell>
        </row>
        <row r="240">
          <cell r="B240" t="str">
            <v>VIN CHAUD</v>
          </cell>
          <cell r="C240">
            <v>3.64</v>
          </cell>
        </row>
        <row r="241">
          <cell r="B241" t="str">
            <v>VIRGIN MOJITO</v>
          </cell>
          <cell r="C241">
            <v>6.36</v>
          </cell>
        </row>
        <row r="242">
          <cell r="B242" t="str">
            <v>VODKA ACC</v>
          </cell>
          <cell r="C242">
            <v>8.33</v>
          </cell>
        </row>
        <row r="243">
          <cell r="B243" t="str">
            <v>WHISKY ACC</v>
          </cell>
          <cell r="C243">
            <v>9.17</v>
          </cell>
        </row>
        <row r="244">
          <cell r="B244" t="str">
            <v>WOO WOO</v>
          </cell>
          <cell r="C244">
            <v>7.5</v>
          </cell>
        </row>
        <row r="245">
          <cell r="B245" t="str">
            <v>ZACAPA</v>
          </cell>
          <cell r="C245">
            <v>10.83</v>
          </cell>
        </row>
        <row r="246">
          <cell r="C246" t="e">
            <v>#DIV/0!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1"/>
  <sheetViews>
    <sheetView tabSelected="1" topLeftCell="I1" workbookViewId="0">
      <selection activeCell="V12" sqref="V12"/>
    </sheetView>
  </sheetViews>
  <sheetFormatPr baseColWidth="10" defaultRowHeight="13.2" x14ac:dyDescent="0.25"/>
  <cols>
    <col min="2" max="2" width="14.21875" bestFit="1" customWidth="1"/>
    <col min="18" max="18" width="15.5546875" bestFit="1" customWidth="1"/>
  </cols>
  <sheetData>
    <row r="1" spans="1:23" x14ac:dyDescent="0.25">
      <c r="D1" s="1"/>
      <c r="G1" s="2"/>
      <c r="H1" s="3"/>
      <c r="L1" s="4"/>
      <c r="M1" s="4"/>
      <c r="N1" s="4"/>
      <c r="P1" s="4"/>
      <c r="T1" s="5"/>
      <c r="W1" s="5"/>
    </row>
    <row r="2" spans="1:23" x14ac:dyDescent="0.25">
      <c r="G2" s="2"/>
      <c r="H2" s="3"/>
      <c r="L2" s="4"/>
      <c r="M2" s="4"/>
      <c r="N2" s="4"/>
      <c r="P2" s="4"/>
      <c r="T2" s="5"/>
      <c r="W2" s="5"/>
    </row>
    <row r="3" spans="1:23" x14ac:dyDescent="0.25">
      <c r="G3" s="2"/>
      <c r="H3" s="3"/>
      <c r="L3" s="4"/>
      <c r="M3" s="4"/>
      <c r="N3" s="4"/>
      <c r="P3" s="4"/>
      <c r="T3" s="5"/>
      <c r="W3" s="5"/>
    </row>
    <row r="4" spans="1:23" x14ac:dyDescent="0.25">
      <c r="G4" s="2"/>
      <c r="H4" s="3"/>
      <c r="L4" s="4"/>
      <c r="M4" s="4"/>
      <c r="N4" s="4"/>
      <c r="P4" s="4"/>
      <c r="T4" s="5"/>
      <c r="W4" s="5"/>
    </row>
    <row r="5" spans="1:23" x14ac:dyDescent="0.25">
      <c r="G5" s="2"/>
      <c r="H5" s="3"/>
      <c r="L5" s="4"/>
      <c r="M5" s="4"/>
      <c r="N5" s="4"/>
      <c r="P5" s="4"/>
      <c r="T5" s="5"/>
      <c r="W5" s="5"/>
    </row>
    <row r="6" spans="1:23" x14ac:dyDescent="0.25">
      <c r="A6" t="s">
        <v>0</v>
      </c>
      <c r="B6" t="s">
        <v>1</v>
      </c>
      <c r="C6" t="s">
        <v>2</v>
      </c>
      <c r="D6" t="s">
        <v>3</v>
      </c>
      <c r="E6" t="s">
        <v>4</v>
      </c>
      <c r="F6" t="s">
        <v>5</v>
      </c>
      <c r="G6" s="2" t="s">
        <v>6</v>
      </c>
      <c r="H6" s="3" t="s">
        <v>7</v>
      </c>
      <c r="I6" t="s">
        <v>8</v>
      </c>
      <c r="J6" t="s">
        <v>9</v>
      </c>
      <c r="K6" t="s">
        <v>10</v>
      </c>
      <c r="L6" s="4" t="s">
        <v>11</v>
      </c>
      <c r="M6" s="4" t="s">
        <v>12</v>
      </c>
      <c r="N6" t="s">
        <v>13</v>
      </c>
      <c r="O6" s="4" t="s">
        <v>14</v>
      </c>
      <c r="P6" s="4" t="s">
        <v>15</v>
      </c>
      <c r="Q6" t="s">
        <v>16</v>
      </c>
      <c r="R6" s="6" t="s">
        <v>17</v>
      </c>
      <c r="S6" s="6" t="s">
        <v>18</v>
      </c>
      <c r="T6" s="7" t="s">
        <v>19</v>
      </c>
      <c r="U6" s="8" t="s">
        <v>20</v>
      </c>
      <c r="V6" s="8" t="s">
        <v>21</v>
      </c>
      <c r="W6" s="7" t="s">
        <v>19</v>
      </c>
    </row>
    <row r="7" spans="1:23" x14ac:dyDescent="0.25">
      <c r="A7" s="9" t="s">
        <v>41</v>
      </c>
      <c r="B7" s="9" t="str">
        <f>IF(H7&gt;[1]Variables!$B$10,VLOOKUP([1]Import!G7,[1]Staff!$K$6:$L$36,2,FALSE),VLOOKUP([1]Import!G7,[1]Staff!$G$6:$H$36,2,FALSE))</f>
        <v>01 déc 18 - midi</v>
      </c>
      <c r="C7" s="9" t="s">
        <v>42</v>
      </c>
      <c r="D7">
        <v>185375</v>
      </c>
      <c r="E7" t="s">
        <v>22</v>
      </c>
      <c r="F7" t="s">
        <v>23</v>
      </c>
      <c r="G7" s="2">
        <v>43435</v>
      </c>
      <c r="H7" s="3">
        <v>0.49359953703703702</v>
      </c>
      <c r="I7">
        <v>2</v>
      </c>
      <c r="J7">
        <v>1</v>
      </c>
      <c r="K7" t="s">
        <v>24</v>
      </c>
      <c r="L7" s="4">
        <v>1.64</v>
      </c>
      <c r="M7" s="4">
        <v>0</v>
      </c>
      <c r="N7" s="4">
        <v>10</v>
      </c>
      <c r="O7" s="4">
        <v>1.804</v>
      </c>
      <c r="P7" s="9" t="str">
        <f>IF(E7="ANN",VLOOKUP(K7,[1]carte!B:C,2,FALSE),"")</f>
        <v/>
      </c>
      <c r="Q7" s="9" t="str">
        <f>IF(D7-D8=0,"",I7)</f>
        <v/>
      </c>
      <c r="R7" s="10" t="str">
        <f>IF(D7-D8&lt;&gt;0,IF(COUNTIF($D$7:$D$100002,D7)-COUNTIFS($D$7:$D$100002,D7,$E$7:$E$100002,"ANN")=0,"TABLE ANNULEE",""),"")</f>
        <v/>
      </c>
      <c r="S7" s="9" t="str">
        <f>IF(G7-G10=0,"",IF(E7="ANN","HEURE ANNUL",""))</f>
        <v/>
      </c>
      <c r="T7" s="11" t="str">
        <f>IF(W7="","",IF(W7&gt;[1]Variables!$B$28,"REDUC TABLE",""))</f>
        <v/>
      </c>
      <c r="U7" s="11" t="str">
        <f>IF(K7="","",IF(OR(K7=[1]Variables!$B$35,K7=[1]Variables!$B$36,K7=[1]Variables!$B$37,K7=[1]Variables!$B$38,K7=[1]Variables!$B$39,K7=[1]Variables!$B$40,K7=[1]Variables!$B$41,K7=[1]Variables!$B$42,K7=[1]Variables!$B$43,K7=[1]Variables!$B$44,K7=[1]Variables!$B$45),IF(H7&lt;[1]Variables!$B$33,IF(H7&gt;[1]Variables!$B$32,"",[1]Variables!$B$31),[1]Variables!$B$31),IF(OR(K7=[1]Variables!$B$52,K7=[1]Variables!$B$53,K7=[1]Variables!$B$54,K7=[1]Variables!$B$55,K7=[1]Variables!$B$56,K7=[1]Variables!$B$57,K7=[1]Variables!$B$58,K7=[1]Variables!$B$59,K7=[1]Variables!$B$60,K7=[1]Variables!$B$61,K7=[1]Variables!$B$62),IF(H7&lt;[1]Variables!$B$50,IF(H7&gt;[1]Variables!$B$49,"",[1]Variables!$B$48),[1]Variables!$B$48),"")))</f>
        <v/>
      </c>
      <c r="V7" s="9" t="str">
        <f>CONCATENATE(R7,IF(R7="",S7,IF(S7="",""," &amp; "&amp;S7)),IF(AND(R7="",S7=""),T7,IF(T7="",""," &amp; "&amp;T7)),IF(AND(R7="",S7="",T7=""),U7,IF(U7="",""," &amp; "&amp;U7)))</f>
        <v/>
      </c>
      <c r="W7" s="11" t="str">
        <f>IF(R7="TABLE ANNULEE","",IF(D7-D8&lt;&gt;0,SUMIF($D$7:$D$100002,D7,$M$7:$M$100002)/(SUMIF($D$7:$D$100002,D7,$L$7:$L$100002)+SUMIF($D$7:$D$100002,D7,$M$7:$M$100002)),""))</f>
        <v/>
      </c>
    </row>
    <row r="8" spans="1:23" s="6" customFormat="1" x14ac:dyDescent="0.25">
      <c r="A8" s="6" t="str">
        <f>+A7</f>
        <v>RESTO</v>
      </c>
      <c r="B8" s="6" t="s">
        <v>25</v>
      </c>
      <c r="C8" s="6" t="str">
        <f>+C7</f>
        <v>JM</v>
      </c>
      <c r="D8" s="6">
        <v>185375</v>
      </c>
      <c r="E8" s="6" t="s">
        <v>22</v>
      </c>
      <c r="F8" s="6" t="s">
        <v>23</v>
      </c>
      <c r="G8" s="12">
        <v>43435</v>
      </c>
      <c r="H8" s="13">
        <v>0.49359953703703702</v>
      </c>
      <c r="I8" s="6">
        <v>2</v>
      </c>
      <c r="J8" s="6">
        <v>1</v>
      </c>
      <c r="K8" s="6" t="s">
        <v>26</v>
      </c>
      <c r="L8" s="14">
        <v>6.67</v>
      </c>
      <c r="M8" s="14">
        <v>0</v>
      </c>
      <c r="N8" s="14">
        <v>20</v>
      </c>
      <c r="O8" s="14">
        <v>8.0039999999999996</v>
      </c>
      <c r="P8" s="6" t="s">
        <v>27</v>
      </c>
      <c r="Q8" s="6" t="s">
        <v>27</v>
      </c>
      <c r="R8" s="6" t="s">
        <v>28</v>
      </c>
      <c r="S8" s="6" t="s">
        <v>27</v>
      </c>
      <c r="T8" s="7" t="str">
        <f>IF(W8="","",IF(W8&gt;[1]Variables!$B$28,"REDUC TABLE",""))</f>
        <v/>
      </c>
      <c r="U8" s="6" t="s">
        <v>27</v>
      </c>
      <c r="V8" s="9" t="str">
        <f t="shared" ref="V8:V11" si="0">CONCATENATE(R8,IF(R8="",S8,IF(S8="",""," &amp; "&amp;S8)),IF(AND(R8="",S8=""),T8,IF(T8="",""," &amp; "&amp;T8)),IF(AND(R8="",S8="",T8=""),U8,IF(U8="",""," &amp; "&amp;U8)))</f>
        <v>TABLE ANNULEE</v>
      </c>
    </row>
    <row r="9" spans="1:23" s="6" customFormat="1" x14ac:dyDescent="0.25">
      <c r="A9" s="6" t="str">
        <f t="shared" ref="A9:A21" si="1">+A8</f>
        <v>RESTO</v>
      </c>
      <c r="B9" s="6" t="s">
        <v>25</v>
      </c>
      <c r="C9" s="6" t="str">
        <f t="shared" ref="C9:C21" si="2">+C8</f>
        <v>JM</v>
      </c>
      <c r="D9" s="6">
        <v>185375</v>
      </c>
      <c r="E9" s="6" t="s">
        <v>22</v>
      </c>
      <c r="F9" s="6" t="s">
        <v>23</v>
      </c>
      <c r="G9" s="12">
        <v>43435</v>
      </c>
      <c r="H9" s="13">
        <v>0.49359953703703702</v>
      </c>
      <c r="I9" s="6">
        <v>2</v>
      </c>
      <c r="J9" s="6">
        <v>1</v>
      </c>
      <c r="K9" s="6" t="s">
        <v>29</v>
      </c>
      <c r="L9" s="14">
        <v>4</v>
      </c>
      <c r="M9" s="14">
        <v>0</v>
      </c>
      <c r="N9" s="14">
        <v>20</v>
      </c>
      <c r="O9" s="14">
        <v>4.8</v>
      </c>
      <c r="P9" s="6" t="s">
        <v>27</v>
      </c>
      <c r="Q9" s="6" t="s">
        <v>27</v>
      </c>
      <c r="R9" s="6" t="s">
        <v>27</v>
      </c>
      <c r="S9" s="6" t="s">
        <v>27</v>
      </c>
      <c r="T9" s="7" t="str">
        <f>IF(W9="","",IF(W9&gt;[1]Variables!$B$28,"REDUC TABLE",""))</f>
        <v/>
      </c>
      <c r="U9" s="6" t="s">
        <v>27</v>
      </c>
      <c r="V9" s="9" t="str">
        <f t="shared" si="0"/>
        <v/>
      </c>
    </row>
    <row r="10" spans="1:23" s="6" customFormat="1" x14ac:dyDescent="0.25">
      <c r="A10" s="6" t="str">
        <f t="shared" si="1"/>
        <v>RESTO</v>
      </c>
      <c r="B10" s="6" t="s">
        <v>25</v>
      </c>
      <c r="C10" s="6" t="str">
        <f t="shared" si="2"/>
        <v>JM</v>
      </c>
      <c r="D10" s="6">
        <v>185375</v>
      </c>
      <c r="E10" s="6" t="s">
        <v>22</v>
      </c>
      <c r="F10" s="6" t="s">
        <v>23</v>
      </c>
      <c r="G10" s="12">
        <v>43435</v>
      </c>
      <c r="H10" s="13">
        <v>0.49359953703703702</v>
      </c>
      <c r="I10" s="6">
        <v>2</v>
      </c>
      <c r="J10" s="6">
        <v>2</v>
      </c>
      <c r="K10" s="6" t="s">
        <v>30</v>
      </c>
      <c r="L10" s="14">
        <v>25.27</v>
      </c>
      <c r="M10" s="14">
        <v>0</v>
      </c>
      <c r="N10" s="14">
        <v>10</v>
      </c>
      <c r="O10" s="14">
        <v>27.797000000000001</v>
      </c>
      <c r="P10" s="6" t="s">
        <v>27</v>
      </c>
      <c r="Q10" s="6" t="s">
        <v>27</v>
      </c>
      <c r="R10" s="6" t="s">
        <v>28</v>
      </c>
      <c r="T10" s="7" t="str">
        <f>IF(W10="","",IF(W10&gt;[1]Variables!$B$28,"REDUC TABLE",""))</f>
        <v/>
      </c>
      <c r="V10" s="9" t="str">
        <f t="shared" si="0"/>
        <v>TABLE ANNULEE</v>
      </c>
    </row>
    <row r="11" spans="1:23" s="6" customFormat="1" x14ac:dyDescent="0.25">
      <c r="A11" s="6" t="str">
        <f t="shared" si="1"/>
        <v>RESTO</v>
      </c>
      <c r="B11" s="6" t="s">
        <v>25</v>
      </c>
      <c r="C11" s="6" t="str">
        <f t="shared" si="2"/>
        <v>JM</v>
      </c>
      <c r="D11" s="6">
        <v>185375</v>
      </c>
      <c r="E11" s="6" t="s">
        <v>31</v>
      </c>
      <c r="F11" s="6" t="s">
        <v>23</v>
      </c>
      <c r="G11" s="12">
        <v>43435</v>
      </c>
      <c r="H11" s="13">
        <v>0.49359953703703702</v>
      </c>
      <c r="I11" s="6">
        <v>2</v>
      </c>
      <c r="L11" s="14"/>
      <c r="M11" s="14">
        <v>0</v>
      </c>
      <c r="N11" s="14"/>
      <c r="O11" s="14">
        <v>0</v>
      </c>
      <c r="P11" s="6" t="s">
        <v>27</v>
      </c>
      <c r="Q11" s="6">
        <v>2</v>
      </c>
      <c r="R11" s="6" t="s">
        <v>27</v>
      </c>
      <c r="S11" s="6" t="s">
        <v>27</v>
      </c>
      <c r="T11" s="7" t="str">
        <f>IF(W11="","",IF(W11&gt;[1]Variables!$B$28,"REDUC TABLE",""))</f>
        <v/>
      </c>
      <c r="U11" s="6" t="s">
        <v>27</v>
      </c>
      <c r="V11" s="9" t="str">
        <f t="shared" si="0"/>
        <v/>
      </c>
    </row>
    <row r="12" spans="1:23" s="6" customFormat="1" x14ac:dyDescent="0.25">
      <c r="A12" s="6" t="str">
        <f t="shared" si="1"/>
        <v>RESTO</v>
      </c>
      <c r="B12" s="6" t="s">
        <v>25</v>
      </c>
      <c r="C12" s="6" t="str">
        <f t="shared" si="2"/>
        <v>JM</v>
      </c>
      <c r="D12" s="6">
        <v>185376</v>
      </c>
      <c r="E12" s="6" t="s">
        <v>22</v>
      </c>
      <c r="F12" s="6" t="s">
        <v>23</v>
      </c>
      <c r="G12" s="12">
        <v>43435</v>
      </c>
      <c r="H12" s="13">
        <v>0.4959837962962963</v>
      </c>
      <c r="I12" s="6">
        <v>2</v>
      </c>
      <c r="J12" s="6">
        <v>1</v>
      </c>
      <c r="K12" s="6" t="s">
        <v>24</v>
      </c>
      <c r="L12" s="14">
        <v>1.64</v>
      </c>
      <c r="M12" s="14">
        <v>0</v>
      </c>
      <c r="N12" s="14">
        <v>10</v>
      </c>
      <c r="O12" s="14">
        <v>1.804</v>
      </c>
      <c r="R12" s="6" t="s">
        <v>28</v>
      </c>
      <c r="S12" s="6" t="s">
        <v>32</v>
      </c>
      <c r="T12" s="7" t="str">
        <f>IF(W12="","",IF(W12&gt;[1]Variables!$B$28,"REDUC TABLE",""))</f>
        <v/>
      </c>
      <c r="U12" s="6" t="s">
        <v>33</v>
      </c>
      <c r="V12" s="6" t="str">
        <f>CONCATENATE(R12,IF(R12="",S12,IF(S12="",""," &amp; "&amp;S12)),IF(AND(R12="",S12=""),T12,IF(T12="",""," &amp; "&amp;T12)),IF(AND(R12="",S12="",T12=""),U12,IF(U12="",""," &amp; "&amp;U12)))</f>
        <v>TABLE ANNULEE &amp; HEURE ANNUL &amp; HAPPY HOUR</v>
      </c>
    </row>
    <row r="13" spans="1:23" s="6" customFormat="1" x14ac:dyDescent="0.25">
      <c r="A13" s="6" t="str">
        <f t="shared" si="1"/>
        <v>RESTO</v>
      </c>
      <c r="B13" s="6" t="s">
        <v>25</v>
      </c>
      <c r="C13" s="6" t="str">
        <f t="shared" si="2"/>
        <v>JM</v>
      </c>
      <c r="D13" s="6">
        <v>185376</v>
      </c>
      <c r="E13" s="6" t="s">
        <v>22</v>
      </c>
      <c r="F13" s="6" t="s">
        <v>23</v>
      </c>
      <c r="G13" s="12">
        <v>43435</v>
      </c>
      <c r="H13" s="13">
        <v>0.4959837962962963</v>
      </c>
      <c r="I13" s="6">
        <v>2</v>
      </c>
      <c r="J13" s="6">
        <v>2</v>
      </c>
      <c r="K13" s="6" t="s">
        <v>34</v>
      </c>
      <c r="L13" s="14">
        <v>8.17</v>
      </c>
      <c r="M13" s="14">
        <v>0</v>
      </c>
      <c r="N13" s="14">
        <v>20</v>
      </c>
      <c r="O13" s="14">
        <v>9.8040000000000003</v>
      </c>
      <c r="P13" s="6" t="s">
        <v>27</v>
      </c>
      <c r="Q13" s="6" t="s">
        <v>27</v>
      </c>
      <c r="R13" s="6" t="s">
        <v>27</v>
      </c>
      <c r="S13" s="6" t="s">
        <v>27</v>
      </c>
      <c r="T13" s="7" t="str">
        <f>IF(W13="","",IF(W13&gt;[1]Variables!$B$28,"REDUC TABLE",""))</f>
        <v/>
      </c>
      <c r="U13" s="6" t="s">
        <v>27</v>
      </c>
    </row>
    <row r="14" spans="1:23" s="6" customFormat="1" x14ac:dyDescent="0.25">
      <c r="A14" s="6" t="str">
        <f t="shared" si="1"/>
        <v>RESTO</v>
      </c>
      <c r="B14" s="6" t="s">
        <v>25</v>
      </c>
      <c r="C14" s="6" t="str">
        <f t="shared" si="2"/>
        <v>JM</v>
      </c>
      <c r="D14" s="6">
        <v>185376</v>
      </c>
      <c r="E14" s="6" t="s">
        <v>22</v>
      </c>
      <c r="F14" s="6" t="s">
        <v>23</v>
      </c>
      <c r="G14" s="12">
        <v>43435</v>
      </c>
      <c r="H14" s="13">
        <v>0.4959837962962963</v>
      </c>
      <c r="I14" s="6">
        <v>2</v>
      </c>
      <c r="J14" s="6">
        <v>1</v>
      </c>
      <c r="K14" s="6" t="s">
        <v>35</v>
      </c>
      <c r="L14" s="14">
        <v>17.18</v>
      </c>
      <c r="M14" s="14">
        <v>0</v>
      </c>
      <c r="N14" s="14">
        <v>10</v>
      </c>
      <c r="O14" s="14">
        <v>18.898</v>
      </c>
      <c r="P14" s="6" t="s">
        <v>27</v>
      </c>
      <c r="Q14" s="6" t="s">
        <v>27</v>
      </c>
      <c r="R14" s="6" t="s">
        <v>27</v>
      </c>
      <c r="S14" s="6" t="s">
        <v>32</v>
      </c>
      <c r="T14" s="7" t="str">
        <f>IF(W14="","",IF(W14&gt;[1]Variables!$B$28,"REDUC TABLE",""))</f>
        <v/>
      </c>
      <c r="U14" s="6" t="s">
        <v>27</v>
      </c>
    </row>
    <row r="15" spans="1:23" s="6" customFormat="1" x14ac:dyDescent="0.25">
      <c r="A15" s="6" t="str">
        <f t="shared" si="1"/>
        <v>RESTO</v>
      </c>
      <c r="B15" s="6" t="s">
        <v>25</v>
      </c>
      <c r="C15" s="6" t="str">
        <f t="shared" si="2"/>
        <v>JM</v>
      </c>
      <c r="D15" s="6">
        <v>185376</v>
      </c>
      <c r="E15" s="6" t="s">
        <v>22</v>
      </c>
      <c r="F15" s="6" t="s">
        <v>23</v>
      </c>
      <c r="G15" s="12">
        <v>43435</v>
      </c>
      <c r="H15" s="13">
        <v>0.4959837962962963</v>
      </c>
      <c r="I15" s="6">
        <v>2</v>
      </c>
      <c r="J15" s="6">
        <v>1</v>
      </c>
      <c r="K15" s="6" t="s">
        <v>36</v>
      </c>
      <c r="L15" s="14">
        <v>15.36</v>
      </c>
      <c r="M15" s="14">
        <v>0</v>
      </c>
      <c r="N15" s="14">
        <v>10</v>
      </c>
      <c r="O15" s="14">
        <v>16.896000000000001</v>
      </c>
      <c r="P15" s="6" t="s">
        <v>27</v>
      </c>
      <c r="Q15" s="6" t="s">
        <v>27</v>
      </c>
      <c r="R15" s="6" t="s">
        <v>27</v>
      </c>
      <c r="S15" s="6" t="s">
        <v>27</v>
      </c>
      <c r="T15" s="7" t="str">
        <f>IF(W15="","",IF(W15&gt;[1]Variables!$B$28,"REDUC TABLE",""))</f>
        <v/>
      </c>
      <c r="U15" s="6" t="s">
        <v>27</v>
      </c>
    </row>
    <row r="16" spans="1:23" s="6" customFormat="1" x14ac:dyDescent="0.25">
      <c r="A16" s="6" t="str">
        <f t="shared" si="1"/>
        <v>RESTO</v>
      </c>
      <c r="B16" s="6" t="s">
        <v>25</v>
      </c>
      <c r="C16" s="6" t="str">
        <f t="shared" si="2"/>
        <v>JM</v>
      </c>
      <c r="D16" s="6">
        <v>185376</v>
      </c>
      <c r="E16" s="6" t="s">
        <v>22</v>
      </c>
      <c r="F16" s="6" t="s">
        <v>23</v>
      </c>
      <c r="G16" s="12">
        <v>43435</v>
      </c>
      <c r="H16" s="13">
        <v>0.4959837962962963</v>
      </c>
      <c r="I16" s="6">
        <v>2</v>
      </c>
      <c r="J16" s="6">
        <v>1</v>
      </c>
      <c r="K16" s="6" t="s">
        <v>37</v>
      </c>
      <c r="L16" s="14">
        <v>7.18</v>
      </c>
      <c r="M16" s="14">
        <v>0</v>
      </c>
      <c r="N16" s="14">
        <v>10</v>
      </c>
      <c r="O16" s="14">
        <v>7.8980000000000006</v>
      </c>
      <c r="P16" s="6" t="s">
        <v>27</v>
      </c>
      <c r="Q16" s="6" t="s">
        <v>27</v>
      </c>
      <c r="R16" s="6" t="s">
        <v>27</v>
      </c>
      <c r="S16" s="6" t="s">
        <v>27</v>
      </c>
      <c r="T16" s="7" t="str">
        <f>IF(W16="","",IF(W16&gt;[1]Variables!$B$28,"REDUC TABLE",""))</f>
        <v/>
      </c>
      <c r="U16" s="6" t="s">
        <v>27</v>
      </c>
    </row>
    <row r="17" spans="1:21" s="6" customFormat="1" x14ac:dyDescent="0.25">
      <c r="A17" s="6" t="str">
        <f t="shared" si="1"/>
        <v>RESTO</v>
      </c>
      <c r="B17" s="6" t="s">
        <v>25</v>
      </c>
      <c r="C17" s="6" t="str">
        <f t="shared" si="2"/>
        <v>JM</v>
      </c>
      <c r="D17" s="6">
        <v>185376</v>
      </c>
      <c r="E17" s="6" t="s">
        <v>31</v>
      </c>
      <c r="F17" s="6" t="s">
        <v>23</v>
      </c>
      <c r="G17" s="12">
        <v>43435</v>
      </c>
      <c r="H17" s="13">
        <v>0.4959837962962963</v>
      </c>
      <c r="I17" s="6">
        <v>2</v>
      </c>
      <c r="L17" s="14"/>
      <c r="M17" s="14">
        <v>0</v>
      </c>
      <c r="N17" s="14"/>
      <c r="O17" s="14">
        <v>0</v>
      </c>
      <c r="P17" s="6" t="s">
        <v>27</v>
      </c>
      <c r="Q17" s="6">
        <v>2</v>
      </c>
      <c r="R17" s="6" t="s">
        <v>27</v>
      </c>
      <c r="S17" s="6" t="s">
        <v>27</v>
      </c>
      <c r="T17" s="7" t="str">
        <f>IF(W17="","",IF(W17&gt;[1]Variables!$B$28,"REDUC TABLE",""))</f>
        <v/>
      </c>
      <c r="U17" s="6" t="s">
        <v>27</v>
      </c>
    </row>
    <row r="18" spans="1:21" s="6" customFormat="1" x14ac:dyDescent="0.25">
      <c r="A18" s="6" t="str">
        <f t="shared" si="1"/>
        <v>RESTO</v>
      </c>
      <c r="B18" s="6" t="s">
        <v>25</v>
      </c>
      <c r="C18" s="6" t="str">
        <f t="shared" si="2"/>
        <v>JM</v>
      </c>
      <c r="D18" s="6">
        <v>185377</v>
      </c>
      <c r="E18" s="6" t="s">
        <v>22</v>
      </c>
      <c r="F18" s="6" t="s">
        <v>23</v>
      </c>
      <c r="G18" s="12">
        <v>43435</v>
      </c>
      <c r="H18" s="13">
        <v>0.51067129629629626</v>
      </c>
      <c r="I18" s="6">
        <v>3</v>
      </c>
      <c r="J18" s="6">
        <v>2</v>
      </c>
      <c r="K18" s="6" t="s">
        <v>24</v>
      </c>
      <c r="L18" s="14">
        <v>100</v>
      </c>
      <c r="M18" s="14">
        <v>0</v>
      </c>
      <c r="N18" s="14">
        <v>10</v>
      </c>
      <c r="O18" s="14">
        <v>3.5970000000000004</v>
      </c>
      <c r="P18" s="6" t="s">
        <v>27</v>
      </c>
      <c r="Q18" s="6" t="s">
        <v>27</v>
      </c>
      <c r="R18" s="6" t="s">
        <v>28</v>
      </c>
      <c r="S18" s="6" t="s">
        <v>27</v>
      </c>
      <c r="T18" s="7" t="str">
        <f>IF(W18="","",IF(W18&gt;[1]Variables!$B$28,"REDUC TABLE",""))</f>
        <v/>
      </c>
      <c r="U18" s="6" t="s">
        <v>27</v>
      </c>
    </row>
    <row r="19" spans="1:21" s="6" customFormat="1" x14ac:dyDescent="0.25">
      <c r="A19" s="6" t="str">
        <f t="shared" si="1"/>
        <v>RESTO</v>
      </c>
      <c r="B19" s="6" t="s">
        <v>25</v>
      </c>
      <c r="C19" s="6" t="str">
        <f t="shared" si="2"/>
        <v>JM</v>
      </c>
      <c r="D19" s="6">
        <v>185377</v>
      </c>
      <c r="E19" s="6" t="s">
        <v>22</v>
      </c>
      <c r="F19" s="6" t="s">
        <v>23</v>
      </c>
      <c r="G19" s="12">
        <v>43435</v>
      </c>
      <c r="H19" s="13">
        <v>0.51067129629629626</v>
      </c>
      <c r="I19" s="6">
        <v>3</v>
      </c>
      <c r="J19" s="6">
        <v>1</v>
      </c>
      <c r="K19" s="6" t="s">
        <v>38</v>
      </c>
      <c r="L19" s="14">
        <v>15.36</v>
      </c>
      <c r="M19" s="14">
        <v>0</v>
      </c>
      <c r="N19" s="14">
        <v>10</v>
      </c>
      <c r="O19" s="14">
        <v>16.896000000000001</v>
      </c>
      <c r="P19" s="6" t="s">
        <v>27</v>
      </c>
      <c r="Q19" s="6" t="s">
        <v>27</v>
      </c>
      <c r="R19" s="6" t="s">
        <v>27</v>
      </c>
      <c r="S19" s="6" t="s">
        <v>27</v>
      </c>
      <c r="T19" s="7" t="str">
        <f>IF(W19="","",IF(W19&gt;[1]Variables!$B$28,"REDUC TABLE",""))</f>
        <v/>
      </c>
      <c r="U19" s="6" t="s">
        <v>27</v>
      </c>
    </row>
    <row r="20" spans="1:21" s="6" customFormat="1" x14ac:dyDescent="0.25">
      <c r="A20" s="6" t="str">
        <f t="shared" si="1"/>
        <v>RESTO</v>
      </c>
      <c r="B20" s="6" t="s">
        <v>25</v>
      </c>
      <c r="C20" s="6" t="str">
        <f t="shared" si="2"/>
        <v>JM</v>
      </c>
      <c r="D20" s="6">
        <v>185377</v>
      </c>
      <c r="E20" s="6" t="s">
        <v>22</v>
      </c>
      <c r="F20" s="6" t="s">
        <v>23</v>
      </c>
      <c r="G20" s="12">
        <v>43435</v>
      </c>
      <c r="H20" s="13">
        <v>0.51067129629629626</v>
      </c>
      <c r="I20" s="6">
        <v>3</v>
      </c>
      <c r="J20" s="6">
        <v>1</v>
      </c>
      <c r="K20" s="6" t="s">
        <v>39</v>
      </c>
      <c r="L20" s="14">
        <v>12.64</v>
      </c>
      <c r="M20" s="14">
        <v>0</v>
      </c>
      <c r="N20" s="14">
        <v>10</v>
      </c>
      <c r="O20" s="14">
        <v>13.904000000000002</v>
      </c>
      <c r="P20" s="6" t="s">
        <v>27</v>
      </c>
      <c r="Q20" s="6" t="s">
        <v>27</v>
      </c>
      <c r="R20" s="6" t="s">
        <v>27</v>
      </c>
      <c r="S20" s="6" t="s">
        <v>27</v>
      </c>
      <c r="T20" s="7" t="str">
        <f>IF(W20="","",IF(W20&gt;[1]Variables!$B$28,"REDUC TABLE",""))</f>
        <v/>
      </c>
      <c r="U20" s="6" t="s">
        <v>27</v>
      </c>
    </row>
    <row r="21" spans="1:21" s="6" customFormat="1" x14ac:dyDescent="0.25">
      <c r="A21" s="6" t="str">
        <f t="shared" si="1"/>
        <v>RESTO</v>
      </c>
      <c r="B21" s="6" t="s">
        <v>25</v>
      </c>
      <c r="C21" s="6" t="str">
        <f t="shared" si="2"/>
        <v>JM</v>
      </c>
      <c r="D21" s="6">
        <v>185377</v>
      </c>
      <c r="E21" s="6" t="s">
        <v>22</v>
      </c>
      <c r="F21" s="6" t="s">
        <v>23</v>
      </c>
      <c r="G21" s="12">
        <v>43435</v>
      </c>
      <c r="H21" s="13">
        <v>0.51067129629629626</v>
      </c>
      <c r="I21" s="6">
        <v>3</v>
      </c>
      <c r="J21" s="6">
        <v>1</v>
      </c>
      <c r="K21" s="6" t="s">
        <v>40</v>
      </c>
      <c r="L21" s="14">
        <v>13.55</v>
      </c>
      <c r="M21" s="14">
        <v>0</v>
      </c>
      <c r="N21" s="14">
        <v>10</v>
      </c>
      <c r="O21" s="14">
        <v>14.905000000000001</v>
      </c>
      <c r="P21" s="6" t="s">
        <v>27</v>
      </c>
      <c r="Q21" s="6" t="s">
        <v>27</v>
      </c>
      <c r="R21" s="6" t="s">
        <v>27</v>
      </c>
      <c r="S21" s="6" t="s">
        <v>27</v>
      </c>
      <c r="T21" s="7" t="str">
        <f>IF(W21="","",IF(W21&gt;[1]Variables!$B$28,"REDUC TABLE",""))</f>
        <v/>
      </c>
      <c r="U21" s="6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CUNY Benjamin (FR - IE Charbonnieres)</dc:creator>
  <cp:lastModifiedBy>CUNY Benjamin (FR - IE Charbonnieres)</cp:lastModifiedBy>
  <dcterms:created xsi:type="dcterms:W3CDTF">2020-01-14T20:47:36Z</dcterms:created>
  <dcterms:modified xsi:type="dcterms:W3CDTF">2020-01-14T20:53:43Z</dcterms:modified>
</cp:coreProperties>
</file>