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colla\Desktop\"/>
    </mc:Choice>
  </mc:AlternateContent>
  <bookViews>
    <workbookView xWindow="0" yWindow="0" windowWidth="23040" windowHeight="9192"/>
  </bookViews>
  <sheets>
    <sheet name="calendrier" sheetId="1" r:id="rId1"/>
    <sheet name="jour férier listing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F2" i="1"/>
  <c r="F7" i="1" l="1"/>
  <c r="B1" i="2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l="1"/>
  <c r="B3" i="2"/>
  <c r="B14" i="2"/>
  <c r="B10" i="2"/>
  <c r="B13" i="2"/>
  <c r="B12" i="2"/>
  <c r="B11" i="2"/>
  <c r="B4" i="2"/>
  <c r="B7" i="2" s="1"/>
  <c r="B6" i="2"/>
  <c r="B22" i="1" l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9" i="2"/>
  <c r="B5" i="2"/>
  <c r="B8" i="2"/>
</calcChain>
</file>

<file path=xl/sharedStrings.xml><?xml version="1.0" encoding="utf-8"?>
<sst xmlns="http://schemas.openxmlformats.org/spreadsheetml/2006/main" count="37" uniqueCount="35">
  <si>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</si>
  <si>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</si>
  <si>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</si>
  <si>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</si>
  <si>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</si>
  <si>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</si>
  <si>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</si>
  <si>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</si>
  <si>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</si>
  <si>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</si>
  <si>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</si>
  <si>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Service</t>
  </si>
  <si>
    <t>Début</t>
  </si>
  <si>
    <t>Fin</t>
  </si>
  <si>
    <t>Prestation</t>
  </si>
  <si>
    <t>Heure prest</t>
  </si>
  <si>
    <t xml:space="preserve">Ligne </t>
  </si>
  <si>
    <t>Recette</t>
  </si>
  <si>
    <t>Heure nuit</t>
  </si>
  <si>
    <t>Nuit prest</t>
  </si>
  <si>
    <t>Bus</t>
  </si>
  <si>
    <t>année</t>
  </si>
  <si>
    <t>1er janvier</t>
  </si>
  <si>
    <t>paques</t>
  </si>
  <si>
    <t>lundi de paques</t>
  </si>
  <si>
    <t>ascension</t>
  </si>
  <si>
    <t>pencote</t>
  </si>
  <si>
    <t>lundi pencote</t>
  </si>
  <si>
    <t>21 juilet</t>
  </si>
  <si>
    <t>15 aout</t>
  </si>
  <si>
    <t>1er novembre</t>
  </si>
  <si>
    <t>25 decembre</t>
  </si>
  <si>
    <t>le 1er mai</t>
  </si>
  <si>
    <t>le 11 novembre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</si>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</sst>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[$-80C]d\ mmmm\ yyyy;@"/>
    <numFmt numFmtId="165" formatCode="ddd\ dd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6" fontId="0" fillId="0" borderId="0" xfId="0" applyNumberFormat="1"/>
    <xf numFmtId="0" fontId="0" fillId="2" borderId="0" xfId="0" applyFill="1" applyAlignment="1">
      <alignment horizontal="center" vertical="center"/>
    </xf>
  </cellXfs>
  <cellStyles count="2">
    <cellStyle name="Monétaire 2" xfId="1"/>
    <cellStyle name="Normal" xfId="0" builtinId="0"/>
  </cellStyles>
  <dxfs count="3">
    <dxf>
      <fill>
        <patternFill>
          <bgColor rgb="FFC00000"/>
        </patternFill>
      </fill>
    </dxf>
    <dxf>
      <fill>
        <patternFill>
          <bgColor theme="4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$D$1" fmlaRange="$AM$1:$AM$12" noThreeD="1" sel="2" val="0"/>
</file>

<file path=xl/ctrlProps/ctrlProp2.xml><?xml version="1.0" encoding="utf-8"?>
<formControlPr xmlns="http://schemas.microsoft.com/office/spreadsheetml/2009/9/main" objectType="Drop" dropStyle="combo" dx="16" fmlaLink="$D$2" fmlaRange="$AN$1:$AN$10" noThreeD="1" sel="6" val="2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2</xdr:col>
          <xdr:colOff>952500</xdr:colOff>
          <xdr:row>1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7620</xdr:rowOff>
        </xdr:from>
        <xdr:to>
          <xdr:col>3</xdr:col>
          <xdr:colOff>0</xdr:colOff>
          <xdr:row>2</xdr:row>
          <xdr:rowOff>7620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AN43"/>
  <sheetViews>
    <sheetView tabSelected="1" zoomScale="70" zoomScaleNormal="70" workbookViewId="0">
      <selection activeCell="D1" sqref="D1"/>
    </sheetView>
  </sheetViews>
  <sheetFormatPr baseColWidth="10" defaultRowHeight="14.4" x14ac:dyDescent="0.3"/>
  <cols>
    <col min="3" max="3" width="13.88671875" customWidth="1"/>
    <col min="5" max="5" width="12.88671875" bestFit="1" customWidth="1"/>
    <col min="6" max="6" width="15" customWidth="1"/>
    <col min="7" max="7" width="23.6640625" customWidth="1"/>
    <col min="8" max="8" width="15.6640625" customWidth="1"/>
    <col min="9" max="9" width="20.5546875" customWidth="1"/>
    <col min="10" max="10" width="12.88671875" customWidth="1"/>
    <col min="11" max="11" width="13.88671875" customWidth="1"/>
    <col min="12" max="12" width="15.88671875" customWidth="1"/>
    <col min="13" max="13" width="13.88671875" customWidth="1"/>
    <col min="16" max="16" width="34.33203125" customWidth="1"/>
  </cols>
  <sheetData>
    <row r="1" spans="2:40" x14ac:dyDescent="0.3">
      <c r="D1">
        <v>2</v>
      </c>
      <c r="AM1" t="s">
        <v>34</v>
      </c>
      <c r="AN1">
        <v>2020</v>
      </c>
    </row>
    <row r="2" spans="2:40" x14ac:dyDescent="0.3">
      <c r="D2">
        <v>6</v>
      </c>
      <c r="F2" s="2">
        <f>DATE(D2+2019,D1,1)</f>
        <v>45689</v>
      </c>
      <c r="G2" s="1">
        <f>DATE(D2+2019,D1+1,1)-1</f>
        <v>45716</v>
      </c>
      <c r="AM2" t="s">
        <v>0</v>
      </c>
      <c r="AN2">
        <v>2021</v>
      </c>
    </row>
    <row r="3" spans="2:40" x14ac:dyDescent="0.3">
      <c r="AM3" t="s">
        <v>1</v>
      </c>
      <c r="AN3">
        <v>2022</v>
      </c>
    </row>
    <row r="4" spans="2:40" x14ac:dyDescent="0.3">
      <c r="AM4" t="s">
        <v>2</v>
      </c>
      <c r="AN4">
        <v>2023</v>
      </c>
    </row>
    <row r="5" spans="2:40" x14ac:dyDescent="0.3">
      <c r="AM5" t="s">
        <v>3</v>
      </c>
      <c r="AN5">
        <v>2024</v>
      </c>
    </row>
    <row r="6" spans="2:40" x14ac:dyDescent="0.3">
      <c r="AM6" t="s">
        <v>4</v>
      </c>
      <c r="AN6">
        <v>2025</v>
      </c>
    </row>
    <row r="7" spans="2:40" ht="25.5" customHeight="1" x14ac:dyDescent="0.3">
      <c r="F7" s="9" t="str">
        <f>"Période du "&amp;TEXT(F2,"jj mmmm aaaa")&amp;" au "&amp;TEXT(G2,"jj mmmm aaaa")</f>
        <v>Période du 01 février 2025 au 28 février 2025</v>
      </c>
      <c r="G7" s="9"/>
      <c r="H7" s="9"/>
      <c r="I7" s="9"/>
      <c r="AM7" t="s">
        <v>5</v>
      </c>
      <c r="AN7">
        <v>2026</v>
      </c>
    </row>
    <row r="8" spans="2:40" ht="17.25" customHeight="1" x14ac:dyDescent="0.3">
      <c r="AM8" t="s">
        <v>6</v>
      </c>
      <c r="AN8">
        <v>2027</v>
      </c>
    </row>
    <row r="9" spans="2:40" ht="18" customHeight="1" x14ac:dyDescent="0.3">
      <c r="B9" s="4"/>
      <c r="C9" s="5" t="s">
        <v>11</v>
      </c>
      <c r="D9" s="5" t="s">
        <v>12</v>
      </c>
      <c r="E9" s="5" t="s">
        <v>13</v>
      </c>
      <c r="F9" s="5" t="s">
        <v>12</v>
      </c>
      <c r="G9" s="5" t="s">
        <v>13</v>
      </c>
      <c r="H9" s="5" t="s">
        <v>14</v>
      </c>
      <c r="I9" s="5" t="s">
        <v>15</v>
      </c>
      <c r="J9" s="6" t="s">
        <v>16</v>
      </c>
      <c r="K9" s="5" t="s">
        <v>17</v>
      </c>
      <c r="L9" s="5" t="s">
        <v>18</v>
      </c>
      <c r="M9" s="5" t="s">
        <v>19</v>
      </c>
      <c r="N9" s="5" t="s">
        <v>20</v>
      </c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M9" t="s">
        <v>7</v>
      </c>
      <c r="AN9">
        <v>2028</v>
      </c>
    </row>
    <row r="10" spans="2:40" x14ac:dyDescent="0.3">
      <c r="B10" s="7">
        <f>F2</f>
        <v>45689</v>
      </c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AM10" t="s">
        <v>8</v>
      </c>
      <c r="AN10">
        <v>2029</v>
      </c>
    </row>
    <row r="11" spans="2:40" x14ac:dyDescent="0.3">
      <c r="B11" s="7">
        <f>B10+1</f>
        <v>45690</v>
      </c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AM11" t="s">
        <v>9</v>
      </c>
    </row>
    <row r="12" spans="2:40" x14ac:dyDescent="0.3">
      <c r="B12" s="7">
        <f t="shared" ref="B12:B40" si="0">B11+1</f>
        <v>45691</v>
      </c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AM12" t="s">
        <v>10</v>
      </c>
    </row>
    <row r="13" spans="2:40" x14ac:dyDescent="0.3">
      <c r="B13" s="7">
        <f t="shared" si="0"/>
        <v>45692</v>
      </c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</row>
    <row r="14" spans="2:40" x14ac:dyDescent="0.3">
      <c r="B14" s="7">
        <f t="shared" si="0"/>
        <v>45693</v>
      </c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2:40" x14ac:dyDescent="0.3">
      <c r="B15" s="7">
        <f t="shared" si="0"/>
        <v>45694</v>
      </c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</row>
    <row r="16" spans="2:40" x14ac:dyDescent="0.3">
      <c r="B16" s="7">
        <f t="shared" si="0"/>
        <v>45695</v>
      </c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</row>
    <row r="17" spans="2:14" x14ac:dyDescent="0.3">
      <c r="B17" s="7">
        <f t="shared" si="0"/>
        <v>45696</v>
      </c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2:14" x14ac:dyDescent="0.3">
      <c r="B18" s="7">
        <f t="shared" si="0"/>
        <v>45697</v>
      </c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</row>
    <row r="19" spans="2:14" x14ac:dyDescent="0.3">
      <c r="B19" s="7">
        <f t="shared" si="0"/>
        <v>45698</v>
      </c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2:14" x14ac:dyDescent="0.3">
      <c r="B20" s="7">
        <f t="shared" si="0"/>
        <v>45699</v>
      </c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2:14" x14ac:dyDescent="0.3">
      <c r="B21" s="7">
        <f t="shared" si="0"/>
        <v>45700</v>
      </c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</row>
    <row r="22" spans="2:14" x14ac:dyDescent="0.3">
      <c r="B22" s="7">
        <f t="shared" si="0"/>
        <v>45701</v>
      </c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2:14" x14ac:dyDescent="0.3">
      <c r="B23" s="7">
        <f t="shared" si="0"/>
        <v>45702</v>
      </c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</row>
    <row r="24" spans="2:14" x14ac:dyDescent="0.3">
      <c r="B24" s="7">
        <f t="shared" si="0"/>
        <v>45703</v>
      </c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</row>
    <row r="25" spans="2:14" x14ac:dyDescent="0.3">
      <c r="B25" s="7">
        <f t="shared" si="0"/>
        <v>45704</v>
      </c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2:14" x14ac:dyDescent="0.3">
      <c r="B26" s="7">
        <f t="shared" si="0"/>
        <v>45705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</row>
    <row r="27" spans="2:14" x14ac:dyDescent="0.3">
      <c r="B27" s="7">
        <f t="shared" si="0"/>
        <v>45706</v>
      </c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</row>
    <row r="28" spans="2:14" x14ac:dyDescent="0.3">
      <c r="B28" s="7">
        <f t="shared" si="0"/>
        <v>45707</v>
      </c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2:14" x14ac:dyDescent="0.3">
      <c r="B29" s="7">
        <f t="shared" si="0"/>
        <v>45708</v>
      </c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</row>
    <row r="30" spans="2:14" x14ac:dyDescent="0.3">
      <c r="B30" s="7">
        <f t="shared" si="0"/>
        <v>45709</v>
      </c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</row>
    <row r="31" spans="2:14" x14ac:dyDescent="0.3">
      <c r="B31" s="7">
        <f t="shared" si="0"/>
        <v>45710</v>
      </c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2:14" x14ac:dyDescent="0.3">
      <c r="B32" s="7">
        <f t="shared" si="0"/>
        <v>45711</v>
      </c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2:14" x14ac:dyDescent="0.3">
      <c r="B33" s="7">
        <f t="shared" si="0"/>
        <v>45712</v>
      </c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2:14" x14ac:dyDescent="0.3">
      <c r="B34" s="7">
        <f t="shared" si="0"/>
        <v>45713</v>
      </c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  <row r="35" spans="2:14" x14ac:dyDescent="0.3">
      <c r="B35" s="7">
        <f t="shared" si="0"/>
        <v>45714</v>
      </c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</row>
    <row r="36" spans="2:14" x14ac:dyDescent="0.3">
      <c r="B36" s="7">
        <f t="shared" si="0"/>
        <v>45715</v>
      </c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</row>
    <row r="37" spans="2:14" x14ac:dyDescent="0.3">
      <c r="B37" s="7">
        <f t="shared" si="0"/>
        <v>45716</v>
      </c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</row>
    <row r="38" spans="2:14" hidden="1" x14ac:dyDescent="0.3">
      <c r="B38" s="7">
        <f t="shared" si="0"/>
        <v>45717</v>
      </c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</row>
    <row r="39" spans="2:14" hidden="1" x14ac:dyDescent="0.3">
      <c r="B39" s="7">
        <f t="shared" si="0"/>
        <v>45718</v>
      </c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</row>
    <row r="40" spans="2:14" hidden="1" x14ac:dyDescent="0.3">
      <c r="B40" s="7">
        <f t="shared" si="0"/>
        <v>45719</v>
      </c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</row>
    <row r="41" spans="2:14" x14ac:dyDescent="0.3">
      <c r="B41" s="3"/>
    </row>
    <row r="42" spans="2:14" x14ac:dyDescent="0.3">
      <c r="B42" s="3"/>
    </row>
    <row r="43" spans="2:14" x14ac:dyDescent="0.3">
      <c r="B43" s="3"/>
    </row>
  </sheetData>
  <mergeCells count="1">
    <mergeCell ref="F7:I7"/>
  </mergeCells>
  <conditionalFormatting sqref="B10:N40">
    <cfRule type="expression" dxfId="2" priority="3" stopIfTrue="1">
      <formula>WEEKDAY($B10,2)=6</formula>
    </cfRule>
    <cfRule type="expression" dxfId="1" priority="2">
      <formula>WEEKDAY($B10,2)=7</formula>
    </cfRule>
  </conditionalFormatting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0</xdr:row>
                    <xdr:rowOff>7620</xdr:rowOff>
                  </from>
                  <to>
                    <xdr:col>2</xdr:col>
                    <xdr:colOff>960120</xdr:colOff>
                    <xdr:row>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Masquer_Jour">
                <anchor moveWithCells="1">
                  <from>
                    <xdr:col>0</xdr:col>
                    <xdr:colOff>0</xdr:colOff>
                    <xdr:row>1</xdr:row>
                    <xdr:rowOff>7620</xdr:rowOff>
                  </from>
                  <to>
                    <xdr:col>3</xdr:col>
                    <xdr:colOff>0</xdr:colOff>
                    <xdr:row>2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1825915F-14F3-4A0E-9AE5-AC897C5AB5E0}">
            <xm:f>NOT(ISNA(VLOOKUP($B10,'jour férier listing'!$B$3:$B$14,1,0)))</xm:f>
            <x14:dxf>
              <fill>
                <patternFill>
                  <bgColor rgb="FFC00000"/>
                </patternFill>
              </fill>
            </x14:dxf>
          </x14:cfRule>
          <xm:sqref>B10:N40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B3" sqref="B3:B14"/>
    </sheetView>
  </sheetViews>
  <sheetFormatPr baseColWidth="10" defaultRowHeight="14.4" x14ac:dyDescent="0.3"/>
  <cols>
    <col min="1" max="1" width="16.88671875" customWidth="1"/>
  </cols>
  <sheetData>
    <row r="1" spans="1:2" x14ac:dyDescent="0.3">
      <c r="A1" t="s">
        <v>21</v>
      </c>
      <c r="B1">
        <f>calendrier!D2+2019</f>
        <v>2025</v>
      </c>
    </row>
    <row r="3" spans="1:2" x14ac:dyDescent="0.3">
      <c r="A3" t="s">
        <v>22</v>
      </c>
      <c r="B3" s="1">
        <f>DATE(B1,1,1)</f>
        <v>45658</v>
      </c>
    </row>
    <row r="4" spans="1:2" x14ac:dyDescent="0.3">
      <c r="A4" t="s">
        <v>23</v>
      </c>
      <c r="B4" s="1">
        <f>ROUND(DATE($B$1,4,MOD(234-11*MOD($B$1,19),30))/7,)*7-6</f>
        <v>45767</v>
      </c>
    </row>
    <row r="5" spans="1:2" x14ac:dyDescent="0.3">
      <c r="A5" t="s">
        <v>24</v>
      </c>
      <c r="B5" s="1">
        <f>B4+1</f>
        <v>45768</v>
      </c>
    </row>
    <row r="6" spans="1:2" x14ac:dyDescent="0.3">
      <c r="A6" s="8" t="s">
        <v>32</v>
      </c>
      <c r="B6" s="1">
        <f>DATE($B$1,5,1)</f>
        <v>45778</v>
      </c>
    </row>
    <row r="7" spans="1:2" x14ac:dyDescent="0.3">
      <c r="A7" t="s">
        <v>25</v>
      </c>
      <c r="B7" s="1">
        <f>B4+39</f>
        <v>45806</v>
      </c>
    </row>
    <row r="8" spans="1:2" x14ac:dyDescent="0.3">
      <c r="A8" t="s">
        <v>26</v>
      </c>
      <c r="B8" s="1">
        <f>B4+49</f>
        <v>45816</v>
      </c>
    </row>
    <row r="9" spans="1:2" x14ac:dyDescent="0.3">
      <c r="A9" t="s">
        <v>27</v>
      </c>
      <c r="B9" s="1">
        <f>B4+50</f>
        <v>45817</v>
      </c>
    </row>
    <row r="10" spans="1:2" x14ac:dyDescent="0.3">
      <c r="A10" t="s">
        <v>28</v>
      </c>
      <c r="B10" s="1">
        <f>DATE($B$1,7,21)</f>
        <v>45859</v>
      </c>
    </row>
    <row r="11" spans="1:2" x14ac:dyDescent="0.3">
      <c r="A11" t="s">
        <v>29</v>
      </c>
      <c r="B11" s="1">
        <f>DATE($B$1,8,15)</f>
        <v>45884</v>
      </c>
    </row>
    <row r="12" spans="1:2" x14ac:dyDescent="0.3">
      <c r="A12" t="s">
        <v>30</v>
      </c>
      <c r="B12" s="1">
        <f>DATE($B$1,11,1)</f>
        <v>45962</v>
      </c>
    </row>
    <row r="13" spans="1:2" x14ac:dyDescent="0.3">
      <c r="A13" s="8" t="s">
        <v>33</v>
      </c>
      <c r="B13" s="1">
        <f>DATE($B$1,11,11)</f>
        <v>45972</v>
      </c>
    </row>
    <row r="14" spans="1:2" x14ac:dyDescent="0.3">
      <c r="A14" t="s">
        <v>31</v>
      </c>
      <c r="B14" s="1">
        <f>DATE($B$1,12,25)</f>
        <v>46016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jour férier listing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 gludule</dc:creator>
  <cp:lastModifiedBy>sabrina collard</cp:lastModifiedBy>
  <dcterms:created xsi:type="dcterms:W3CDTF">2019-11-26T09:42:19Z</dcterms:created>
  <dcterms:modified xsi:type="dcterms:W3CDTF">2019-11-27T08:49:42Z</dcterms:modified>
</cp:coreProperties>
</file>