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immy\OneDrive\Bureau\"/>
    </mc:Choice>
  </mc:AlternateContent>
  <xr:revisionPtr revIDLastSave="0" documentId="13_ncr:1_{F34A6398-C146-4125-8DB8-C1A0CAE2A51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4" r:id="rId1"/>
    <sheet name="LISTES" sheetId="6" r:id="rId2"/>
    <sheet name="LISTE" sheetId="5" state="hidden" r:id="rId3"/>
  </sheets>
  <definedNames>
    <definedName name="Labe1l">LISTE!$B$3</definedName>
    <definedName name="Label">LISTE!$B$3</definedName>
    <definedName name="LABEL_1">LISTE!$B$3</definedName>
    <definedName name="LABEL1">LISTE!$B$3</definedName>
    <definedName name="Liste1">LISTE!$B$3</definedName>
    <definedName name="liste2">LISTES!$A$2:$A$7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4" l="1"/>
  <c r="E10" i="4"/>
  <c r="C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F4" i="4" l="1"/>
  <c r="F5" i="4"/>
  <c r="F6" i="4"/>
  <c r="F7" i="4"/>
  <c r="F8" i="4"/>
  <c r="F9" i="4"/>
  <c r="F3" i="4"/>
  <c r="E4" i="4"/>
  <c r="E5" i="4"/>
  <c r="E6" i="4"/>
  <c r="E7" i="4"/>
  <c r="E8" i="4"/>
  <c r="E9" i="4"/>
  <c r="E3" i="4"/>
  <c r="C4" i="4"/>
  <c r="C5" i="4"/>
  <c r="C6" i="4"/>
  <c r="C7" i="4"/>
  <c r="C8" i="4"/>
  <c r="C9" i="4"/>
  <c r="C3" i="4"/>
  <c r="F36" i="4" l="1"/>
  <c r="G36" i="4" s="1"/>
  <c r="E36" i="4"/>
  <c r="B9" i="5" l="1"/>
  <c r="B8" i="5"/>
  <c r="B7" i="5"/>
  <c r="B6" i="5"/>
  <c r="B5" i="5"/>
  <c r="B4" i="5"/>
  <c r="B3" i="5"/>
</calcChain>
</file>

<file path=xl/sharedStrings.xml><?xml version="1.0" encoding="utf-8"?>
<sst xmlns="http://schemas.openxmlformats.org/spreadsheetml/2006/main" count="37" uniqueCount="25">
  <si>
    <t>Nom du client</t>
  </si>
  <si>
    <t>Référence article</t>
  </si>
  <si>
    <t>Nom article</t>
  </si>
  <si>
    <t>Quantité</t>
  </si>
  <si>
    <t>Prix</t>
  </si>
  <si>
    <t>Observation</t>
  </si>
  <si>
    <t>Pull bleu</t>
  </si>
  <si>
    <t>CATÉGORIES</t>
  </si>
  <si>
    <t xml:space="preserve">  </t>
  </si>
  <si>
    <t>Date</t>
  </si>
  <si>
    <t>Pull vert</t>
  </si>
  <si>
    <t>Nom art.</t>
  </si>
  <si>
    <t>Ref.</t>
  </si>
  <si>
    <t>Poids</t>
  </si>
  <si>
    <t>Total</t>
  </si>
  <si>
    <t>Tshirt bleu</t>
  </si>
  <si>
    <t>Chaussettes</t>
  </si>
  <si>
    <r>
      <rPr>
        <sz val="11"/>
        <color theme="1"/>
        <rFont val="Calibri"/>
        <family val="2"/>
      </rPr>
      <t xml:space="preserve">←  </t>
    </r>
    <r>
      <rPr>
        <sz val="11"/>
        <color theme="1"/>
        <rFont val="Calibri"/>
        <family val="2"/>
        <scheme val="minor"/>
      </rPr>
      <t>Prix du colis</t>
    </r>
  </si>
  <si>
    <t>Pantalon gris</t>
  </si>
  <si>
    <t>Pantalon bleu</t>
  </si>
  <si>
    <t>Marie</t>
  </si>
  <si>
    <t>18/03/2020</t>
  </si>
  <si>
    <t>Johnson</t>
  </si>
  <si>
    <t>Dupont</t>
  </si>
  <si>
    <t>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</si>
</sst>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&quot; &quot;&quot;Kg&quot;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8">
    <dxf>
      <alignment horizontal="left" vertical="center" textRotation="0" wrapText="0" indent="0" justifyLastLine="0" shrinkToFit="0" readingOrder="0"/>
      <protection locked="0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numFmt numFmtId="165" formatCode="0.000&quot; &quot;&quot;Kg&quot;"/>
      <alignment horizontal="center" vertical="center" textRotation="0" wrapText="0" indent="0" justifyLastLine="0" shrinkToFit="0" readingOrder="0"/>
      <protection locked="0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65" formatCode="0.000&quot; &quot;&quot;Kg&quot;"/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0</xdr:row>
      <xdr:rowOff>161925</xdr:rowOff>
    </xdr:from>
    <xdr:to>
      <xdr:col>2</xdr:col>
      <xdr:colOff>559696</xdr:colOff>
      <xdr:row>0</xdr:row>
      <xdr:rowOff>998881</xdr:rowOff>
    </xdr:to>
    <xdr:sp macro="[0]!BOUTONFORMULAIRE_Cliquer" textlink="">
      <xdr:nvSpPr>
        <xdr:cNvPr id="2" name="BOUTONFORMULAI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61925"/>
          <a:ext cx="1274071" cy="836956"/>
        </a:xfrm>
        <a:prstGeom prst="flowChartAlternateProcess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0"/>
            <a:t>Ouvrir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H36" totalsRowCount="1" headerRowDxfId="17" dataDxfId="16">
  <autoFilter ref="A2:H35" xr:uid="{00000000-0009-0000-0100-000001000000}"/>
  <tableColumns count="8">
    <tableColumn id="1" xr3:uid="{00000000-0010-0000-0000-000001000000}" name="Nom du client" totalsRowLabel="Total" dataDxfId="15" totalsRowDxfId="7"/>
    <tableColumn id="2" xr3:uid="{00000000-0010-0000-0000-000002000000}" name="Référence article" dataDxfId="14" totalsRowDxfId="6"/>
    <tableColumn id="3" xr3:uid="{00000000-0010-0000-0000-000003000000}" name="Nom article" dataDxfId="13" totalsRowDxfId="5">
      <calculatedColumnFormula>IFERROR((INDEX(Tableau2[Nom art.],MATCH(Tableau1[[#This Row],[Référence article]],Tableau2[Ref.],0),1)),"")</calculatedColumnFormula>
    </tableColumn>
    <tableColumn id="4" xr3:uid="{00000000-0010-0000-0000-000004000000}" name="Quantité" dataDxfId="12" totalsRowDxfId="4"/>
    <tableColumn id="5" xr3:uid="{00000000-0010-0000-0000-000005000000}" name="Prix" totalsRowFunction="sum" dataDxfId="11" totalsRowDxfId="3">
      <calculatedColumnFormula>IFERROR((INDEX(Tableau2[Prix],MATCH(Tableau1[[#This Row],[Référence article]],Tableau2[Ref.],0),1)*Tableau1[[#This Row],[Quantité]]),"")</calculatedColumnFormula>
    </tableColumn>
    <tableColumn id="6" xr3:uid="{00000000-0010-0000-0000-000006000000}" name="Poids" totalsRowFunction="sum" dataDxfId="10" totalsRowDxfId="2">
      <calculatedColumnFormula>IFERROR((INDEX(Tableau2[Poids],MATCH(Tableau1[[#This Row],[Référence article]],Tableau2[Ref.],0),1)*Tableau1[[#This Row],[Quantité]]),"")</calculatedColumnFormula>
    </tableColumn>
    <tableColumn id="7" xr3:uid="{00000000-0010-0000-0000-000007000000}" name="Date" totalsRowFunction="custom" dataDxfId="9" totalsRowDxfId="1">
      <totalsRowFormula>IF(AND(Tableau1[[#Totals],[Poids]]&gt;0,Tableau1[[#Totals],[Poids]]&lt;=0.5),4.55,IF(AND(Tableau1[[#Totals],[Poids]]&gt;0.5,Tableau1[[#Totals],[Poids]]&lt;=1),5.35,IF(AND(Tableau1[[#Totals],[Poids]]&gt;1,Tableau1[[#Totals],[Poids]]&lt;=2),6.05,IF(AND(Tableau1[[#Totals],[Poids]]&gt;2,Tableau1[[#Totals],[Poids]]&lt;4),6.95,""))))</totalsRowFormula>
    </tableColumn>
    <tableColumn id="8" xr3:uid="{00000000-0010-0000-0000-000008000000}" name="Observation" totalsRowLabel="←  Prix du colis" dataDxfId="8" totalsRowDxfId="0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7" totalsRowShown="0">
  <autoFilter ref="A1:D7" xr:uid="{00000000-0009-0000-0100-000002000000}"/>
  <sortState xmlns:xlrd2="http://schemas.microsoft.com/office/spreadsheetml/2017/richdata2" ref="A2:D7">
    <sortCondition ref="A1:A7"/>
  </sortState>
  <tableColumns count="4">
    <tableColumn id="1" xr3:uid="{00000000-0010-0000-0100-000001000000}" name="Ref."/>
    <tableColumn id="2" xr3:uid="{00000000-0010-0000-0100-000002000000}" name="Nom art."/>
    <tableColumn id="3" xr3:uid="{00000000-0010-0000-0100-000003000000}" name="Poids"/>
    <tableColumn id="4" xr3:uid="{00000000-0010-0000-0100-000004000000}" name="Prix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57675"/>
  <sheetViews>
    <sheetView tabSelected="1" workbookViewId="0">
      <selection activeCell="E14" sqref="E14"/>
    </sheetView>
  </sheetViews>
  <sheetFormatPr baseColWidth="10" defaultRowHeight="15" x14ac:dyDescent="0.25"/>
  <cols>
    <col min="1" max="1" width="25.7109375" style="4" customWidth="1"/>
    <col min="2" max="2" width="30.7109375" style="4" customWidth="1"/>
    <col min="3" max="4" width="20.7109375" style="4" customWidth="1"/>
    <col min="5" max="6" width="20.7109375" style="5" customWidth="1"/>
    <col min="7" max="7" width="14.28515625" style="8" customWidth="1"/>
    <col min="8" max="8" width="41.85546875" style="4" customWidth="1"/>
    <col min="9" max="9" width="11.42578125" style="12" customWidth="1"/>
    <col min="10" max="16384" width="11.42578125" style="12"/>
  </cols>
  <sheetData>
    <row r="1" spans="1:8" ht="90.75" customHeight="1" x14ac:dyDescent="0.25">
      <c r="A1" s="18" t="s">
        <v>8</v>
      </c>
      <c r="B1" s="18"/>
      <c r="C1" s="18"/>
      <c r="D1" s="18"/>
      <c r="E1" s="18"/>
      <c r="F1" s="18"/>
      <c r="G1" s="18"/>
      <c r="H1" s="18"/>
    </row>
    <row r="2" spans="1:8" ht="39.950000000000003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13</v>
      </c>
      <c r="G2" s="3" t="s">
        <v>9</v>
      </c>
      <c r="H2" s="3" t="s">
        <v>5</v>
      </c>
    </row>
    <row r="3" spans="1:8" x14ac:dyDescent="0.25">
      <c r="A3" s="4" t="s">
        <v>20</v>
      </c>
      <c r="B3" s="4">
        <v>1</v>
      </c>
      <c r="C3" s="15" t="str">
        <f>IFERROR((INDEX(Tableau2[Nom art.],MATCH(Tableau1[[#This Row],[Référence article]],Tableau2[Ref.],0),1)),"")</f>
        <v>Pantalon gris</v>
      </c>
      <c r="D3" s="4">
        <v>1</v>
      </c>
      <c r="E3" s="16">
        <f>IFERROR((INDEX(Tableau2[Prix],MATCH(Tableau1[[#This Row],[Référence article]],Tableau2[Ref.],0),1)*Tableau1[[#This Row],[Quantité]]),"")</f>
        <v>16</v>
      </c>
      <c r="F3" s="17">
        <f>IFERROR((INDEX(Tableau2[Poids],MATCH(Tableau1[[#This Row],[Référence article]],Tableau2[Ref.],0),1)*Tableau1[[#This Row],[Quantité]]),"")</f>
        <v>0.4</v>
      </c>
      <c r="G3" s="8" t="s">
        <v>21</v>
      </c>
    </row>
    <row r="4" spans="1:8" x14ac:dyDescent="0.25">
      <c r="A4" s="6" t="s">
        <v>22</v>
      </c>
      <c r="B4" s="6">
        <v>2</v>
      </c>
      <c r="C4" s="15" t="str">
        <f>IFERROR((INDEX(Tableau2[Nom art.],MATCH(Tableau1[[#This Row],[Référence article]],Tableau2[Ref.],0),1)),"")</f>
        <v>Pantalon bleu</v>
      </c>
      <c r="D4" s="6">
        <v>1</v>
      </c>
      <c r="E4" s="16">
        <f>IFERROR((INDEX(Tableau2[Prix],MATCH(Tableau1[[#This Row],[Référence article]],Tableau2[Ref.],0),1)*Tableau1[[#This Row],[Quantité]]),"")</f>
        <v>15</v>
      </c>
      <c r="F4" s="17">
        <f>IFERROR((INDEX(Tableau2[Poids],MATCH(Tableau1[[#This Row],[Référence article]],Tableau2[Ref.],0),1)*Tableau1[[#This Row],[Quantité]]),"")</f>
        <v>0.35</v>
      </c>
      <c r="G4" s="9" t="s">
        <v>21</v>
      </c>
      <c r="H4" s="6"/>
    </row>
    <row r="5" spans="1:8" x14ac:dyDescent="0.25">
      <c r="A5" s="6" t="s">
        <v>23</v>
      </c>
      <c r="B5" s="6">
        <v>3</v>
      </c>
      <c r="C5" s="15" t="str">
        <f>IFERROR((INDEX(Tableau2[Nom art.],MATCH(Tableau1[[#This Row],[Référence article]],Tableau2[Ref.],0),1)),"")</f>
        <v>Pull vert</v>
      </c>
      <c r="D5" s="6">
        <v>1</v>
      </c>
      <c r="E5" s="16">
        <f>IFERROR((INDEX(Tableau2[Prix],MATCH(Tableau1[[#This Row],[Référence article]],Tableau2[Ref.],0),1)*Tableau1[[#This Row],[Quantité]]),"")</f>
        <v>12</v>
      </c>
      <c r="F5" s="17">
        <f>IFERROR((INDEX(Tableau2[Poids],MATCH(Tableau1[[#This Row],[Référence article]],Tableau2[Ref.],0),1)*Tableau1[[#This Row],[Quantité]]),"")</f>
        <v>0.25</v>
      </c>
      <c r="G5" s="9" t="s">
        <v>21</v>
      </c>
      <c r="H5" s="6"/>
    </row>
    <row r="6" spans="1:8" x14ac:dyDescent="0.25">
      <c r="A6" s="6" t="s">
        <v>20</v>
      </c>
      <c r="B6" s="6">
        <v>4</v>
      </c>
      <c r="C6" s="15" t="str">
        <f>IFERROR((INDEX(Tableau2[Nom art.],MATCH(Tableau1[[#This Row],[Référence article]],Tableau2[Ref.],0),1)),"")</f>
        <v>Tshirt bleu</v>
      </c>
      <c r="D6" s="6">
        <v>1</v>
      </c>
      <c r="E6" s="16">
        <f>IFERROR((INDEX(Tableau2[Prix],MATCH(Tableau1[[#This Row],[Référence article]],Tableau2[Ref.],0),1)*Tableau1[[#This Row],[Quantité]]),"")</f>
        <v>8</v>
      </c>
      <c r="F6" s="17">
        <f>IFERROR((INDEX(Tableau2[Poids],MATCH(Tableau1[[#This Row],[Référence article]],Tableau2[Ref.],0),1)*Tableau1[[#This Row],[Quantité]]),"")</f>
        <v>0.26</v>
      </c>
      <c r="G6" s="9" t="s">
        <v>21</v>
      </c>
      <c r="H6" s="6"/>
    </row>
    <row r="7" spans="1:8" x14ac:dyDescent="0.25">
      <c r="A7" s="4" t="s">
        <v>24</v>
      </c>
      <c r="B7" s="4">
        <v>5</v>
      </c>
      <c r="C7" s="15" t="str">
        <f>IFERROR((INDEX(Tableau2[Nom art.],MATCH(Tableau1[[#This Row],[Référence article]],Tableau2[Ref.],0),1)),"")</f>
        <v>Pull bleu</v>
      </c>
      <c r="D7" s="4">
        <v>1</v>
      </c>
      <c r="E7" s="16">
        <f>IFERROR((INDEX(Tableau2[Prix],MATCH(Tableau1[[#This Row],[Référence article]],Tableau2[Ref.],0),1)*Tableau1[[#This Row],[Quantité]]),"")</f>
        <v>8</v>
      </c>
      <c r="F7" s="17">
        <f>IFERROR((INDEX(Tableau2[Poids],MATCH(Tableau1[[#This Row],[Référence article]],Tableau2[Ref.],0),1)*Tableau1[[#This Row],[Quantité]]),"")</f>
        <v>0.3</v>
      </c>
      <c r="G7" s="8" t="s">
        <v>21</v>
      </c>
    </row>
    <row r="8" spans="1:8" x14ac:dyDescent="0.25">
      <c r="A8" s="4" t="s">
        <v>20</v>
      </c>
      <c r="B8" s="4">
        <v>6</v>
      </c>
      <c r="C8" s="15" t="str">
        <f>IFERROR((INDEX(Tableau2[Nom art.],MATCH(Tableau1[[#This Row],[Référence article]],Tableau2[Ref.],0),1)),"")</f>
        <v>Chaussettes</v>
      </c>
      <c r="D8" s="4">
        <v>2</v>
      </c>
      <c r="E8" s="16">
        <f>IFERROR((INDEX(Tableau2[Prix],MATCH(Tableau1[[#This Row],[Référence article]],Tableau2[Ref.],0),1)*Tableau1[[#This Row],[Quantité]]),"")</f>
        <v>12</v>
      </c>
      <c r="F8" s="17">
        <f>IFERROR((INDEX(Tableau2[Poids],MATCH(Tableau1[[#This Row],[Référence article]],Tableau2[Ref.],0),1)*Tableau1[[#This Row],[Quantité]]),"")</f>
        <v>0.3</v>
      </c>
      <c r="G8" s="8" t="s">
        <v>21</v>
      </c>
    </row>
    <row r="9" spans="1:8" x14ac:dyDescent="0.25">
      <c r="A9" s="4" t="s">
        <v>20</v>
      </c>
      <c r="B9" s="4">
        <v>2</v>
      </c>
      <c r="C9" s="15" t="str">
        <f>IFERROR((INDEX(Tableau2[Nom art.],MATCH(Tableau1[[#This Row],[Référence article]],Tableau2[Ref.],0),1)),"")</f>
        <v>Pantalon bleu</v>
      </c>
      <c r="D9" s="4">
        <v>2</v>
      </c>
      <c r="E9" s="16">
        <f>IFERROR((INDEX(Tableau2[Prix],MATCH(Tableau1[[#This Row],[Référence article]],Tableau2[Ref.],0),1)*Tableau1[[#This Row],[Quantité]]),"")</f>
        <v>30</v>
      </c>
      <c r="F9" s="17">
        <f>IFERROR((INDEX(Tableau2[Poids],MATCH(Tableau1[[#This Row],[Référence article]],Tableau2[Ref.],0),1)*Tableau1[[#This Row],[Quantité]]),"")</f>
        <v>0.7</v>
      </c>
      <c r="G9" s="8">
        <v>43909</v>
      </c>
    </row>
    <row r="10" spans="1:8" x14ac:dyDescent="0.25">
      <c r="A10" s="6" t="s">
        <v>22</v>
      </c>
      <c r="B10" s="4">
        <v>5</v>
      </c>
      <c r="C10" s="15" t="str">
        <f>IFERROR((INDEX(Tableau2[Nom art.],MATCH(Tableau1[[#This Row],[Référence article]],Tableau2[Ref.],0),1)),"")</f>
        <v>Pull bleu</v>
      </c>
      <c r="D10" s="4">
        <v>1</v>
      </c>
      <c r="E10" s="16">
        <f>IFERROR((INDEX(Tableau2[Prix],MATCH(Tableau1[[#This Row],[Référence article]],Tableau2[Ref.],0),1)*Tableau1[[#This Row],[Quantité]]),"")</f>
        <v>8</v>
      </c>
      <c r="F10" s="17">
        <f>IFERROR((INDEX(Tableau2[Poids],MATCH(Tableau1[[#This Row],[Référence article]],Tableau2[Ref.],0),1)*Tableau1[[#This Row],[Quantité]]),"")</f>
        <v>0.3</v>
      </c>
      <c r="G10" s="8">
        <v>43909</v>
      </c>
    </row>
    <row r="11" spans="1:8" x14ac:dyDescent="0.25">
      <c r="A11" s="6" t="s">
        <v>23</v>
      </c>
      <c r="B11" s="4">
        <v>6</v>
      </c>
      <c r="C11" s="15" t="str">
        <f>IFERROR((INDEX(Tableau2[Nom art.],MATCH(Tableau1[[#This Row],[Référence article]],Tableau2[Ref.],0),1)),"")</f>
        <v>Chaussettes</v>
      </c>
      <c r="D11" s="4">
        <v>3</v>
      </c>
      <c r="E11" s="16">
        <f>IFERROR((INDEX(Tableau2[Prix],MATCH(Tableau1[[#This Row],[Référence article]],Tableau2[Ref.],0),1)*Tableau1[[#This Row],[Quantité]]),"")</f>
        <v>18</v>
      </c>
      <c r="F11" s="17">
        <f>IFERROR((INDEX(Tableau2[Poids],MATCH(Tableau1[[#This Row],[Référence article]],Tableau2[Ref.],0),1)*Tableau1[[#This Row],[Quantité]]),"")</f>
        <v>0.44999999999999996</v>
      </c>
      <c r="G11" s="8">
        <v>43909</v>
      </c>
    </row>
    <row r="12" spans="1:8" x14ac:dyDescent="0.25">
      <c r="C12" s="15" t="str">
        <f>IFERROR((INDEX(Tableau2[Nom art.],MATCH(Tableau1[[#This Row],[Référence article]],Tableau2[Ref.],0),1)),"")</f>
        <v/>
      </c>
      <c r="E12" s="16" t="str">
        <f>IFERROR((INDEX(Tableau2[Prix],MATCH(Tableau1[[#This Row],[Référence article]],Tableau2[Ref.],0),1)*Tableau1[[#This Row],[Quantité]]),"")</f>
        <v/>
      </c>
      <c r="F12" s="17" t="str">
        <f>IFERROR((INDEX(Tableau2[Poids],MATCH(Tableau1[[#This Row],[Référence article]],Tableau2[Ref.],0),1)*Tableau1[[#This Row],[Quantité]]),"")</f>
        <v/>
      </c>
    </row>
    <row r="13" spans="1:8" x14ac:dyDescent="0.25">
      <c r="C13" s="15" t="str">
        <f>IFERROR((INDEX(Tableau2[Nom art.],MATCH(Tableau1[[#This Row],[Référence article]],Tableau2[Ref.],0),1)),"")</f>
        <v/>
      </c>
      <c r="E13" s="16" t="str">
        <f>IFERROR((INDEX(Tableau2[Prix],MATCH(Tableau1[[#This Row],[Référence article]],Tableau2[Ref.],0),1)*Tableau1[[#This Row],[Quantité]]),"")</f>
        <v/>
      </c>
      <c r="F13" s="17" t="str">
        <f>IFERROR((INDEX(Tableau2[Poids],MATCH(Tableau1[[#This Row],[Référence article]],Tableau2[Ref.],0),1)*Tableau1[[#This Row],[Quantité]]),"")</f>
        <v/>
      </c>
    </row>
    <row r="14" spans="1:8" x14ac:dyDescent="0.25">
      <c r="C14" s="15" t="str">
        <f>IFERROR((INDEX(Tableau2[Nom art.],MATCH(Tableau1[[#This Row],[Référence article]],Tableau2[Ref.],0),1)),"")</f>
        <v/>
      </c>
      <c r="E14" s="16" t="str">
        <f>IFERROR((INDEX(Tableau2[Prix],MATCH(Tableau1[[#This Row],[Référence article]],Tableau2[Ref.],0),1)*Tableau1[[#This Row],[Quantité]]),"")</f>
        <v/>
      </c>
      <c r="F14" s="17" t="str">
        <f>IFERROR((INDEX(Tableau2[Poids],MATCH(Tableau1[[#This Row],[Référence article]],Tableau2[Ref.],0),1)*Tableau1[[#This Row],[Quantité]]),"")</f>
        <v/>
      </c>
    </row>
    <row r="15" spans="1:8" x14ac:dyDescent="0.25">
      <c r="C15" s="15" t="str">
        <f>IFERROR((INDEX(Tableau2[Nom art.],MATCH(Tableau1[[#This Row],[Référence article]],Tableau2[Ref.],0),1)),"")</f>
        <v/>
      </c>
      <c r="E15" s="16" t="str">
        <f>IFERROR((INDEX(Tableau2[Prix],MATCH(Tableau1[[#This Row],[Référence article]],Tableau2[Ref.],0),1)*Tableau1[[#This Row],[Quantité]]),"")</f>
        <v/>
      </c>
      <c r="F15" s="17" t="str">
        <f>IFERROR((INDEX(Tableau2[Poids],MATCH(Tableau1[[#This Row],[Référence article]],Tableau2[Ref.],0),1)*Tableau1[[#This Row],[Quantité]]),"")</f>
        <v/>
      </c>
    </row>
    <row r="16" spans="1:8" x14ac:dyDescent="0.25">
      <c r="C16" s="15" t="str">
        <f>IFERROR((INDEX(Tableau2[Nom art.],MATCH(Tableau1[[#This Row],[Référence article]],Tableau2[Ref.],0),1)),"")</f>
        <v/>
      </c>
      <c r="E16" s="16" t="str">
        <f>IFERROR((INDEX(Tableau2[Prix],MATCH(Tableau1[[#This Row],[Référence article]],Tableau2[Ref.],0),1)*Tableau1[[#This Row],[Quantité]]),"")</f>
        <v/>
      </c>
      <c r="F16" s="17" t="str">
        <f>IFERROR((INDEX(Tableau2[Poids],MATCH(Tableau1[[#This Row],[Référence article]],Tableau2[Ref.],0),1)*Tableau1[[#This Row],[Quantité]]),"")</f>
        <v/>
      </c>
    </row>
    <row r="17" spans="1:8" x14ac:dyDescent="0.25">
      <c r="C17" s="15" t="str">
        <f>IFERROR((INDEX(Tableau2[Nom art.],MATCH(Tableau1[[#This Row],[Référence article]],Tableau2[Ref.],0),1)),"")</f>
        <v/>
      </c>
      <c r="E17" s="16" t="str">
        <f>IFERROR((INDEX(Tableau2[Prix],MATCH(Tableau1[[#This Row],[Référence article]],Tableau2[Ref.],0),1)*Tableau1[[#This Row],[Quantité]]),"")</f>
        <v/>
      </c>
      <c r="F17" s="17" t="str">
        <f>IFERROR((INDEX(Tableau2[Poids],MATCH(Tableau1[[#This Row],[Référence article]],Tableau2[Ref.],0),1)*Tableau1[[#This Row],[Quantité]]),"")</f>
        <v/>
      </c>
    </row>
    <row r="18" spans="1:8" x14ac:dyDescent="0.25">
      <c r="C18" s="15" t="str">
        <f>IFERROR((INDEX(Tableau2[Nom art.],MATCH(Tableau1[[#This Row],[Référence article]],Tableau2[Ref.],0),1)),"")</f>
        <v/>
      </c>
      <c r="E18" s="16" t="str">
        <f>IFERROR((INDEX(Tableau2[Prix],MATCH(Tableau1[[#This Row],[Référence article]],Tableau2[Ref.],0),1)*Tableau1[[#This Row],[Quantité]]),"")</f>
        <v/>
      </c>
      <c r="F18" s="17" t="str">
        <f>IFERROR((INDEX(Tableau2[Poids],MATCH(Tableau1[[#This Row],[Référence article]],Tableau2[Ref.],0),1)*Tableau1[[#This Row],[Quantité]]),"")</f>
        <v/>
      </c>
    </row>
    <row r="19" spans="1:8" x14ac:dyDescent="0.25">
      <c r="C19" s="15" t="str">
        <f>IFERROR((INDEX(Tableau2[Nom art.],MATCH(Tableau1[[#This Row],[Référence article]],Tableau2[Ref.],0),1)),"")</f>
        <v/>
      </c>
      <c r="E19" s="16" t="str">
        <f>IFERROR((INDEX(Tableau2[Prix],MATCH(Tableau1[[#This Row],[Référence article]],Tableau2[Ref.],0),1)*Tableau1[[#This Row],[Quantité]]),"")</f>
        <v/>
      </c>
      <c r="F19" s="17" t="str">
        <f>IFERROR((INDEX(Tableau2[Poids],MATCH(Tableau1[[#This Row],[Référence article]],Tableau2[Ref.],0),1)*Tableau1[[#This Row],[Quantité]]),"")</f>
        <v/>
      </c>
    </row>
    <row r="20" spans="1:8" x14ac:dyDescent="0.25">
      <c r="C20" s="15" t="str">
        <f>IFERROR((INDEX(Tableau2[Nom art.],MATCH(Tableau1[[#This Row],[Référence article]],Tableau2[Ref.],0),1)),"")</f>
        <v/>
      </c>
      <c r="E20" s="16" t="str">
        <f>IFERROR((INDEX(Tableau2[Prix],MATCH(Tableau1[[#This Row],[Référence article]],Tableau2[Ref.],0),1)*Tableau1[[#This Row],[Quantité]]),"")</f>
        <v/>
      </c>
      <c r="F20" s="17" t="str">
        <f>IFERROR((INDEX(Tableau2[Poids],MATCH(Tableau1[[#This Row],[Référence article]],Tableau2[Ref.],0),1)*Tableau1[[#This Row],[Quantité]]),"")</f>
        <v/>
      </c>
    </row>
    <row r="21" spans="1:8" x14ac:dyDescent="0.25">
      <c r="C21" s="15" t="str">
        <f>IFERROR((INDEX(Tableau2[Nom art.],MATCH(Tableau1[[#This Row],[Référence article]],Tableau2[Ref.],0),1)),"")</f>
        <v/>
      </c>
      <c r="E21" s="16" t="str">
        <f>IFERROR((INDEX(Tableau2[Prix],MATCH(Tableau1[[#This Row],[Référence article]],Tableau2[Ref.],0),1)*Tableau1[[#This Row],[Quantité]]),"")</f>
        <v/>
      </c>
      <c r="F21" s="17" t="str">
        <f>IFERROR((INDEX(Tableau2[Poids],MATCH(Tableau1[[#This Row],[Référence article]],Tableau2[Ref.],0),1)*Tableau1[[#This Row],[Quantité]]),"")</f>
        <v/>
      </c>
    </row>
    <row r="22" spans="1:8" x14ac:dyDescent="0.25">
      <c r="C22" s="15" t="str">
        <f>IFERROR((INDEX(Tableau2[Nom art.],MATCH(Tableau1[[#This Row],[Référence article]],Tableau2[Ref.],0),1)),"")</f>
        <v/>
      </c>
      <c r="E22" s="16" t="str">
        <f>IFERROR((INDEX(Tableau2[Prix],MATCH(Tableau1[[#This Row],[Référence article]],Tableau2[Ref.],0),1)*Tableau1[[#This Row],[Quantité]]),"")</f>
        <v/>
      </c>
      <c r="F22" s="17" t="str">
        <f>IFERROR((INDEX(Tableau2[Poids],MATCH(Tableau1[[#This Row],[Référence article]],Tableau2[Ref.],0),1)*Tableau1[[#This Row],[Quantité]]),"")</f>
        <v/>
      </c>
    </row>
    <row r="23" spans="1:8" x14ac:dyDescent="0.25">
      <c r="C23" s="15" t="str">
        <f>IFERROR((INDEX(Tableau2[Nom art.],MATCH(Tableau1[[#This Row],[Référence article]],Tableau2[Ref.],0),1)),"")</f>
        <v/>
      </c>
      <c r="E23" s="16" t="str">
        <f>IFERROR((INDEX(Tableau2[Prix],MATCH(Tableau1[[#This Row],[Référence article]],Tableau2[Ref.],0),1)*Tableau1[[#This Row],[Quantité]]),"")</f>
        <v/>
      </c>
      <c r="F23" s="17" t="str">
        <f>IFERROR((INDEX(Tableau2[Poids],MATCH(Tableau1[[#This Row],[Référence article]],Tableau2[Ref.],0),1)*Tableau1[[#This Row],[Quantité]]),"")</f>
        <v/>
      </c>
    </row>
    <row r="24" spans="1:8" x14ac:dyDescent="0.25">
      <c r="C24" s="15" t="str">
        <f>IFERROR((INDEX(Tableau2[Nom art.],MATCH(Tableau1[[#This Row],[Référence article]],Tableau2[Ref.],0),1)),"")</f>
        <v/>
      </c>
      <c r="E24" s="16" t="str">
        <f>IFERROR((INDEX(Tableau2[Prix],MATCH(Tableau1[[#This Row],[Référence article]],Tableau2[Ref.],0),1)*Tableau1[[#This Row],[Quantité]]),"")</f>
        <v/>
      </c>
      <c r="F24" s="17" t="str">
        <f>IFERROR((INDEX(Tableau2[Poids],MATCH(Tableau1[[#This Row],[Référence article]],Tableau2[Ref.],0),1)*Tableau1[[#This Row],[Quantité]]),"")</f>
        <v/>
      </c>
    </row>
    <row r="25" spans="1:8" x14ac:dyDescent="0.25">
      <c r="C25" s="15" t="str">
        <f>IFERROR((INDEX(Tableau2[Nom art.],MATCH(Tableau1[[#This Row],[Référence article]],Tableau2[Ref.],0),1)),"")</f>
        <v/>
      </c>
      <c r="E25" s="16" t="str">
        <f>IFERROR((INDEX(Tableau2[Prix],MATCH(Tableau1[[#This Row],[Référence article]],Tableau2[Ref.],0),1)*Tableau1[[#This Row],[Quantité]]),"")</f>
        <v/>
      </c>
      <c r="F25" s="17" t="str">
        <f>IFERROR((INDEX(Tableau2[Poids],MATCH(Tableau1[[#This Row],[Référence article]],Tableau2[Ref.],0),1)*Tableau1[[#This Row],[Quantité]]),"")</f>
        <v/>
      </c>
    </row>
    <row r="26" spans="1:8" x14ac:dyDescent="0.25">
      <c r="C26" s="15" t="str">
        <f>IFERROR((INDEX(Tableau2[Nom art.],MATCH(Tableau1[[#This Row],[Référence article]],Tableau2[Ref.],0),1)),"")</f>
        <v/>
      </c>
      <c r="E26" s="16" t="str">
        <f>IFERROR((INDEX(Tableau2[Prix],MATCH(Tableau1[[#This Row],[Référence article]],Tableau2[Ref.],0),1)*Tableau1[[#This Row],[Quantité]]),"")</f>
        <v/>
      </c>
      <c r="F26" s="17" t="str">
        <f>IFERROR((INDEX(Tableau2[Poids],MATCH(Tableau1[[#This Row],[Référence article]],Tableau2[Ref.],0),1)*Tableau1[[#This Row],[Quantité]]),"")</f>
        <v/>
      </c>
    </row>
    <row r="27" spans="1:8" x14ac:dyDescent="0.25">
      <c r="C27" s="15" t="str">
        <f>IFERROR((INDEX(Tableau2[Nom art.],MATCH(Tableau1[[#This Row],[Référence article]],Tableau2[Ref.],0),1)),"")</f>
        <v/>
      </c>
      <c r="E27" s="16" t="str">
        <f>IFERROR((INDEX(Tableau2[Prix],MATCH(Tableau1[[#This Row],[Référence article]],Tableau2[Ref.],0),1)*Tableau1[[#This Row],[Quantité]]),"")</f>
        <v/>
      </c>
      <c r="F27" s="17" t="str">
        <f>IFERROR((INDEX(Tableau2[Poids],MATCH(Tableau1[[#This Row],[Référence article]],Tableau2[Ref.],0),1)*Tableau1[[#This Row],[Quantité]]),"")</f>
        <v/>
      </c>
    </row>
    <row r="28" spans="1:8" x14ac:dyDescent="0.25">
      <c r="C28" s="15" t="str">
        <f>IFERROR((INDEX(Tableau2[Nom art.],MATCH(Tableau1[[#This Row],[Référence article]],Tableau2[Ref.],0),1)),"")</f>
        <v/>
      </c>
      <c r="E28" s="16" t="str">
        <f>IFERROR((INDEX(Tableau2[Prix],MATCH(Tableau1[[#This Row],[Référence article]],Tableau2[Ref.],0),1)*Tableau1[[#This Row],[Quantité]]),"")</f>
        <v/>
      </c>
      <c r="F28" s="17" t="str">
        <f>IFERROR((INDEX(Tableau2[Poids],MATCH(Tableau1[[#This Row],[Référence article]],Tableau2[Ref.],0),1)*Tableau1[[#This Row],[Quantité]]),"")</f>
        <v/>
      </c>
    </row>
    <row r="29" spans="1:8" x14ac:dyDescent="0.25">
      <c r="C29" s="15" t="str">
        <f>IFERROR((INDEX(Tableau2[Nom art.],MATCH(Tableau1[[#This Row],[Référence article]],Tableau2[Ref.],0),1)),"")</f>
        <v/>
      </c>
      <c r="E29" s="16" t="str">
        <f>IFERROR((INDEX(Tableau2[Prix],MATCH(Tableau1[[#This Row],[Référence article]],Tableau2[Ref.],0),1)*Tableau1[[#This Row],[Quantité]]),"")</f>
        <v/>
      </c>
      <c r="F29" s="17" t="str">
        <f>IFERROR((INDEX(Tableau2[Poids],MATCH(Tableau1[[#This Row],[Référence article]],Tableau2[Ref.],0),1)*Tableau1[[#This Row],[Quantité]]),"")</f>
        <v/>
      </c>
    </row>
    <row r="30" spans="1:8" x14ac:dyDescent="0.25">
      <c r="A30" s="6"/>
      <c r="B30" s="6"/>
      <c r="C30" s="15" t="str">
        <f>IFERROR((INDEX(Tableau2[Nom art.],MATCH(Tableau1[[#This Row],[Référence article]],Tableau2[Ref.],0),1)),"")</f>
        <v/>
      </c>
      <c r="D30" s="6"/>
      <c r="E30" s="16" t="str">
        <f>IFERROR((INDEX(Tableau2[Prix],MATCH(Tableau1[[#This Row],[Référence article]],Tableau2[Ref.],0),1)*Tableau1[[#This Row],[Quantité]]),"")</f>
        <v/>
      </c>
      <c r="F30" s="17" t="str">
        <f>IFERROR((INDEX(Tableau2[Poids],MATCH(Tableau1[[#This Row],[Référence article]],Tableau2[Ref.],0),1)*Tableau1[[#This Row],[Quantité]]),"")</f>
        <v/>
      </c>
      <c r="G30" s="9"/>
      <c r="H30" s="6"/>
    </row>
    <row r="31" spans="1:8" x14ac:dyDescent="0.25">
      <c r="A31" s="6"/>
      <c r="B31" s="6"/>
      <c r="C31" s="15" t="str">
        <f>IFERROR((INDEX(Tableau2[Nom art.],MATCH(Tableau1[[#This Row],[Référence article]],Tableau2[Ref.],0),1)),"")</f>
        <v/>
      </c>
      <c r="D31" s="6"/>
      <c r="E31" s="16" t="str">
        <f>IFERROR((INDEX(Tableau2[Prix],MATCH(Tableau1[[#This Row],[Référence article]],Tableau2[Ref.],0),1)*Tableau1[[#This Row],[Quantité]]),"")</f>
        <v/>
      </c>
      <c r="F31" s="17" t="str">
        <f>IFERROR((INDEX(Tableau2[Poids],MATCH(Tableau1[[#This Row],[Référence article]],Tableau2[Ref.],0),1)*Tableau1[[#This Row],[Quantité]]),"")</f>
        <v/>
      </c>
      <c r="G31" s="9"/>
      <c r="H31" s="6"/>
    </row>
    <row r="32" spans="1:8" x14ac:dyDescent="0.25">
      <c r="C32" s="15" t="str">
        <f>IFERROR((INDEX(Tableau2[Nom art.],MATCH(Tableau1[[#This Row],[Référence article]],Tableau2[Ref.],0),1)),"")</f>
        <v/>
      </c>
      <c r="E32" s="16" t="str">
        <f>IFERROR((INDEX(Tableau2[Prix],MATCH(Tableau1[[#This Row],[Référence article]],Tableau2[Ref.],0),1)*Tableau1[[#This Row],[Quantité]]),"")</f>
        <v/>
      </c>
      <c r="F32" s="17" t="str">
        <f>IFERROR((INDEX(Tableau2[Poids],MATCH(Tableau1[[#This Row],[Référence article]],Tableau2[Ref.],0),1)*Tableau1[[#This Row],[Quantité]]),"")</f>
        <v/>
      </c>
    </row>
    <row r="33" spans="1:8" x14ac:dyDescent="0.25">
      <c r="C33" s="15" t="str">
        <f>IFERROR((INDEX(Tableau2[Nom art.],MATCH(Tableau1[[#This Row],[Référence article]],Tableau2[Ref.],0),1)),"")</f>
        <v/>
      </c>
      <c r="E33" s="16" t="str">
        <f>IFERROR((INDEX(Tableau2[Prix],MATCH(Tableau1[[#This Row],[Référence article]],Tableau2[Ref.],0),1)*Tableau1[[#This Row],[Quantité]]),"")</f>
        <v/>
      </c>
      <c r="F33" s="17" t="str">
        <f>IFERROR((INDEX(Tableau2[Poids],MATCH(Tableau1[[#This Row],[Référence article]],Tableau2[Ref.],0),1)*Tableau1[[#This Row],[Quantité]]),"")</f>
        <v/>
      </c>
    </row>
    <row r="34" spans="1:8" x14ac:dyDescent="0.25">
      <c r="C34" s="15" t="str">
        <f>IFERROR((INDEX(Tableau2[Nom art.],MATCH(Tableau1[[#This Row],[Référence article]],Tableau2[Ref.],0),1)),"")</f>
        <v/>
      </c>
      <c r="E34" s="16" t="str">
        <f>IFERROR((INDEX(Tableau2[Prix],MATCH(Tableau1[[#This Row],[Référence article]],Tableau2[Ref.],0),1)*Tableau1[[#This Row],[Quantité]]),"")</f>
        <v/>
      </c>
      <c r="F34" s="17" t="str">
        <f>IFERROR((INDEX(Tableau2[Poids],MATCH(Tableau1[[#This Row],[Référence article]],Tableau2[Ref.],0),1)*Tableau1[[#This Row],[Quantité]]),"")</f>
        <v/>
      </c>
    </row>
    <row r="35" spans="1:8" x14ac:dyDescent="0.25">
      <c r="A35" s="6"/>
      <c r="B35" s="6"/>
      <c r="C35" s="15" t="str">
        <f>IFERROR((INDEX(Tableau2[Nom art.],MATCH(Tableau1[[#This Row],[Référence article]],Tableau2[Ref.],0),1)),"")</f>
        <v/>
      </c>
      <c r="D35" s="6"/>
      <c r="E35" s="16" t="str">
        <f>IFERROR((INDEX(Tableau2[Prix],MATCH(Tableau1[[#This Row],[Référence article]],Tableau2[Ref.],0),1)*Tableau1[[#This Row],[Quantité]]),"")</f>
        <v/>
      </c>
      <c r="F35" s="17" t="str">
        <f>IFERROR((INDEX(Tableau2[Poids],MATCH(Tableau1[[#This Row],[Référence article]],Tableau2[Ref.],0),1)*Tableau1[[#This Row],[Quantité]]),"")</f>
        <v/>
      </c>
      <c r="G35" s="9"/>
      <c r="H35" s="6"/>
    </row>
    <row r="36" spans="1:8" x14ac:dyDescent="0.25">
      <c r="A36" s="4" t="s">
        <v>14</v>
      </c>
      <c r="E36" s="5">
        <f>SUBTOTAL(109,Tableau1[Prix])</f>
        <v>127</v>
      </c>
      <c r="F36" s="10">
        <f>SUBTOTAL(109,Tableau1[Poids])</f>
        <v>3.3099999999999996</v>
      </c>
      <c r="G36" s="5">
        <f>IF(AND(Tableau1[[#Totals],[Poids]]&gt;0,Tableau1[[#Totals],[Poids]]&lt;=0.5),4.55,IF(AND(Tableau1[[#Totals],[Poids]]&gt;0.5,Tableau1[[#Totals],[Poids]]&lt;=1),5.35,IF(AND(Tableau1[[#Totals],[Poids]]&gt;1,Tableau1[[#Totals],[Poids]]&lt;=2),6.05,IF(AND(Tableau1[[#Totals],[Poids]]&gt;2,Tableau1[[#Totals],[Poids]]&lt;4),6.95,""))))</f>
        <v>6.95</v>
      </c>
      <c r="H36" s="13" t="s">
        <v>17</v>
      </c>
    </row>
    <row r="153855" spans="1:8" x14ac:dyDescent="0.25">
      <c r="A153855" s="6"/>
      <c r="B153855" s="6"/>
      <c r="C153855" s="6"/>
      <c r="D153855" s="6"/>
      <c r="E153855" s="7"/>
      <c r="F153855" s="7"/>
      <c r="G153855" s="9"/>
      <c r="H153855" s="6"/>
    </row>
    <row r="157675" spans="1:8" x14ac:dyDescent="0.25">
      <c r="A157675" s="6"/>
      <c r="B157675" s="6"/>
      <c r="C157675" s="6"/>
      <c r="D157675" s="6"/>
      <c r="E157675" s="7"/>
      <c r="F157675" s="7"/>
      <c r="G157675" s="9"/>
      <c r="H157675" s="6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10"/>
  <sheetViews>
    <sheetView workbookViewId="0">
      <selection activeCell="B13" sqref="B13"/>
    </sheetView>
  </sheetViews>
  <sheetFormatPr baseColWidth="10" defaultRowHeight="15" x14ac:dyDescent="0.25"/>
  <cols>
    <col min="1" max="1" width="23.85546875" customWidth="1"/>
    <col min="2" max="2" width="33" customWidth="1"/>
    <col min="3" max="3" width="14.140625" customWidth="1"/>
    <col min="4" max="4" width="13.7109375" customWidth="1"/>
  </cols>
  <sheetData>
    <row r="1" spans="1:4" x14ac:dyDescent="0.25">
      <c r="A1" t="s">
        <v>12</v>
      </c>
      <c r="B1" t="s">
        <v>11</v>
      </c>
      <c r="C1" t="s">
        <v>13</v>
      </c>
      <c r="D1" t="s">
        <v>4</v>
      </c>
    </row>
    <row r="2" spans="1:4" x14ac:dyDescent="0.25">
      <c r="A2" s="6">
        <v>1</v>
      </c>
      <c r="B2" s="6" t="s">
        <v>18</v>
      </c>
      <c r="C2" s="11">
        <v>0.4</v>
      </c>
      <c r="D2" s="7">
        <v>16</v>
      </c>
    </row>
    <row r="3" spans="1:4" x14ac:dyDescent="0.25">
      <c r="A3" s="6">
        <v>2</v>
      </c>
      <c r="B3" s="6" t="s">
        <v>19</v>
      </c>
      <c r="C3" s="11">
        <v>0.35</v>
      </c>
      <c r="D3" s="7">
        <v>15</v>
      </c>
    </row>
    <row r="4" spans="1:4" x14ac:dyDescent="0.25">
      <c r="A4" s="6">
        <v>3</v>
      </c>
      <c r="B4" s="6" t="s">
        <v>10</v>
      </c>
      <c r="C4" s="11">
        <v>0.25</v>
      </c>
      <c r="D4" s="7">
        <v>12</v>
      </c>
    </row>
    <row r="5" spans="1:4" x14ac:dyDescent="0.25">
      <c r="A5" s="4">
        <v>4</v>
      </c>
      <c r="B5" s="4" t="s">
        <v>15</v>
      </c>
      <c r="C5" s="10">
        <v>0.26</v>
      </c>
      <c r="D5" s="5">
        <v>8</v>
      </c>
    </row>
    <row r="6" spans="1:4" x14ac:dyDescent="0.25">
      <c r="A6" s="4">
        <v>5</v>
      </c>
      <c r="B6" s="4" t="s">
        <v>6</v>
      </c>
      <c r="C6" s="10">
        <v>0.3</v>
      </c>
      <c r="D6" s="5">
        <v>8</v>
      </c>
    </row>
    <row r="7" spans="1:4" x14ac:dyDescent="0.25">
      <c r="A7" s="4">
        <v>6</v>
      </c>
      <c r="B7" s="4" t="s">
        <v>16</v>
      </c>
      <c r="C7" s="10">
        <v>0.15</v>
      </c>
      <c r="D7" s="5">
        <v>6</v>
      </c>
    </row>
    <row r="9" spans="1:4" x14ac:dyDescent="0.25">
      <c r="A9" s="14"/>
      <c r="B9" s="14"/>
    </row>
    <row r="10" spans="1:4" x14ac:dyDescent="0.25">
      <c r="B10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2:B15"/>
  <sheetViews>
    <sheetView workbookViewId="0">
      <selection activeCell="B29" sqref="B29"/>
    </sheetView>
  </sheetViews>
  <sheetFormatPr baseColWidth="10" defaultRowHeight="15" x14ac:dyDescent="0.25"/>
  <cols>
    <col min="2" max="2" width="34.28515625" style="1" customWidth="1"/>
  </cols>
  <sheetData>
    <row r="2" spans="2:2" ht="29.25" customHeight="1" x14ac:dyDescent="0.25">
      <c r="B2" s="2" t="s">
        <v>7</v>
      </c>
    </row>
    <row r="3" spans="2:2" ht="30" customHeight="1" x14ac:dyDescent="0.25">
      <c r="B3" s="1" t="str">
        <f>Tableau1[[#Headers],[Nom du client]]</f>
        <v>Nom du client</v>
      </c>
    </row>
    <row r="4" spans="2:2" ht="30" customHeight="1" x14ac:dyDescent="0.25">
      <c r="B4" s="1" t="str">
        <f>Tableau1[[#Headers],[Référence article]]</f>
        <v>Référence article</v>
      </c>
    </row>
    <row r="5" spans="2:2" ht="30" customHeight="1" x14ac:dyDescent="0.25">
      <c r="B5" s="1" t="str">
        <f>Tableau1[[#Headers],[Nom article]]</f>
        <v>Nom article</v>
      </c>
    </row>
    <row r="6" spans="2:2" ht="30" customHeight="1" x14ac:dyDescent="0.25">
      <c r="B6" s="1" t="str">
        <f>Tableau1[[#Headers],[Quantité]]</f>
        <v>Quantité</v>
      </c>
    </row>
    <row r="7" spans="2:2" ht="30" customHeight="1" x14ac:dyDescent="0.25">
      <c r="B7" s="1" t="str">
        <f>Tableau1[[#Headers],[Prix]]</f>
        <v>Prix</v>
      </c>
    </row>
    <row r="8" spans="2:2" ht="30" customHeight="1" x14ac:dyDescent="0.25">
      <c r="B8" s="1" t="str">
        <f>Tableau1[[#Headers],[Poids]]</f>
        <v>Poids</v>
      </c>
    </row>
    <row r="9" spans="2:2" ht="30" customHeight="1" x14ac:dyDescent="0.25">
      <c r="B9" s="1" t="str">
        <f>Tableau1[[#Headers],[Date]]</f>
        <v>Date</v>
      </c>
    </row>
    <row r="10" spans="2:2" ht="30" customHeight="1" x14ac:dyDescent="0.25"/>
    <row r="11" spans="2:2" ht="30" customHeight="1" x14ac:dyDescent="0.25"/>
    <row r="12" spans="2:2" ht="30" customHeight="1" x14ac:dyDescent="0.25"/>
    <row r="13" spans="2:2" ht="30" customHeight="1" x14ac:dyDescent="0.25"/>
    <row r="14" spans="2:2" ht="30" customHeight="1" x14ac:dyDescent="0.25"/>
    <row r="15" spans="2:2" ht="3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</vt:lpstr>
      <vt:lpstr>LISTES</vt:lpstr>
      <vt:lpstr>LISTE</vt:lpstr>
      <vt:lpstr>Labe1l</vt:lpstr>
      <vt:lpstr>Label</vt:lpstr>
      <vt:lpstr>LABEL_1</vt:lpstr>
      <vt:lpstr>LABEL1</vt:lpstr>
      <vt:lpstr>Liste1</vt:lpstr>
      <vt:lpstr>liste2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Jimmy VALENCIN</cp:lastModifiedBy>
  <dcterms:created xsi:type="dcterms:W3CDTF">2019-10-07T10:47:04Z</dcterms:created>
  <dcterms:modified xsi:type="dcterms:W3CDTF">2020-03-19T07:45:30Z</dcterms:modified>
</cp:coreProperties>
</file>