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avie\Desktop\"/>
    </mc:Choice>
  </mc:AlternateContent>
  <xr:revisionPtr revIDLastSave="0" documentId="13_ncr:1_{F63D0835-3B91-4E9F-8F89-3F0A8D85E746}" xr6:coauthVersionLast="47" xr6:coauthVersionMax="47" xr10:uidLastSave="{00000000-0000-0000-0000-000000000000}"/>
  <bookViews>
    <workbookView xWindow="-120" yWindow="-120" windowWidth="24240" windowHeight="13020" tabRatio="867" activeTab="9" xr2:uid="{A949C4AA-DCBB-44AF-942A-7BC38D662D37}"/>
  </bookViews>
  <sheets>
    <sheet name="Saisie Ingrédients" sheetId="13" r:id="rId1"/>
    <sheet name="Macérats" sheetId="6" r:id="rId2"/>
    <sheet name="Poudres" sheetId="7" r:id="rId3"/>
    <sheet name="Parfums-HE" sheetId="8" r:id="rId4"/>
    <sheet name="Huiles et BV" sheetId="9" r:id="rId5"/>
    <sheet name="Additifs" sheetId="10" r:id="rId6"/>
    <sheet name="Poudres Synthé." sheetId="11" r:id="rId7"/>
    <sheet name="Ajouts" sheetId="12" r:id="rId8"/>
    <sheet name="Recettes" sheetId="4" r:id="rId9"/>
    <sheet name="MO Savons" sheetId="1" r:id="rId10"/>
    <sheet name="MO Cosmét." sheetId="15" r:id="rId11"/>
    <sheet name="Data" sheetId="5" r:id="rId12"/>
  </sheets>
  <definedNames>
    <definedName name="BAUME_A_LEVRES">Recettes!$F$14:$I$19</definedName>
    <definedName name="BAUME_MAINS_PIEDS">Recettes!$F$23:$I$28</definedName>
    <definedName name="DENTIFRICE">Recettes!$F$32:$I$38</definedName>
    <definedName name="DEODORANT_MENTHE_CITRON">Recettes!$F$42:$I$49</definedName>
    <definedName name="DEODORANT_THE_VERT">Recettes!$F$53:$I$59</definedName>
    <definedName name="FONDANT_POUR_LE_CORPS">Recettes!$F$63:$I$67</definedName>
    <definedName name="Fournisseurs">Data!$G$3:$G$17</definedName>
    <definedName name="Recettes">Data!$A$3:$A$15</definedName>
    <definedName name="SAVON_CANNELE">Recettes!$A$60:$D$66</definedName>
    <definedName name="SAVON_CAROTTE">Recettes!$A$47:$D$56</definedName>
    <definedName name="SAVON_CHOCO_VANI">Recettes!$A$34:$D$43</definedName>
    <definedName name="SAVON_PETIT_COCO">Recettes!$A$22:$D$30</definedName>
    <definedName name="SAVON_ROSE">Recettes!$A$12:$D$18</definedName>
    <definedName name="SAVON_TOUT_OLIVE">Recettes!$A$4:$D$8</definedName>
    <definedName name="SHAMPOING_POUR_TOUS">Recettes!$F$4:$I$10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5" l="1"/>
  <c r="E5" i="1"/>
  <c r="D8" i="4"/>
  <c r="C5" i="4" s="1"/>
  <c r="I10" i="4"/>
  <c r="H7" i="4" s="1"/>
  <c r="H8" i="4" l="1"/>
  <c r="C6" i="4"/>
  <c r="C7" i="4"/>
  <c r="H4" i="4"/>
  <c r="H9" i="4"/>
  <c r="C4" i="4"/>
  <c r="H5" i="4"/>
  <c r="H6" i="4"/>
  <c r="C8" i="4" l="1"/>
  <c r="H10" i="4"/>
  <c r="G12" i="15" a="1"/>
  <c r="G14" i="1" a="1"/>
  <c r="G12" i="15" l="1"/>
  <c r="G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<sst xmlns="http://schemas.openxmlformats.org/spreadsheetml/2006/main" count="262" uniqueCount="140">
  <si>
    <t>Ingrédients</t>
  </si>
  <si>
    <t>Poids théorique (en g)</t>
  </si>
  <si>
    <t>Pesée réelle (en g)</t>
  </si>
  <si>
    <t>Pourcentage</t>
  </si>
  <si>
    <t>DENTIFRICE</t>
  </si>
  <si>
    <t>SHAMPOING POUR TOUS</t>
  </si>
  <si>
    <t>Cosmétiques</t>
  </si>
  <si>
    <t>Savons</t>
  </si>
  <si>
    <t>SAVON TOUT OLIVE</t>
  </si>
  <si>
    <t>SAVON_TOUT_OLIVE</t>
  </si>
  <si>
    <t>SAVON_ROSE</t>
  </si>
  <si>
    <t>SAVON_PETIT_COCO</t>
  </si>
  <si>
    <t>SAVON_CHOCO_VANI</t>
  </si>
  <si>
    <t>SAVON_CAROTTE</t>
  </si>
  <si>
    <t>SAVON_CANNELE</t>
  </si>
  <si>
    <t>SHAMPOING_POUR_TOUS</t>
  </si>
  <si>
    <t>BAUME_A_LEVRES</t>
  </si>
  <si>
    <t>BAUME_MAINS_PIEDS</t>
  </si>
  <si>
    <t>DEODORANT_MENTHE_CITRON</t>
  </si>
  <si>
    <t>DEODORANT_THE_VERT</t>
  </si>
  <si>
    <t>FONDANT_POUR_LE_CORPS</t>
  </si>
  <si>
    <t>Fournisseurs</t>
  </si>
  <si>
    <t>LES_SAVONS_DE_NANOU</t>
  </si>
  <si>
    <t>BIORIGINS</t>
  </si>
  <si>
    <t>AROMAZONE</t>
  </si>
  <si>
    <t>NESTLE</t>
  </si>
  <si>
    <t>ACTIBIO</t>
  </si>
  <si>
    <t>LANDEMA</t>
  </si>
  <si>
    <t>MYSTIC_MOMENT</t>
  </si>
  <si>
    <t>OKA_COSMETICS</t>
  </si>
  <si>
    <t>SUPER_U</t>
  </si>
  <si>
    <t>NAISSANCE</t>
  </si>
  <si>
    <t>SAUR</t>
  </si>
  <si>
    <t>PAQUITO</t>
  </si>
  <si>
    <t>ARCANE</t>
  </si>
  <si>
    <t>INNOVYN</t>
  </si>
  <si>
    <t>JMVANILLE</t>
  </si>
  <si>
    <t xml:space="preserve">NOM : </t>
  </si>
  <si>
    <t xml:space="preserve">INCI : </t>
  </si>
  <si>
    <t xml:space="preserve">Référence Interne : </t>
  </si>
  <si>
    <t xml:space="preserve">Fournisseur : </t>
  </si>
  <si>
    <t xml:space="preserve">DLUO/DDM : </t>
  </si>
  <si>
    <t xml:space="preserve">Recette : </t>
  </si>
  <si>
    <t xml:space="preserve">Date de fabrication : </t>
  </si>
  <si>
    <t xml:space="preserve">Code interne : </t>
  </si>
  <si>
    <t xml:space="preserve">Numéro de lot : </t>
  </si>
  <si>
    <t xml:space="preserve">Température : </t>
  </si>
  <si>
    <t xml:space="preserve">Hygrométrie : </t>
  </si>
  <si>
    <t xml:space="preserve">Autre : </t>
  </si>
  <si>
    <t xml:space="preserve">Coefficient multiplicateur : </t>
  </si>
  <si>
    <t xml:space="preserve">Moules utilisés : </t>
  </si>
  <si>
    <t xml:space="preserve">Matériels utilisés : </t>
  </si>
  <si>
    <t xml:space="preserve">Liquide : </t>
  </si>
  <si>
    <t xml:space="preserve">Température corps gras : </t>
  </si>
  <si>
    <t xml:space="preserve">Température soude : </t>
  </si>
  <si>
    <t xml:space="preserve">Additifs ajoutés : </t>
  </si>
  <si>
    <t xml:space="preserve">Surgras : </t>
  </si>
  <si>
    <t xml:space="preserve">Poids du lot : </t>
  </si>
  <si>
    <t xml:space="preserve">Quantité de savons : </t>
  </si>
  <si>
    <t xml:space="preserve">Observations : </t>
  </si>
  <si>
    <t xml:space="preserve">Contrôle olfactif : </t>
  </si>
  <si>
    <t xml:space="preserve">Contrôle visuel : </t>
  </si>
  <si>
    <t xml:space="preserve">pH : </t>
  </si>
  <si>
    <t xml:space="preserve">Date de mise en cure : </t>
  </si>
  <si>
    <t xml:space="preserve">Date de sortie de cure prévue : </t>
  </si>
  <si>
    <t xml:space="preserve">N° de Lot : </t>
  </si>
  <si>
    <t xml:space="preserve">Quantité Reçue (en g) : </t>
  </si>
  <si>
    <t xml:space="preserve">Date de Réception : </t>
  </si>
  <si>
    <t xml:space="preserve">Bulletin d'Analyses : </t>
  </si>
  <si>
    <t xml:space="preserve">Quantité Utilisée (en g) : </t>
  </si>
  <si>
    <t xml:space="preserve">Quantité Restante (en g) : </t>
  </si>
  <si>
    <t>0002</t>
  </si>
  <si>
    <t>3000</t>
  </si>
  <si>
    <t>4000</t>
  </si>
  <si>
    <t>5000</t>
  </si>
  <si>
    <t>TO</t>
  </si>
  <si>
    <t>Réf. Int.</t>
  </si>
  <si>
    <t>4002</t>
  </si>
  <si>
    <t>5001</t>
  </si>
  <si>
    <t>1004</t>
  </si>
  <si>
    <t>4004</t>
  </si>
  <si>
    <t>3006</t>
  </si>
  <si>
    <t>3010</t>
  </si>
  <si>
    <t>Code Interne</t>
  </si>
  <si>
    <t>SR</t>
  </si>
  <si>
    <t>PC</t>
  </si>
  <si>
    <t>CV</t>
  </si>
  <si>
    <t>CAR</t>
  </si>
  <si>
    <t>CAN</t>
  </si>
  <si>
    <t>ShCN</t>
  </si>
  <si>
    <t>BAUL</t>
  </si>
  <si>
    <t>BMP</t>
  </si>
  <si>
    <t>DENT</t>
  </si>
  <si>
    <t>DeoMC</t>
  </si>
  <si>
    <t>DeoTV</t>
  </si>
  <si>
    <t>FC</t>
  </si>
  <si>
    <t>Lot/DLU</t>
  </si>
  <si>
    <t xml:space="preserve">Contenants utilisés : </t>
  </si>
  <si>
    <t xml:space="preserve">Poids total de la préparation : </t>
  </si>
  <si>
    <t xml:space="preserve">Quantité : </t>
  </si>
  <si>
    <t xml:space="preserve">Autres : </t>
  </si>
  <si>
    <t>SAVONS</t>
  </si>
  <si>
    <t>Recettes</t>
  </si>
  <si>
    <t>COSMETIQUES</t>
  </si>
  <si>
    <t xml:space="preserve"> Coco</t>
  </si>
  <si>
    <t xml:space="preserve"> Eau</t>
  </si>
  <si>
    <t xml:space="preserve"> Soude</t>
  </si>
  <si>
    <t xml:space="preserve"> TOTAL</t>
  </si>
  <si>
    <t xml:space="preserve"> SCI</t>
  </si>
  <si>
    <t xml:space="preserve"> Rhassoul</t>
  </si>
  <si>
    <t xml:space="preserve"> Aloe Vera</t>
  </si>
  <si>
    <t xml:space="preserve"> Glycérine</t>
  </si>
  <si>
    <t xml:space="preserve"> HV Ricin</t>
  </si>
  <si>
    <t xml:space="preserve"> HV Cameline</t>
  </si>
  <si>
    <t>FICHE DE FABRICATION D'UN SAVON</t>
  </si>
  <si>
    <t>FICHE DE FABRICATION D'UN COSMETIQUE</t>
  </si>
  <si>
    <t xml:space="preserve">Bulletin d'Analyses* : </t>
  </si>
  <si>
    <t xml:space="preserve">Date de Réception* : </t>
  </si>
  <si>
    <t xml:space="preserve">DLUO/DDM* : </t>
  </si>
  <si>
    <t xml:space="preserve">Quantité Reçue (en g)* : </t>
  </si>
  <si>
    <t xml:space="preserve">N° de Lot* : </t>
  </si>
  <si>
    <t xml:space="preserve">Fournisseur* : </t>
  </si>
  <si>
    <t xml:space="preserve">Référence Interne* : </t>
  </si>
  <si>
    <t xml:space="preserve">INCI* : </t>
  </si>
  <si>
    <t xml:space="preserve">NOM* : </t>
  </si>
  <si>
    <t>Test111</t>
  </si>
  <si>
    <t>Test222</t>
  </si>
  <si>
    <t>Test333</t>
  </si>
  <si>
    <t>Test444</t>
  </si>
  <si>
    <t>Macérat olive + feuilles de lauriers</t>
  </si>
  <si>
    <t>Olea</t>
  </si>
  <si>
    <t>Non</t>
  </si>
  <si>
    <t>Coco</t>
  </si>
  <si>
    <t>Oui</t>
  </si>
  <si>
    <t>Eau</t>
  </si>
  <si>
    <t>Aqua</t>
  </si>
  <si>
    <t>Soude</t>
  </si>
  <si>
    <t>Hydroxyde de sodium</t>
  </si>
  <si>
    <t>Test4444</t>
  </si>
  <si>
    <t xml:space="preserve"> Macérat Olive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</si>
</sst>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F800]dddd\,\ mmmm\ dd\,\ yyyy"/>
  </numFmts>
  <fonts count="11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i/>
      <u/>
      <sz val="18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theme="5" tint="0.39994506668294322"/>
      </left>
      <right style="thick">
        <color theme="5" tint="0.39994506668294322"/>
      </right>
      <top style="thick">
        <color theme="5" tint="0.39994506668294322"/>
      </top>
      <bottom style="thick">
        <color theme="5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0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43" fontId="0" fillId="0" borderId="0" xfId="1" applyFont="1" applyAlignment="1">
      <alignment horizontal="center"/>
    </xf>
    <xf numFmtId="10" fontId="1" fillId="0" borderId="1" xfId="1" applyNumberFormat="1" applyFon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0" fontId="0" fillId="0" borderId="1" xfId="0" applyBorder="1"/>
    <xf numFmtId="10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9" fontId="0" fillId="0" borderId="1" xfId="0" applyNumberFormat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2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32"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9933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0</xdr:rowOff>
    </xdr:from>
    <xdr:to>
      <xdr:col>4</xdr:col>
      <xdr:colOff>257175</xdr:colOff>
      <xdr:row>18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94B30E7-35E5-C609-2674-DE066DC983A3}"/>
            </a:ext>
          </a:extLst>
        </xdr:cNvPr>
        <xdr:cNvSpPr/>
      </xdr:nvSpPr>
      <xdr:spPr>
        <a:xfrm>
          <a:off x="847725" y="180975"/>
          <a:ext cx="5114925" cy="4972050"/>
        </a:xfrm>
        <a:prstGeom prst="roundRect">
          <a:avLst>
            <a:gd name="adj" fmla="val 5173"/>
          </a:avLst>
        </a:prstGeom>
        <a:noFill/>
        <a:ln w="38100">
          <a:solidFill>
            <a:srgbClr val="C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1514475</xdr:colOff>
      <xdr:row>14</xdr:row>
      <xdr:rowOff>266699</xdr:rowOff>
    </xdr:from>
    <xdr:to>
      <xdr:col>3</xdr:col>
      <xdr:colOff>1190625</xdr:colOff>
      <xdr:row>17</xdr:row>
      <xdr:rowOff>40424</xdr:rowOff>
    </xdr:to>
    <xdr:sp macro="[0]!EnregistrementDonné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8DE0CAE-E5D8-411F-6C38-DEC2F485A358}"/>
            </a:ext>
          </a:extLst>
        </xdr:cNvPr>
        <xdr:cNvSpPr/>
      </xdr:nvSpPr>
      <xdr:spPr>
        <a:xfrm>
          <a:off x="2352675" y="4533899"/>
          <a:ext cx="1828800" cy="450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6711CC-CD05-4C61-8F7D-C77C85FDC3EC}" name="Tableau1" displayName="Tableau1" ref="B2:M4" totalsRowShown="0" headerRowDxfId="31" dataDxfId="30">
  <autoFilter ref="B2:M4" xr:uid="{536711CC-CD05-4C61-8F7D-C77C85FDC3EC}"/>
  <tableColumns count="12">
    <tableColumn id="1" xr3:uid="{60470DF6-F4BA-40F5-9217-46903F502E79}" name="NOM : " dataDxfId="29"/>
    <tableColumn id="2" xr3:uid="{EF60640B-200E-401D-B96D-FF51F2E209C6}" name="INCI : " dataDxfId="28"/>
    <tableColumn id="3" xr3:uid="{B7A05952-6C9D-4A62-8790-B8B6164C5E57}" name="Référence Interne : " dataDxfId="27"/>
    <tableColumn id="4" xr3:uid="{C93BA9CB-9E3E-41C1-B47B-309D798C873D}" name="Fournisseur : " dataDxfId="26"/>
    <tableColumn id="5" xr3:uid="{929EAFF0-8D89-4F36-B1A5-66CEC61E787F}" name="N° de Lot : " dataDxfId="25"/>
    <tableColumn id="6" xr3:uid="{47826451-F8E1-4D1B-B1DA-5CDC7FC02AA3}" name="Quantité Reçue (en g) : " dataDxfId="24"/>
    <tableColumn id="7" xr3:uid="{5326923C-10FD-46B2-A9A2-5D22B0740F0E}" name="DLUO/DDM : " dataDxfId="23"/>
    <tableColumn id="8" xr3:uid="{4F6D8401-303B-4052-8B02-ECEF5085410C}" name="Date de Réception : " dataDxfId="22"/>
    <tableColumn id="9" xr3:uid="{1C0D5C65-CC66-4314-BC7A-272F36A9331A}" name="Bulletin d'Analyses : " dataDxfId="21"/>
    <tableColumn id="10" xr3:uid="{BAD092B0-F8F3-4BFB-A540-5C5D6AB64237}" name="Quantité Utilisée (en g) : " dataDxfId="20"/>
    <tableColumn id="11" xr3:uid="{AAD613F6-CFCE-4B28-A780-497C06A37B93}" name="Recette : " dataDxfId="19"/>
    <tableColumn id="12" xr3:uid="{102AAC7A-16EB-4EA0-974D-9D6D0F9EE9EB}" name="Quantité Restante (en g) : 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E82244-F8D5-4C28-8F86-4B4E0B5737E7}" name="Tableau13" displayName="Tableau13" ref="B2:M3" insertRow="1" totalsRowShown="0" headerRowDxfId="17">
  <autoFilter ref="B2:M3" xr:uid="{88E82244-F8D5-4C28-8F86-4B4E0B5737E7}"/>
  <tableColumns count="12">
    <tableColumn id="1" xr3:uid="{5858EBEB-7480-4209-B176-1F6FB9DFDB75}" name="NOM : "/>
    <tableColumn id="2" xr3:uid="{197B3524-ABA6-480A-91CF-7DF30567CC1C}" name="INCI : "/>
    <tableColumn id="3" xr3:uid="{EEB6A02C-D356-499E-AEEE-32E1D771B4B2}" name="Référence Interne : "/>
    <tableColumn id="4" xr3:uid="{04D29CA2-23FE-4A5C-B42D-0F28C3B5183B}" name="Fournisseur : "/>
    <tableColumn id="5" xr3:uid="{BE9F6AA7-0B09-49BE-B3E3-5BB8FF2DE9DC}" name="N° de Lot : "/>
    <tableColumn id="6" xr3:uid="{467F6112-BA4C-4384-A1F4-37C7E82B3315}" name="Quantité Reçue (en g) : "/>
    <tableColumn id="7" xr3:uid="{C91297D7-3814-4751-81A3-3C4161D299C8}" name="DLUO/DDM : " dataDxfId="16"/>
    <tableColumn id="8" xr3:uid="{5A33E494-B9E9-4C30-BB37-D6F1D795022F}" name="Date de Réception : " dataDxfId="15"/>
    <tableColumn id="9" xr3:uid="{AE1CA9DB-67AE-47E5-A83B-11F242951F27}" name="Bulletin d'Analyses : "/>
    <tableColumn id="10" xr3:uid="{0D533D0F-4CEA-415F-B243-2867A3DE0D3D}" name="Quantité Utilisée (en g) : "/>
    <tableColumn id="11" xr3:uid="{C614CD0A-585D-43DC-BC2A-6E47CBFC4AA5}" name="Recette : "/>
    <tableColumn id="12" xr3:uid="{9CB93B3E-146D-478D-9693-A48371B2A906}" name="Quantité Restante (en g) : 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0A267C-B712-453C-867F-080F83F4C865}" name="Tableau14" displayName="Tableau14" ref="B2:M3" insertRow="1" totalsRowShown="0" headerRowDxfId="14">
  <autoFilter ref="B2:M3" xr:uid="{930A267C-B712-453C-867F-080F83F4C865}"/>
  <tableColumns count="12">
    <tableColumn id="1" xr3:uid="{838073A2-C028-46FB-ABA9-C785A7B9CE74}" name="NOM : "/>
    <tableColumn id="2" xr3:uid="{6E76DF3A-368F-42A1-B7B6-9DA2CB81C024}" name="INCI : "/>
    <tableColumn id="3" xr3:uid="{4864F00D-1F18-4195-AC8A-386436B04E38}" name="Référence Interne : "/>
    <tableColumn id="4" xr3:uid="{9D097CCA-CA5C-4CD4-A2C9-B40B8EE05D27}" name="Fournisseur : "/>
    <tableColumn id="5" xr3:uid="{25BA620F-A550-46D4-A9A8-A309B57C5D8B}" name="N° de Lot : "/>
    <tableColumn id="6" xr3:uid="{7D462BB2-428D-4AE5-8E57-9E10D54E04FC}" name="Quantité Reçue (en g) : "/>
    <tableColumn id="7" xr3:uid="{547E7CE9-FB5D-43D3-AB51-6AA4468120E4}" name="DLUO/DDM : " dataDxfId="13"/>
    <tableColumn id="8" xr3:uid="{DCED03CA-A45C-4C58-9686-BB29A1B38440}" name="Date de Réception : " dataDxfId="12"/>
    <tableColumn id="9" xr3:uid="{C631B111-30BF-4AE7-AA6D-92032A72EB41}" name="Bulletin d'Analyses : "/>
    <tableColumn id="10" xr3:uid="{C85BB869-CAE2-4369-AC02-9049CF50F9EF}" name="Quantité Utilisée (en g) : "/>
    <tableColumn id="11" xr3:uid="{6478185A-7786-49CD-A138-A103CC96A6B1}" name="Recette : "/>
    <tableColumn id="12" xr3:uid="{F56DA7B4-ECC3-432C-B683-131C12D7DC3C}" name="Quantité Restante (en g) : 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26A61DB-688E-4872-B444-167B5C7E8BD3}" name="Tableau15" displayName="Tableau15" ref="B2:M4" totalsRowShown="0" headerRowDxfId="11">
  <autoFilter ref="B2:M4" xr:uid="{F26A61DB-688E-4872-B444-167B5C7E8BD3}"/>
  <tableColumns count="12">
    <tableColumn id="1" xr3:uid="{455CB1A3-D30C-4827-9A1A-6F2A2A4F695B}" name="NOM : "/>
    <tableColumn id="2" xr3:uid="{3175C8AC-EF79-4725-9FB7-58C690BEB97D}" name="INCI : "/>
    <tableColumn id="3" xr3:uid="{CBB94AE2-281B-420F-A7A9-8C3654BAB75B}" name="Référence Interne : "/>
    <tableColumn id="4" xr3:uid="{6210BAEC-5F63-4988-882A-D9D69D6181C2}" name="Fournisseur : "/>
    <tableColumn id="5" xr3:uid="{8402106B-E6C8-4BD7-9666-9A421164FEAD}" name="N° de Lot : "/>
    <tableColumn id="6" xr3:uid="{54B40D17-9B86-49D1-B54C-11AB41BF2556}" name="Quantité Reçue (en g) : "/>
    <tableColumn id="7" xr3:uid="{EA034A7A-1313-409F-906A-7C3BDDD8FBB7}" name="DLUO/DDM : " dataDxfId="10"/>
    <tableColumn id="8" xr3:uid="{AC9D35D9-0D46-4FD1-8F7E-C1203E3649E7}" name="Date de Réception : " dataDxfId="9"/>
    <tableColumn id="9" xr3:uid="{B9C66FA6-0972-4775-9B2C-F78A627F7F45}" name="Bulletin d'Analyses : "/>
    <tableColumn id="10" xr3:uid="{CAB83F00-4E3C-416A-A037-100F2F3C2D41}" name="Quantité Utilisée (en g) : "/>
    <tableColumn id="11" xr3:uid="{788DAEF9-1966-415B-8AB1-68680CDB917E}" name="Recette : "/>
    <tableColumn id="12" xr3:uid="{2A24D0E7-1250-40A4-9662-F285D5E906BE}" name="Quantité Restante (en g) : 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7088E1F-8D9F-4EAF-93B4-7096608D49C7}" name="Tableau16" displayName="Tableau16" ref="B2:M4" totalsRowShown="0" headerRowDxfId="8">
  <autoFilter ref="B2:M4" xr:uid="{07088E1F-8D9F-4EAF-93B4-7096608D49C7}"/>
  <tableColumns count="12">
    <tableColumn id="1" xr3:uid="{B434BB42-CF07-4AE7-9027-165F3DEBC94B}" name="NOM : "/>
    <tableColumn id="2" xr3:uid="{290FB55B-9ED5-457A-88D5-EC53A39AEEB8}" name="INCI : "/>
    <tableColumn id="3" xr3:uid="{D48DBBFA-19A4-41A8-B8BE-302D47B25267}" name="Référence Interne : "/>
    <tableColumn id="4" xr3:uid="{A626FA9C-95A0-4613-A199-1C7D9208A45E}" name="Fournisseur : "/>
    <tableColumn id="5" xr3:uid="{14683D75-A281-4A74-949E-D5EEF58F7123}" name="N° de Lot : "/>
    <tableColumn id="6" xr3:uid="{756938DD-F158-4582-B697-40D9F4EC1A84}" name="Quantité Reçue (en g) : "/>
    <tableColumn id="7" xr3:uid="{6C03CFBC-EA0C-4AE7-A613-F779EE4113AD}" name="DLUO/DDM : " dataDxfId="7"/>
    <tableColumn id="8" xr3:uid="{3B121556-A0E5-4BA8-96C6-B2B1BC0911D2}" name="Date de Réception : " dataDxfId="6"/>
    <tableColumn id="9" xr3:uid="{6EF79D16-1388-4A45-B5C9-FC60FCF1C5F6}" name="Bulletin d'Analyses : "/>
    <tableColumn id="10" xr3:uid="{52ED2F36-D042-4765-B4B5-0168D629A633}" name="Quantité Utilisée (en g) : "/>
    <tableColumn id="11" xr3:uid="{46AE8ACA-E10A-4A6F-A896-B78FCF089EAA}" name="Recette : "/>
    <tableColumn id="12" xr3:uid="{65BF10F8-5924-473B-82F0-9731F37DD8DA}" name="Quantité Restante (en g) : "/>
  </tableColumns>
  <tableStyleInfo name="TableStyleMedium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638ACD-4DDF-4994-A7B7-94E057233E2A}" name="Tableau17" displayName="Tableau17" ref="B2:M4" totalsRowShown="0" headerRowDxfId="5">
  <autoFilter ref="B2:M4" xr:uid="{2E638ACD-4DDF-4994-A7B7-94E057233E2A}"/>
  <tableColumns count="12">
    <tableColumn id="1" xr3:uid="{68B5E420-A79A-4CC9-B65D-EB41C466C51D}" name="NOM : "/>
    <tableColumn id="2" xr3:uid="{D64F7DAB-87A6-4DE3-B507-86FB815B55A7}" name="INCI : "/>
    <tableColumn id="3" xr3:uid="{E739007E-2850-4E84-A985-105B00E85493}" name="Référence Interne : "/>
    <tableColumn id="4" xr3:uid="{788D9E4A-9C13-4C69-99D1-D457F511353D}" name="Fournisseur : "/>
    <tableColumn id="5" xr3:uid="{48E7DB75-25E3-48F5-8837-C80BD0706BDC}" name="N° de Lot : "/>
    <tableColumn id="6" xr3:uid="{AA6FCBE3-B404-446D-8AB8-AA891270B35A}" name="Quantité Reçue (en g) : "/>
    <tableColumn id="7" xr3:uid="{F7EE0790-0E66-434B-BF12-173E3AF6E71F}" name="DLUO/DDM : " dataDxfId="4"/>
    <tableColumn id="8" xr3:uid="{55720946-87A3-40E0-A2E7-80AA1FD8EFC8}" name="Date de Réception : " dataDxfId="3"/>
    <tableColumn id="9" xr3:uid="{92A151B2-BB96-406D-B1C6-30347D786A88}" name="Bulletin d'Analyses : "/>
    <tableColumn id="10" xr3:uid="{0C533863-5015-47AB-BEE5-1B86FDF41274}" name="Quantité Utilisée (en g) : "/>
    <tableColumn id="11" xr3:uid="{8DF32E71-852A-42F3-A6FE-FB1C5C847BFF}" name="Recette : "/>
    <tableColumn id="12" xr3:uid="{473A3F42-E278-4767-9A43-26CD3218A7B9}" name="Quantité Restante (en g) : 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274CD9A-BE80-4C46-B58A-876C542B4496}" name="Tableau18" displayName="Tableau18" ref="B2:M3" insertRow="1" totalsRowShown="0" headerRowDxfId="2">
  <autoFilter ref="B2:M3" xr:uid="{C274CD9A-BE80-4C46-B58A-876C542B4496}"/>
  <tableColumns count="12">
    <tableColumn id="1" xr3:uid="{BA9BAEC8-2B87-4137-8D87-01A6E8DEBABE}" name="NOM : "/>
    <tableColumn id="2" xr3:uid="{F9AC5AB8-E418-4D6D-8E29-3378A2257E9C}" name="INCI : "/>
    <tableColumn id="3" xr3:uid="{BC8CE6F5-F5A1-4C34-968F-13CEF202B968}" name="Référence Interne : "/>
    <tableColumn id="4" xr3:uid="{20688CA1-F446-4525-AEEA-61EB29F411F3}" name="Fournisseur : "/>
    <tableColumn id="5" xr3:uid="{59140138-D8DF-481D-8270-82599439926E}" name="N° de Lot : "/>
    <tableColumn id="6" xr3:uid="{CDF92A1E-AC63-4C5D-A4F2-9AC762DAB0FE}" name="Quantité Reçue (en g) : "/>
    <tableColumn id="7" xr3:uid="{D7EB07EB-F083-449F-B7DC-48D943370091}" name="DLUO/DDM : " dataDxfId="1"/>
    <tableColumn id="8" xr3:uid="{AD04140C-341F-4029-BC75-DA03C413B03F}" name="Date de Réception : " dataDxfId="0"/>
    <tableColumn id="9" xr3:uid="{5D12C4EF-ACBA-4784-B7C1-42F25D2E224F}" name="Bulletin d'Analyses : "/>
    <tableColumn id="10" xr3:uid="{BC42C43B-57E7-4B6B-A6D9-C44459EF28BE}" name="Quantité Utilisée (en g) : "/>
    <tableColumn id="11" xr3:uid="{54A303DD-2B86-43FD-90D8-A830A23CBD73}" name="Recette : "/>
    <tableColumn id="12" xr3:uid="{FAA7F3DD-2883-42DC-95EA-B87C42398F27}" name="Quantité Restante (en g) : 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81DDD-A814-47DA-B561-65CE04B912FA}">
  <sheetPr codeName="Feuil4">
    <tabColor rgb="FFFF9933"/>
  </sheetPr>
  <dimension ref="B2:H67"/>
  <sheetViews>
    <sheetView showGridLines="0" workbookViewId="0">
      <selection activeCell="D11" sqref="D11"/>
    </sheetView>
  </sheetViews>
  <sheetFormatPr baseColWidth="10" defaultRowHeight="14.25" x14ac:dyDescent="0.2"/>
  <cols>
    <col min="2" max="2" width="24.625" customWidth="1"/>
    <col min="3" max="3" width="3.625" customWidth="1"/>
    <col min="4" max="4" width="35.625" customWidth="1"/>
  </cols>
  <sheetData>
    <row r="2" spans="2:4" ht="24.95" customHeight="1" thickBot="1" x14ac:dyDescent="0.25"/>
    <row r="3" spans="2:4" ht="24.95" customHeight="1" thickTop="1" thickBot="1" x14ac:dyDescent="0.25">
      <c r="B3" s="24" t="s">
        <v>124</v>
      </c>
      <c r="D3" s="28"/>
    </row>
    <row r="4" spans="2:4" ht="24.95" customHeight="1" thickTop="1" thickBot="1" x14ac:dyDescent="0.25">
      <c r="B4" s="24" t="s">
        <v>123</v>
      </c>
      <c r="D4" s="28"/>
    </row>
    <row r="5" spans="2:4" ht="24.95" customHeight="1" thickTop="1" thickBot="1" x14ac:dyDescent="0.25">
      <c r="B5" s="24" t="s">
        <v>122</v>
      </c>
      <c r="D5" s="29"/>
    </row>
    <row r="6" spans="2:4" ht="24.95" customHeight="1" thickTop="1" thickBot="1" x14ac:dyDescent="0.25">
      <c r="B6" s="24" t="s">
        <v>121</v>
      </c>
      <c r="D6" s="28"/>
    </row>
    <row r="7" spans="2:4" ht="24.95" customHeight="1" thickTop="1" thickBot="1" x14ac:dyDescent="0.25">
      <c r="B7" s="24" t="s">
        <v>120</v>
      </c>
      <c r="D7" s="28"/>
    </row>
    <row r="8" spans="2:4" ht="24.95" customHeight="1" thickTop="1" thickBot="1" x14ac:dyDescent="0.25">
      <c r="B8" s="24" t="s">
        <v>119</v>
      </c>
      <c r="D8" s="31"/>
    </row>
    <row r="9" spans="2:4" ht="24.95" customHeight="1" thickTop="1" thickBot="1" x14ac:dyDescent="0.25">
      <c r="B9" s="24" t="s">
        <v>118</v>
      </c>
      <c r="D9" s="30"/>
    </row>
    <row r="10" spans="2:4" ht="24.95" customHeight="1" thickTop="1" thickBot="1" x14ac:dyDescent="0.25">
      <c r="B10" s="24" t="s">
        <v>117</v>
      </c>
      <c r="D10" s="30"/>
    </row>
    <row r="11" spans="2:4" ht="24.95" customHeight="1" thickTop="1" thickBot="1" x14ac:dyDescent="0.25">
      <c r="B11" s="24" t="s">
        <v>116</v>
      </c>
      <c r="D11" s="28"/>
    </row>
    <row r="12" spans="2:4" ht="24.95" customHeight="1" thickTop="1" thickBot="1" x14ac:dyDescent="0.25">
      <c r="B12" s="24" t="s">
        <v>69</v>
      </c>
      <c r="D12" s="31"/>
    </row>
    <row r="13" spans="2:4" ht="24.95" customHeight="1" thickTop="1" thickBot="1" x14ac:dyDescent="0.25">
      <c r="B13" s="24" t="s">
        <v>42</v>
      </c>
      <c r="D13" s="28"/>
    </row>
    <row r="14" spans="2:4" ht="24.95" customHeight="1" thickTop="1" thickBot="1" x14ac:dyDescent="0.25">
      <c r="B14" s="24" t="s">
        <v>70</v>
      </c>
      <c r="D14" s="31"/>
    </row>
    <row r="15" spans="2:4" ht="24.95" customHeight="1" thickTop="1" x14ac:dyDescent="0.2"/>
    <row r="67" spans="8:8" ht="15" x14ac:dyDescent="0.25">
      <c r="H67" s="39"/>
    </row>
  </sheetData>
  <dataValidations count="2">
    <dataValidation type="list" allowBlank="1" showInputMessage="1" showErrorMessage="1" sqref="D6" xr:uid="{246EA23D-69E6-42F2-ACA6-3C787A23F8A3}">
      <formula1>Fournisseurs</formula1>
    </dataValidation>
    <dataValidation type="list" allowBlank="1" showInputMessage="1" showErrorMessage="1" sqref="D11" xr:uid="{C84F3E6B-32C6-49C5-BAFA-BFCDC6288645}">
      <formula1>"Oui, Non"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CD4C7-C7B1-4ED3-8A7B-681F3D082BA1}">
  <sheetPr codeName="Feuil5">
    <tabColor theme="4"/>
  </sheetPr>
  <dimension ref="B2:M68"/>
  <sheetViews>
    <sheetView topLeftCell="C1" workbookViewId="0">
      <selection activeCell="K4" sqref="K4"/>
    </sheetView>
  </sheetViews>
  <sheetFormatPr baseColWidth="10" defaultRowHeight="14.25" x14ac:dyDescent="0.2"/>
  <cols>
    <col min="2" max="2" width="23.875" style="10" bestFit="1" customWidth="1"/>
    <col min="3" max="3" width="9.625" style="10" bestFit="1" customWidth="1"/>
    <col min="4" max="4" width="14.25" style="10" bestFit="1" customWidth="1"/>
    <col min="5" max="5" width="24.125" style="10" bestFit="1" customWidth="1"/>
    <col min="6" max="6" width="14.125" style="10" bestFit="1" customWidth="1"/>
    <col min="7" max="7" width="18.75" style="10" bestFit="1" customWidth="1"/>
    <col min="8" max="8" width="16.125" style="10" bestFit="1" customWidth="1"/>
    <col min="9" max="9" width="15" style="10" bestFit="1" customWidth="1"/>
    <col min="10" max="10" width="15.25" style="10" bestFit="1" customWidth="1"/>
    <col min="11" max="11" width="18.25" style="10" bestFit="1" customWidth="1"/>
    <col min="12" max="12" width="12.875" style="10" bestFit="1" customWidth="1"/>
    <col min="13" max="13" width="19.5" style="10" bestFit="1" customWidth="1"/>
  </cols>
  <sheetData>
    <row r="2" spans="2:13" s="27" customFormat="1" ht="35.1" customHeight="1" x14ac:dyDescent="0.2">
      <c r="B2" s="8" t="s">
        <v>37</v>
      </c>
      <c r="C2" s="8" t="s">
        <v>38</v>
      </c>
      <c r="D2" s="8" t="s">
        <v>39</v>
      </c>
      <c r="E2" s="8" t="s">
        <v>40</v>
      </c>
      <c r="F2" s="8" t="s">
        <v>65</v>
      </c>
      <c r="G2" s="8" t="s">
        <v>66</v>
      </c>
      <c r="H2" s="8" t="s">
        <v>41</v>
      </c>
      <c r="I2" s="8" t="s">
        <v>67</v>
      </c>
      <c r="J2" s="8" t="s">
        <v>68</v>
      </c>
      <c r="K2" s="8" t="s">
        <v>69</v>
      </c>
      <c r="L2" s="8" t="s">
        <v>42</v>
      </c>
      <c r="M2" s="8" t="s">
        <v>70</v>
      </c>
    </row>
    <row r="3" spans="2:13" x14ac:dyDescent="0.2">
      <c r="B3" s="8"/>
      <c r="C3" s="8"/>
      <c r="D3" s="8"/>
      <c r="E3" s="8"/>
      <c r="F3" s="8"/>
      <c r="G3" s="8"/>
      <c r="H3" s="32"/>
      <c r="I3" s="32"/>
      <c r="J3" s="8"/>
      <c r="K3" s="8"/>
      <c r="L3" s="8"/>
      <c r="M3" s="8"/>
    </row>
    <row r="4" spans="2:13" ht="28.5" x14ac:dyDescent="0.2">
      <c r="B4" s="8" t="s">
        <v>129</v>
      </c>
      <c r="C4" s="8" t="s">
        <v>130</v>
      </c>
      <c r="D4" s="8" t="s">
        <v>71</v>
      </c>
      <c r="E4" s="8" t="s">
        <v>22</v>
      </c>
      <c r="F4" s="8" t="s">
        <v>125</v>
      </c>
      <c r="G4" s="8">
        <v>5000</v>
      </c>
      <c r="H4" s="32">
        <v>46022</v>
      </c>
      <c r="I4" s="32">
        <v>45658</v>
      </c>
      <c r="J4" s="8" t="s">
        <v>131</v>
      </c>
      <c r="K4" s="8"/>
      <c r="L4" s="8"/>
      <c r="M4" s="8"/>
    </row>
    <row r="68" spans="8:8" ht="15" x14ac:dyDescent="0.2">
      <c r="H68" s="4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AC3EB-E492-4006-9BE1-4BA55A76C8D0}">
  <sheetPr codeName="Feuil6">
    <tabColor theme="5"/>
  </sheetPr>
  <dimension ref="B2:M67"/>
  <sheetViews>
    <sheetView workbookViewId="0">
      <selection activeCell="H80" sqref="H80"/>
    </sheetView>
  </sheetViews>
  <sheetFormatPr baseColWidth="10" defaultRowHeight="14.25" x14ac:dyDescent="0.2"/>
  <cols>
    <col min="2" max="13" width="15.625" customWidth="1"/>
  </cols>
  <sheetData>
    <row r="2" spans="2:13" s="27" customFormat="1" ht="35.1" customHeight="1" x14ac:dyDescent="0.2">
      <c r="B2" s="8" t="s">
        <v>37</v>
      </c>
      <c r="C2" s="8" t="s">
        <v>38</v>
      </c>
      <c r="D2" s="8" t="s">
        <v>39</v>
      </c>
      <c r="E2" s="8" t="s">
        <v>40</v>
      </c>
      <c r="F2" s="8" t="s">
        <v>65</v>
      </c>
      <c r="G2" s="8" t="s">
        <v>66</v>
      </c>
      <c r="H2" s="8" t="s">
        <v>41</v>
      </c>
      <c r="I2" s="8" t="s">
        <v>67</v>
      </c>
      <c r="J2" s="8" t="s">
        <v>68</v>
      </c>
      <c r="K2" s="8" t="s">
        <v>69</v>
      </c>
      <c r="L2" s="8" t="s">
        <v>42</v>
      </c>
      <c r="M2" s="8" t="s">
        <v>70</v>
      </c>
    </row>
    <row r="3" spans="2:13" x14ac:dyDescent="0.2">
      <c r="H3" s="26"/>
      <c r="I3" s="26"/>
    </row>
    <row r="67" spans="8:8" ht="15" x14ac:dyDescent="0.25">
      <c r="H67" s="3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6AC71-1395-4D67-8F39-EBC2EB159E76}">
  <sheetPr codeName="Feuil7">
    <tabColor theme="0" tint="-0.34998626667073579"/>
  </sheetPr>
  <dimension ref="B2:M67"/>
  <sheetViews>
    <sheetView workbookViewId="0">
      <selection activeCell="H80" sqref="H80"/>
    </sheetView>
  </sheetViews>
  <sheetFormatPr baseColWidth="10" defaultRowHeight="14.25" x14ac:dyDescent="0.2"/>
  <cols>
    <col min="2" max="13" width="15.625" customWidth="1"/>
  </cols>
  <sheetData>
    <row r="2" spans="2:13" s="27" customFormat="1" ht="35.1" customHeight="1" x14ac:dyDescent="0.2">
      <c r="B2" s="8" t="s">
        <v>37</v>
      </c>
      <c r="C2" s="8" t="s">
        <v>38</v>
      </c>
      <c r="D2" s="8" t="s">
        <v>39</v>
      </c>
      <c r="E2" s="8" t="s">
        <v>40</v>
      </c>
      <c r="F2" s="8" t="s">
        <v>65</v>
      </c>
      <c r="G2" s="8" t="s">
        <v>66</v>
      </c>
      <c r="H2" s="8" t="s">
        <v>41</v>
      </c>
      <c r="I2" s="8" t="s">
        <v>67</v>
      </c>
      <c r="J2" s="8" t="s">
        <v>68</v>
      </c>
      <c r="K2" s="8" t="s">
        <v>69</v>
      </c>
      <c r="L2" s="8" t="s">
        <v>42</v>
      </c>
      <c r="M2" s="8" t="s">
        <v>70</v>
      </c>
    </row>
    <row r="3" spans="2:13" x14ac:dyDescent="0.2">
      <c r="H3" s="26"/>
      <c r="I3" s="26"/>
    </row>
    <row r="67" spans="8:8" ht="15" x14ac:dyDescent="0.25">
      <c r="H67" s="3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6993F-CDA2-42F5-AC01-BB9894C42813}">
  <sheetPr codeName="Feuil8">
    <tabColor rgb="FFFFC000"/>
  </sheetPr>
  <dimension ref="B2:M68"/>
  <sheetViews>
    <sheetView workbookViewId="0">
      <selection activeCell="H80" sqref="H80"/>
    </sheetView>
  </sheetViews>
  <sheetFormatPr baseColWidth="10" defaultRowHeight="14.25" x14ac:dyDescent="0.2"/>
  <cols>
    <col min="2" max="13" width="15.625" customWidth="1"/>
  </cols>
  <sheetData>
    <row r="2" spans="2:13" s="27" customFormat="1" ht="35.1" customHeight="1" x14ac:dyDescent="0.2">
      <c r="B2" s="8" t="s">
        <v>37</v>
      </c>
      <c r="C2" s="8" t="s">
        <v>38</v>
      </c>
      <c r="D2" s="8" t="s">
        <v>39</v>
      </c>
      <c r="E2" s="8" t="s">
        <v>40</v>
      </c>
      <c r="F2" s="8" t="s">
        <v>65</v>
      </c>
      <c r="G2" s="8" t="s">
        <v>66</v>
      </c>
      <c r="H2" s="8" t="s">
        <v>41</v>
      </c>
      <c r="I2" s="8" t="s">
        <v>67</v>
      </c>
      <c r="J2" s="8" t="s">
        <v>68</v>
      </c>
      <c r="K2" s="8" t="s">
        <v>69</v>
      </c>
      <c r="L2" s="8" t="s">
        <v>42</v>
      </c>
      <c r="M2" s="8" t="s">
        <v>70</v>
      </c>
    </row>
    <row r="3" spans="2:13" x14ac:dyDescent="0.2">
      <c r="B3" s="8"/>
      <c r="C3" s="8"/>
      <c r="D3" s="8"/>
      <c r="E3" s="8"/>
      <c r="F3" s="8"/>
      <c r="G3" s="8"/>
      <c r="H3" s="32"/>
      <c r="I3" s="32"/>
      <c r="J3" s="8"/>
      <c r="K3" s="8"/>
      <c r="L3" s="8"/>
      <c r="M3" s="8"/>
    </row>
    <row r="4" spans="2:13" x14ac:dyDescent="0.2">
      <c r="B4" s="8" t="s">
        <v>132</v>
      </c>
      <c r="C4" s="8" t="s">
        <v>132</v>
      </c>
      <c r="D4" s="8" t="s">
        <v>72</v>
      </c>
      <c r="E4" s="8" t="s">
        <v>26</v>
      </c>
      <c r="F4" s="8" t="s">
        <v>126</v>
      </c>
      <c r="G4" s="8">
        <v>25000</v>
      </c>
      <c r="H4" s="32">
        <v>46387</v>
      </c>
      <c r="I4" s="32">
        <v>45658</v>
      </c>
      <c r="J4" s="8" t="s">
        <v>133</v>
      </c>
      <c r="K4" s="8"/>
      <c r="L4" s="8"/>
      <c r="M4" s="8"/>
    </row>
    <row r="68" spans="8:8" ht="15" x14ac:dyDescent="0.25">
      <c r="H68" s="3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22CE4-521A-4677-A003-36C6388212F7}">
  <sheetPr codeName="Feuil9">
    <tabColor theme="8"/>
  </sheetPr>
  <dimension ref="B2:M68"/>
  <sheetViews>
    <sheetView workbookViewId="0">
      <selection activeCell="H80" sqref="H80"/>
    </sheetView>
  </sheetViews>
  <sheetFormatPr baseColWidth="10" defaultRowHeight="14.25" x14ac:dyDescent="0.2"/>
  <cols>
    <col min="2" max="13" width="15.625" customWidth="1"/>
  </cols>
  <sheetData>
    <row r="2" spans="2:13" s="27" customFormat="1" ht="35.1" customHeight="1" x14ac:dyDescent="0.2">
      <c r="B2" s="8" t="s">
        <v>37</v>
      </c>
      <c r="C2" s="8" t="s">
        <v>38</v>
      </c>
      <c r="D2" s="8" t="s">
        <v>39</v>
      </c>
      <c r="E2" s="8" t="s">
        <v>40</v>
      </c>
      <c r="F2" s="8" t="s">
        <v>65</v>
      </c>
      <c r="G2" s="8" t="s">
        <v>66</v>
      </c>
      <c r="H2" s="8" t="s">
        <v>41</v>
      </c>
      <c r="I2" s="8" t="s">
        <v>67</v>
      </c>
      <c r="J2" s="8" t="s">
        <v>68</v>
      </c>
      <c r="K2" s="8" t="s">
        <v>69</v>
      </c>
      <c r="L2" s="8" t="s">
        <v>42</v>
      </c>
      <c r="M2" s="8" t="s">
        <v>70</v>
      </c>
    </row>
    <row r="3" spans="2:13" x14ac:dyDescent="0.2">
      <c r="B3" s="8"/>
      <c r="C3" s="8"/>
      <c r="D3" s="8"/>
      <c r="E3" s="8"/>
      <c r="F3" s="8"/>
      <c r="G3" s="8"/>
      <c r="H3" s="32"/>
      <c r="I3" s="32"/>
      <c r="J3" s="8"/>
      <c r="K3" s="8"/>
      <c r="L3" s="8"/>
      <c r="M3" s="8"/>
    </row>
    <row r="4" spans="2:13" x14ac:dyDescent="0.2">
      <c r="B4" s="8" t="s">
        <v>134</v>
      </c>
      <c r="C4" s="8" t="s">
        <v>135</v>
      </c>
      <c r="D4" s="8" t="s">
        <v>73</v>
      </c>
      <c r="E4" s="8" t="s">
        <v>32</v>
      </c>
      <c r="F4" s="8" t="s">
        <v>127</v>
      </c>
      <c r="G4" s="8">
        <v>10000</v>
      </c>
      <c r="H4" s="32">
        <v>46022</v>
      </c>
      <c r="I4" s="32">
        <v>45658</v>
      </c>
      <c r="J4" s="8" t="s">
        <v>133</v>
      </c>
      <c r="K4" s="8"/>
      <c r="L4" s="8"/>
      <c r="M4" s="8"/>
    </row>
    <row r="68" spans="8:8" ht="15" x14ac:dyDescent="0.25">
      <c r="H68" s="3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0D6E2-D674-43A9-BA3A-E7EE46903281}">
  <sheetPr codeName="Feuil10">
    <tabColor theme="9"/>
  </sheetPr>
  <dimension ref="B2:M68"/>
  <sheetViews>
    <sheetView workbookViewId="0">
      <selection activeCell="H80" sqref="H80"/>
    </sheetView>
  </sheetViews>
  <sheetFormatPr baseColWidth="10" defaultRowHeight="14.25" x14ac:dyDescent="0.2"/>
  <cols>
    <col min="2" max="13" width="15.625" customWidth="1"/>
  </cols>
  <sheetData>
    <row r="2" spans="2:13" s="27" customFormat="1" ht="35.1" customHeight="1" x14ac:dyDescent="0.2">
      <c r="B2" s="8" t="s">
        <v>37</v>
      </c>
      <c r="C2" s="8" t="s">
        <v>38</v>
      </c>
      <c r="D2" s="8" t="s">
        <v>39</v>
      </c>
      <c r="E2" s="8" t="s">
        <v>40</v>
      </c>
      <c r="F2" s="8" t="s">
        <v>65</v>
      </c>
      <c r="G2" s="8" t="s">
        <v>66</v>
      </c>
      <c r="H2" s="8" t="s">
        <v>41</v>
      </c>
      <c r="I2" s="8" t="s">
        <v>67</v>
      </c>
      <c r="J2" s="8" t="s">
        <v>68</v>
      </c>
      <c r="K2" s="8" t="s">
        <v>69</v>
      </c>
      <c r="L2" s="8" t="s">
        <v>42</v>
      </c>
      <c r="M2" s="8" t="s">
        <v>70</v>
      </c>
    </row>
    <row r="3" spans="2:13" x14ac:dyDescent="0.2">
      <c r="B3" s="8"/>
      <c r="C3" s="8"/>
      <c r="D3" s="8"/>
      <c r="E3" s="8"/>
      <c r="F3" s="8"/>
      <c r="G3" s="8"/>
      <c r="H3" s="32"/>
      <c r="I3" s="32"/>
      <c r="J3" s="8"/>
      <c r="K3" s="8"/>
      <c r="L3" s="8"/>
      <c r="M3" s="8"/>
    </row>
    <row r="4" spans="2:13" ht="28.5" x14ac:dyDescent="0.2">
      <c r="B4" s="8" t="s">
        <v>136</v>
      </c>
      <c r="C4" s="8" t="s">
        <v>137</v>
      </c>
      <c r="D4" s="8" t="s">
        <v>74</v>
      </c>
      <c r="E4" s="8" t="s">
        <v>35</v>
      </c>
      <c r="F4" s="8" t="s">
        <v>138</v>
      </c>
      <c r="G4" s="8">
        <v>25000</v>
      </c>
      <c r="H4" s="32">
        <v>46387</v>
      </c>
      <c r="I4" s="32">
        <v>45658</v>
      </c>
      <c r="J4" s="8" t="s">
        <v>133</v>
      </c>
      <c r="K4" s="8"/>
      <c r="L4" s="8"/>
      <c r="M4" s="8"/>
    </row>
    <row r="68" spans="8:8" ht="15" x14ac:dyDescent="0.25">
      <c r="H68" s="3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6A55A-B40A-4B74-8785-8F365615A16C}">
  <sheetPr codeName="Feuil11">
    <tabColor theme="1"/>
  </sheetPr>
  <dimension ref="B2:M67"/>
  <sheetViews>
    <sheetView workbookViewId="0">
      <selection activeCell="H80" sqref="H80"/>
    </sheetView>
  </sheetViews>
  <sheetFormatPr baseColWidth="10" defaultRowHeight="14.25" x14ac:dyDescent="0.2"/>
  <cols>
    <col min="2" max="13" width="15.625" customWidth="1"/>
  </cols>
  <sheetData>
    <row r="2" spans="2:13" s="27" customFormat="1" ht="35.1" customHeight="1" x14ac:dyDescent="0.2">
      <c r="B2" s="8" t="s">
        <v>37</v>
      </c>
      <c r="C2" s="8" t="s">
        <v>38</v>
      </c>
      <c r="D2" s="8" t="s">
        <v>39</v>
      </c>
      <c r="E2" s="8" t="s">
        <v>40</v>
      </c>
      <c r="F2" s="8" t="s">
        <v>65</v>
      </c>
      <c r="G2" s="8" t="s">
        <v>66</v>
      </c>
      <c r="H2" s="8" t="s">
        <v>41</v>
      </c>
      <c r="I2" s="8" t="s">
        <v>67</v>
      </c>
      <c r="J2" s="8" t="s">
        <v>68</v>
      </c>
      <c r="K2" s="8" t="s">
        <v>69</v>
      </c>
      <c r="L2" s="8" t="s">
        <v>42</v>
      </c>
      <c r="M2" s="8" t="s">
        <v>70</v>
      </c>
    </row>
    <row r="3" spans="2:13" x14ac:dyDescent="0.2">
      <c r="H3" s="26"/>
      <c r="I3" s="26"/>
    </row>
    <row r="67" spans="8:8" ht="15" x14ac:dyDescent="0.25">
      <c r="H67" s="3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7BF5C-39F0-4087-8130-63D739F3EA2B}">
  <sheetPr codeName="Feuil2">
    <tabColor rgb="FF7030A0"/>
  </sheetPr>
  <dimension ref="A1:I67"/>
  <sheetViews>
    <sheetView workbookViewId="0">
      <selection activeCell="F12" sqref="F12:I68"/>
    </sheetView>
  </sheetViews>
  <sheetFormatPr baseColWidth="10" defaultRowHeight="14.25" x14ac:dyDescent="0.2"/>
  <cols>
    <col min="1" max="1" width="28.75" bestFit="1" customWidth="1"/>
    <col min="2" max="2" width="7.125" style="35" bestFit="1" customWidth="1"/>
    <col min="3" max="3" width="12.625" style="16" customWidth="1"/>
    <col min="4" max="4" width="19.625" customWidth="1"/>
    <col min="6" max="6" width="19.25" bestFit="1" customWidth="1"/>
    <col min="7" max="7" width="7.125" style="35" bestFit="1" customWidth="1"/>
    <col min="8" max="8" width="12.625" style="16" customWidth="1"/>
    <col min="9" max="9" width="19.625" customWidth="1"/>
  </cols>
  <sheetData>
    <row r="1" spans="1:9" ht="23.25" x14ac:dyDescent="0.35">
      <c r="A1" s="43" t="s">
        <v>7</v>
      </c>
      <c r="B1" s="43"/>
      <c r="C1" s="43"/>
      <c r="D1" s="43"/>
      <c r="F1" s="42" t="s">
        <v>6</v>
      </c>
      <c r="G1" s="42"/>
      <c r="H1" s="42"/>
      <c r="I1" s="42"/>
    </row>
    <row r="2" spans="1:9" x14ac:dyDescent="0.2">
      <c r="A2" s="41" t="s">
        <v>8</v>
      </c>
      <c r="B2" s="41"/>
      <c r="C2" s="41"/>
      <c r="D2" s="41"/>
      <c r="F2" s="41" t="s">
        <v>5</v>
      </c>
      <c r="G2" s="41"/>
      <c r="H2" s="41"/>
      <c r="I2" s="41"/>
    </row>
    <row r="3" spans="1:9" x14ac:dyDescent="0.2">
      <c r="A3" s="2" t="s">
        <v>0</v>
      </c>
      <c r="B3" s="2" t="s">
        <v>76</v>
      </c>
      <c r="C3" s="21" t="s">
        <v>3</v>
      </c>
      <c r="D3" s="2" t="s">
        <v>1</v>
      </c>
      <c r="F3" s="2" t="s">
        <v>0</v>
      </c>
      <c r="G3" s="2" t="s">
        <v>76</v>
      </c>
      <c r="H3" s="21" t="s">
        <v>3</v>
      </c>
      <c r="I3" s="2" t="s">
        <v>1</v>
      </c>
    </row>
    <row r="4" spans="1:9" ht="14.25" customHeight="1" x14ac:dyDescent="0.2">
      <c r="A4" s="7" t="s">
        <v>139</v>
      </c>
      <c r="B4" s="33" t="s">
        <v>71</v>
      </c>
      <c r="C4" s="18">
        <f>D4/D8</f>
        <v>0.55440055440055436</v>
      </c>
      <c r="D4" s="3">
        <v>800</v>
      </c>
      <c r="F4" s="7" t="s">
        <v>108</v>
      </c>
      <c r="G4" s="33" t="s">
        <v>78</v>
      </c>
      <c r="H4" s="20">
        <f>I4/I10</f>
        <v>0.4</v>
      </c>
      <c r="I4" s="2">
        <v>40</v>
      </c>
    </row>
    <row r="5" spans="1:9" x14ac:dyDescent="0.2">
      <c r="A5" s="4" t="s">
        <v>104</v>
      </c>
      <c r="B5" s="34" t="s">
        <v>72</v>
      </c>
      <c r="C5" s="18">
        <f>D5/D8</f>
        <v>0.13860013860013859</v>
      </c>
      <c r="D5" s="3">
        <v>200</v>
      </c>
      <c r="F5" s="7" t="s">
        <v>109</v>
      </c>
      <c r="G5" s="33" t="s">
        <v>79</v>
      </c>
      <c r="H5" s="20">
        <f>I5/I10</f>
        <v>0.2</v>
      </c>
      <c r="I5" s="2">
        <v>20</v>
      </c>
    </row>
    <row r="6" spans="1:9" x14ac:dyDescent="0.2">
      <c r="A6" s="4" t="s">
        <v>105</v>
      </c>
      <c r="B6" s="34" t="s">
        <v>73</v>
      </c>
      <c r="C6" s="18">
        <f>D6/D8</f>
        <v>0.20790020790020791</v>
      </c>
      <c r="D6" s="3">
        <v>300</v>
      </c>
      <c r="F6" s="22" t="s">
        <v>110</v>
      </c>
      <c r="G6" s="36" t="s">
        <v>77</v>
      </c>
      <c r="H6" s="20">
        <f>I6/I10</f>
        <v>0.15</v>
      </c>
      <c r="I6" s="2">
        <v>15</v>
      </c>
    </row>
    <row r="7" spans="1:9" x14ac:dyDescent="0.2">
      <c r="A7" s="4" t="s">
        <v>106</v>
      </c>
      <c r="B7" s="34" t="s">
        <v>74</v>
      </c>
      <c r="C7" s="18">
        <f>D7/D8</f>
        <v>9.90990990990991E-2</v>
      </c>
      <c r="D7" s="3">
        <v>143</v>
      </c>
      <c r="F7" s="7" t="s">
        <v>111</v>
      </c>
      <c r="G7" s="33" t="s">
        <v>80</v>
      </c>
      <c r="H7" s="20">
        <f>I7/I10</f>
        <v>0.15</v>
      </c>
      <c r="I7" s="2">
        <v>15</v>
      </c>
    </row>
    <row r="8" spans="1:9" ht="15" customHeight="1" x14ac:dyDescent="0.2">
      <c r="A8" s="5" t="s">
        <v>107</v>
      </c>
      <c r="B8" s="6"/>
      <c r="C8" s="17">
        <f xml:space="preserve"> SUM(C4:C7)</f>
        <v>0.99999999999999989</v>
      </c>
      <c r="D8" s="6">
        <f>SUM(D4:D7)</f>
        <v>1443</v>
      </c>
      <c r="F8" s="7" t="s">
        <v>112</v>
      </c>
      <c r="G8" s="33" t="s">
        <v>81</v>
      </c>
      <c r="H8" s="20">
        <f>I8/I10</f>
        <v>7.0000000000000007E-2</v>
      </c>
      <c r="I8" s="19">
        <v>7</v>
      </c>
    </row>
    <row r="9" spans="1:9" x14ac:dyDescent="0.2">
      <c r="F9" s="7" t="s">
        <v>113</v>
      </c>
      <c r="G9" s="33" t="s">
        <v>82</v>
      </c>
      <c r="H9" s="20">
        <f>I9/I10</f>
        <v>0.03</v>
      </c>
      <c r="I9" s="2">
        <v>3</v>
      </c>
    </row>
    <row r="10" spans="1:9" ht="15" x14ac:dyDescent="0.2">
      <c r="A10" s="41"/>
      <c r="B10" s="41"/>
      <c r="C10" s="41"/>
      <c r="D10" s="41"/>
      <c r="F10" s="5" t="s">
        <v>107</v>
      </c>
      <c r="G10" s="6"/>
      <c r="H10" s="17">
        <f>SUM(H4:H9)</f>
        <v>1.0000000000000002</v>
      </c>
      <c r="I10" s="6">
        <f>SUM(I4:I9)</f>
        <v>100</v>
      </c>
    </row>
    <row r="11" spans="1:9" x14ac:dyDescent="0.2">
      <c r="A11" s="2"/>
      <c r="B11" s="2"/>
      <c r="C11" s="21"/>
      <c r="D11" s="2"/>
    </row>
    <row r="12" spans="1:9" x14ac:dyDescent="0.2">
      <c r="A12" s="7"/>
      <c r="B12" s="33"/>
      <c r="C12" s="20"/>
      <c r="D12" s="2"/>
      <c r="F12" s="41"/>
      <c r="G12" s="41"/>
      <c r="H12" s="41"/>
      <c r="I12" s="41"/>
    </row>
    <row r="13" spans="1:9" x14ac:dyDescent="0.2">
      <c r="A13" s="7"/>
      <c r="B13" s="33"/>
      <c r="C13" s="20"/>
      <c r="D13" s="19"/>
      <c r="F13" s="2"/>
      <c r="G13" s="2"/>
      <c r="H13" s="21"/>
      <c r="I13" s="2"/>
    </row>
    <row r="14" spans="1:9" x14ac:dyDescent="0.2">
      <c r="A14" s="7"/>
      <c r="B14" s="33"/>
      <c r="C14" s="20"/>
      <c r="D14" s="2"/>
      <c r="F14" s="7"/>
      <c r="G14" s="33"/>
      <c r="H14" s="20"/>
      <c r="I14" s="2"/>
    </row>
    <row r="15" spans="1:9" ht="14.25" customHeight="1" x14ac:dyDescent="0.2">
      <c r="A15" s="4"/>
      <c r="B15" s="34"/>
      <c r="C15" s="20"/>
      <c r="D15" s="19"/>
      <c r="F15" s="7"/>
      <c r="G15" s="33"/>
      <c r="H15" s="20"/>
      <c r="I15" s="2"/>
    </row>
    <row r="16" spans="1:9" x14ac:dyDescent="0.2">
      <c r="A16" s="4"/>
      <c r="B16" s="34"/>
      <c r="C16" s="20"/>
      <c r="D16" s="19"/>
      <c r="F16" s="22"/>
      <c r="G16" s="36"/>
      <c r="H16" s="20"/>
      <c r="I16" s="2"/>
    </row>
    <row r="17" spans="1:9" ht="14.25" customHeight="1" x14ac:dyDescent="0.2">
      <c r="A17" s="4"/>
      <c r="B17" s="34"/>
      <c r="C17" s="20"/>
      <c r="D17" s="2"/>
      <c r="F17" s="7"/>
      <c r="G17" s="33"/>
      <c r="H17" s="20"/>
      <c r="I17" s="2"/>
    </row>
    <row r="18" spans="1:9" ht="15" customHeight="1" x14ac:dyDescent="0.2">
      <c r="A18" s="5"/>
      <c r="B18" s="6"/>
      <c r="C18" s="17"/>
      <c r="D18" s="6"/>
      <c r="F18" s="7"/>
      <c r="G18" s="33"/>
      <c r="H18" s="20"/>
      <c r="I18" s="19"/>
    </row>
    <row r="19" spans="1:9" ht="15" x14ac:dyDescent="0.2">
      <c r="F19" s="5"/>
      <c r="G19" s="6"/>
      <c r="H19" s="17"/>
      <c r="I19" s="6"/>
    </row>
    <row r="20" spans="1:9" x14ac:dyDescent="0.2">
      <c r="A20" s="41"/>
      <c r="B20" s="41"/>
      <c r="C20" s="41"/>
      <c r="D20" s="41"/>
    </row>
    <row r="21" spans="1:9" x14ac:dyDescent="0.2">
      <c r="A21" s="2"/>
      <c r="B21" s="2"/>
      <c r="C21" s="21"/>
      <c r="D21" s="2"/>
      <c r="F21" s="41"/>
      <c r="G21" s="41"/>
      <c r="H21" s="41"/>
      <c r="I21" s="41"/>
    </row>
    <row r="22" spans="1:9" x14ac:dyDescent="0.2">
      <c r="A22" s="7"/>
      <c r="B22" s="33"/>
      <c r="C22" s="20"/>
      <c r="D22" s="2"/>
      <c r="F22" s="2"/>
      <c r="G22" s="2"/>
      <c r="H22" s="21"/>
      <c r="I22" s="2"/>
    </row>
    <row r="23" spans="1:9" x14ac:dyDescent="0.2">
      <c r="A23" s="7"/>
      <c r="B23" s="33"/>
      <c r="C23" s="20"/>
      <c r="D23" s="2"/>
      <c r="F23" s="7"/>
      <c r="G23" s="33"/>
      <c r="H23" s="20"/>
      <c r="I23" s="2"/>
    </row>
    <row r="24" spans="1:9" ht="14.25" customHeight="1" x14ac:dyDescent="0.2">
      <c r="A24" s="7"/>
      <c r="B24" s="33"/>
      <c r="C24" s="20"/>
      <c r="D24" s="2"/>
      <c r="F24" s="7"/>
      <c r="G24" s="33"/>
      <c r="H24" s="20"/>
      <c r="I24" s="2"/>
    </row>
    <row r="25" spans="1:9" x14ac:dyDescent="0.2">
      <c r="A25" s="7"/>
      <c r="B25" s="33"/>
      <c r="C25" s="20"/>
      <c r="D25" s="19"/>
      <c r="F25" s="22"/>
      <c r="G25" s="36"/>
      <c r="H25" s="20"/>
      <c r="I25" s="2"/>
    </row>
    <row r="26" spans="1:9" x14ac:dyDescent="0.2">
      <c r="A26" s="7"/>
      <c r="B26" s="33"/>
      <c r="C26" s="20"/>
      <c r="D26" s="2"/>
      <c r="F26" s="7"/>
      <c r="G26" s="33"/>
      <c r="H26" s="20"/>
      <c r="I26" s="2"/>
    </row>
    <row r="27" spans="1:9" x14ac:dyDescent="0.2">
      <c r="A27" s="4"/>
      <c r="B27" s="34"/>
      <c r="C27" s="20"/>
      <c r="D27" s="19"/>
      <c r="F27" s="7"/>
      <c r="G27" s="33"/>
      <c r="H27" s="20"/>
      <c r="I27" s="19"/>
    </row>
    <row r="28" spans="1:9" ht="15" x14ac:dyDescent="0.2">
      <c r="A28" s="4"/>
      <c r="B28" s="34"/>
      <c r="C28" s="20"/>
      <c r="D28" s="19"/>
      <c r="F28" s="5"/>
      <c r="G28" s="6"/>
      <c r="H28" s="17"/>
      <c r="I28" s="6"/>
    </row>
    <row r="29" spans="1:9" x14ac:dyDescent="0.2">
      <c r="A29" s="4"/>
      <c r="B29" s="34"/>
      <c r="C29" s="20"/>
      <c r="D29" s="2"/>
    </row>
    <row r="30" spans="1:9" ht="15" x14ac:dyDescent="0.2">
      <c r="A30" s="5"/>
      <c r="B30" s="6"/>
      <c r="C30" s="17"/>
      <c r="D30" s="6"/>
      <c r="F30" s="41"/>
      <c r="G30" s="41"/>
      <c r="H30" s="41"/>
      <c r="I30" s="41"/>
    </row>
    <row r="31" spans="1:9" x14ac:dyDescent="0.2">
      <c r="F31" s="2"/>
      <c r="G31" s="2"/>
      <c r="H31" s="21"/>
      <c r="I31" s="2"/>
    </row>
    <row r="32" spans="1:9" ht="14.25" customHeight="1" x14ac:dyDescent="0.2">
      <c r="A32" s="41"/>
      <c r="B32" s="41"/>
      <c r="C32" s="41"/>
      <c r="D32" s="41"/>
      <c r="F32" s="7"/>
      <c r="G32" s="33"/>
      <c r="H32" s="20"/>
      <c r="I32" s="2"/>
    </row>
    <row r="33" spans="1:9" x14ac:dyDescent="0.2">
      <c r="A33" s="2"/>
      <c r="B33" s="2"/>
      <c r="C33" s="21"/>
      <c r="D33" s="2"/>
      <c r="F33" s="7"/>
      <c r="G33" s="33"/>
      <c r="H33" s="20"/>
      <c r="I33" s="2"/>
    </row>
    <row r="34" spans="1:9" x14ac:dyDescent="0.2">
      <c r="A34" s="7"/>
      <c r="B34" s="33"/>
      <c r="C34" s="20"/>
      <c r="D34" s="2"/>
      <c r="F34" s="7"/>
      <c r="G34" s="33"/>
      <c r="H34" s="20"/>
      <c r="I34" s="2"/>
    </row>
    <row r="35" spans="1:9" ht="14.25" customHeight="1" x14ac:dyDescent="0.2">
      <c r="A35" s="7"/>
      <c r="B35" s="33"/>
      <c r="C35" s="20"/>
      <c r="D35" s="2"/>
      <c r="F35" s="7"/>
      <c r="G35" s="33"/>
      <c r="H35" s="20"/>
      <c r="I35" s="19"/>
    </row>
    <row r="36" spans="1:9" x14ac:dyDescent="0.2">
      <c r="A36" s="22"/>
      <c r="B36" s="36"/>
      <c r="C36" s="20"/>
      <c r="D36" s="2"/>
      <c r="F36" s="7"/>
      <c r="G36" s="33"/>
      <c r="H36" s="20"/>
      <c r="I36" s="2"/>
    </row>
    <row r="37" spans="1:9" x14ac:dyDescent="0.2">
      <c r="A37" s="7"/>
      <c r="B37" s="33"/>
      <c r="C37" s="20"/>
      <c r="D37" s="2"/>
      <c r="F37" s="4"/>
      <c r="G37" s="34"/>
      <c r="H37" s="20"/>
      <c r="I37" s="19"/>
    </row>
    <row r="38" spans="1:9" ht="15" x14ac:dyDescent="0.2">
      <c r="A38" s="7"/>
      <c r="B38" s="33"/>
      <c r="C38" s="20"/>
      <c r="D38" s="19"/>
      <c r="F38" s="5"/>
      <c r="G38" s="6"/>
      <c r="H38" s="17"/>
      <c r="I38" s="6"/>
    </row>
    <row r="39" spans="1:9" x14ac:dyDescent="0.2">
      <c r="A39" s="7"/>
      <c r="B39" s="33"/>
      <c r="C39" s="20"/>
      <c r="D39" s="2"/>
    </row>
    <row r="40" spans="1:9" x14ac:dyDescent="0.2">
      <c r="A40" s="4"/>
      <c r="B40" s="34"/>
      <c r="C40" s="20"/>
      <c r="D40" s="19"/>
      <c r="F40" s="41"/>
      <c r="G40" s="41"/>
      <c r="H40" s="41"/>
      <c r="I40" s="41"/>
    </row>
    <row r="41" spans="1:9" x14ac:dyDescent="0.2">
      <c r="A41" s="4"/>
      <c r="B41" s="34"/>
      <c r="C41" s="20"/>
      <c r="D41" s="19"/>
      <c r="F41" s="2"/>
      <c r="G41" s="2"/>
      <c r="H41" s="21"/>
      <c r="I41" s="2"/>
    </row>
    <row r="42" spans="1:9" x14ac:dyDescent="0.2">
      <c r="A42" s="4"/>
      <c r="B42" s="34"/>
      <c r="C42" s="20"/>
      <c r="D42" s="2"/>
      <c r="F42" s="7"/>
      <c r="G42" s="33"/>
      <c r="H42" s="20"/>
      <c r="I42" s="2"/>
    </row>
    <row r="43" spans="1:9" ht="15" x14ac:dyDescent="0.2">
      <c r="A43" s="5"/>
      <c r="B43" s="6"/>
      <c r="C43" s="17"/>
      <c r="D43" s="6"/>
      <c r="F43" s="7"/>
      <c r="G43" s="33"/>
      <c r="H43" s="20"/>
      <c r="I43" s="2"/>
    </row>
    <row r="44" spans="1:9" x14ac:dyDescent="0.2">
      <c r="F44" s="22"/>
      <c r="G44" s="36"/>
      <c r="H44" s="20"/>
      <c r="I44" s="2"/>
    </row>
    <row r="45" spans="1:9" x14ac:dyDescent="0.2">
      <c r="A45" s="41"/>
      <c r="B45" s="41"/>
      <c r="C45" s="41"/>
      <c r="D45" s="41"/>
      <c r="F45" s="7"/>
      <c r="G45" s="33"/>
      <c r="H45" s="20"/>
      <c r="I45" s="2"/>
    </row>
    <row r="46" spans="1:9" x14ac:dyDescent="0.2">
      <c r="A46" s="2"/>
      <c r="B46" s="2"/>
      <c r="C46" s="21"/>
      <c r="D46" s="2"/>
      <c r="F46" s="7"/>
      <c r="G46" s="33"/>
      <c r="H46" s="20"/>
      <c r="I46" s="19"/>
    </row>
    <row r="47" spans="1:9" x14ac:dyDescent="0.2">
      <c r="A47" s="7"/>
      <c r="B47" s="33"/>
      <c r="C47" s="20"/>
      <c r="D47" s="2"/>
      <c r="F47" s="7"/>
      <c r="G47" s="33"/>
      <c r="H47" s="20"/>
      <c r="I47" s="2"/>
    </row>
    <row r="48" spans="1:9" x14ac:dyDescent="0.2">
      <c r="A48" s="7"/>
      <c r="B48" s="33"/>
      <c r="C48" s="20"/>
      <c r="D48" s="2"/>
      <c r="F48" s="4"/>
      <c r="G48" s="34"/>
      <c r="H48" s="20"/>
      <c r="I48" s="19"/>
    </row>
    <row r="49" spans="1:9" ht="15" x14ac:dyDescent="0.2">
      <c r="A49" s="22"/>
      <c r="B49" s="36"/>
      <c r="C49" s="20"/>
      <c r="D49" s="2"/>
      <c r="F49" s="5"/>
      <c r="G49" s="6"/>
      <c r="H49" s="17"/>
      <c r="I49" s="6"/>
    </row>
    <row r="50" spans="1:9" x14ac:dyDescent="0.2">
      <c r="A50" s="7"/>
      <c r="B50" s="33"/>
      <c r="C50" s="20"/>
      <c r="D50" s="2"/>
    </row>
    <row r="51" spans="1:9" x14ac:dyDescent="0.2">
      <c r="A51" s="7"/>
      <c r="B51" s="33"/>
      <c r="C51" s="20"/>
      <c r="D51" s="19"/>
      <c r="F51" s="41"/>
      <c r="G51" s="41"/>
      <c r="H51" s="41"/>
      <c r="I51" s="41"/>
    </row>
    <row r="52" spans="1:9" x14ac:dyDescent="0.2">
      <c r="A52" s="7"/>
      <c r="B52" s="33"/>
      <c r="C52" s="20"/>
      <c r="D52" s="2"/>
      <c r="F52" s="2"/>
      <c r="G52" s="2"/>
      <c r="H52" s="21"/>
      <c r="I52" s="2"/>
    </row>
    <row r="53" spans="1:9" x14ac:dyDescent="0.2">
      <c r="A53" s="4"/>
      <c r="B53" s="34"/>
      <c r="C53" s="20"/>
      <c r="D53" s="19"/>
      <c r="F53" s="7"/>
      <c r="G53" s="33"/>
      <c r="H53" s="20"/>
      <c r="I53" s="2"/>
    </row>
    <row r="54" spans="1:9" x14ac:dyDescent="0.2">
      <c r="A54" s="4"/>
      <c r="B54" s="34"/>
      <c r="C54" s="20"/>
      <c r="D54" s="19"/>
      <c r="F54" s="7"/>
      <c r="G54" s="33"/>
      <c r="H54" s="20"/>
      <c r="I54" s="2"/>
    </row>
    <row r="55" spans="1:9" x14ac:dyDescent="0.2">
      <c r="A55" s="4"/>
      <c r="B55" s="34"/>
      <c r="C55" s="20"/>
      <c r="D55" s="2"/>
      <c r="F55" s="22"/>
      <c r="G55" s="36"/>
      <c r="H55" s="20"/>
      <c r="I55" s="2"/>
    </row>
    <row r="56" spans="1:9" ht="15" x14ac:dyDescent="0.2">
      <c r="A56" s="5"/>
      <c r="B56" s="6"/>
      <c r="C56" s="17"/>
      <c r="D56" s="6"/>
      <c r="F56" s="7"/>
      <c r="G56" s="33"/>
      <c r="H56" s="20"/>
      <c r="I56" s="2"/>
    </row>
    <row r="57" spans="1:9" x14ac:dyDescent="0.2">
      <c r="F57" s="7"/>
      <c r="G57" s="33"/>
      <c r="H57" s="20"/>
      <c r="I57" s="19"/>
    </row>
    <row r="58" spans="1:9" ht="14.25" customHeight="1" x14ac:dyDescent="0.2">
      <c r="A58" s="41"/>
      <c r="B58" s="41"/>
      <c r="C58" s="41"/>
      <c r="D58" s="41"/>
      <c r="F58" s="7"/>
      <c r="G58" s="33"/>
      <c r="H58" s="20"/>
      <c r="I58" s="2"/>
    </row>
    <row r="59" spans="1:9" ht="15" x14ac:dyDescent="0.2">
      <c r="A59" s="2"/>
      <c r="B59" s="2"/>
      <c r="C59" s="21"/>
      <c r="D59" s="2"/>
      <c r="F59" s="5"/>
      <c r="G59" s="6"/>
      <c r="H59" s="17"/>
      <c r="I59" s="6"/>
    </row>
    <row r="60" spans="1:9" x14ac:dyDescent="0.2">
      <c r="A60" s="7"/>
      <c r="B60" s="33"/>
      <c r="C60" s="20"/>
      <c r="D60" s="2"/>
    </row>
    <row r="61" spans="1:9" x14ac:dyDescent="0.2">
      <c r="A61" s="7"/>
      <c r="B61" s="33"/>
      <c r="C61" s="20"/>
      <c r="D61" s="2"/>
      <c r="F61" s="41"/>
      <c r="G61" s="41"/>
      <c r="H61" s="41"/>
      <c r="I61" s="41"/>
    </row>
    <row r="62" spans="1:9" x14ac:dyDescent="0.2">
      <c r="A62" s="22"/>
      <c r="B62" s="36"/>
      <c r="C62" s="20"/>
      <c r="D62" s="2"/>
      <c r="F62" s="2"/>
      <c r="G62" s="2"/>
      <c r="H62" s="21"/>
      <c r="I62" s="2"/>
    </row>
    <row r="63" spans="1:9" x14ac:dyDescent="0.2">
      <c r="A63" s="7"/>
      <c r="B63" s="33"/>
      <c r="C63" s="20"/>
      <c r="D63" s="2"/>
      <c r="F63" s="7"/>
      <c r="G63" s="33"/>
      <c r="H63" s="18"/>
      <c r="I63" s="3"/>
    </row>
    <row r="64" spans="1:9" x14ac:dyDescent="0.2">
      <c r="A64" s="7"/>
      <c r="B64" s="33"/>
      <c r="C64" s="20"/>
      <c r="D64" s="2"/>
      <c r="F64" s="4"/>
      <c r="G64" s="34"/>
      <c r="H64" s="18"/>
      <c r="I64" s="3"/>
    </row>
    <row r="65" spans="1:9" x14ac:dyDescent="0.2">
      <c r="A65" s="4"/>
      <c r="B65" s="34"/>
      <c r="C65" s="20"/>
      <c r="D65" s="19"/>
      <c r="F65" s="4"/>
      <c r="G65" s="34"/>
      <c r="H65" s="18"/>
      <c r="I65" s="3"/>
    </row>
    <row r="66" spans="1:9" ht="15" x14ac:dyDescent="0.2">
      <c r="A66" s="5"/>
      <c r="B66" s="6"/>
      <c r="C66" s="17"/>
      <c r="D66" s="6"/>
      <c r="F66" s="4"/>
      <c r="G66" s="34"/>
      <c r="H66" s="18"/>
      <c r="I66" s="3"/>
    </row>
    <row r="67" spans="1:9" ht="15" x14ac:dyDescent="0.2">
      <c r="F67" s="5"/>
      <c r="G67" s="6"/>
      <c r="H67" s="17"/>
      <c r="I67" s="6"/>
    </row>
  </sheetData>
  <mergeCells count="15">
    <mergeCell ref="A1:D1"/>
    <mergeCell ref="A2:D2"/>
    <mergeCell ref="A10:D10"/>
    <mergeCell ref="A20:D20"/>
    <mergeCell ref="A58:D58"/>
    <mergeCell ref="A45:D45"/>
    <mergeCell ref="A32:D32"/>
    <mergeCell ref="F61:I61"/>
    <mergeCell ref="F2:I2"/>
    <mergeCell ref="F1:I1"/>
    <mergeCell ref="F21:I21"/>
    <mergeCell ref="F12:I12"/>
    <mergeCell ref="F30:I30"/>
    <mergeCell ref="F40:I40"/>
    <mergeCell ref="F51:I5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570ED-E73F-4E5D-BECF-93F2DF6FE7B1}">
  <sheetPr codeName="Feuil1">
    <tabColor rgb="FFFFFF00"/>
    <pageSetUpPr fitToPage="1"/>
  </sheetPr>
  <dimension ref="C2:L67"/>
  <sheetViews>
    <sheetView tabSelected="1" zoomScaleNormal="100" workbookViewId="0">
      <selection activeCell="E6" sqref="E6"/>
    </sheetView>
  </sheetViews>
  <sheetFormatPr baseColWidth="10" defaultRowHeight="14.25" x14ac:dyDescent="0.2"/>
  <cols>
    <col min="1" max="2" width="4.625" customWidth="1"/>
    <col min="3" max="3" width="29.625" customWidth="1"/>
    <col min="4" max="4" width="3.625" customWidth="1"/>
    <col min="5" max="5" width="27.625" customWidth="1"/>
    <col min="6" max="6" width="4.625" customWidth="1"/>
    <col min="7" max="7" width="29.625" customWidth="1"/>
    <col min="8" max="8" width="8.625" style="10" customWidth="1"/>
    <col min="9" max="9" width="11.625" style="10" customWidth="1"/>
    <col min="10" max="10" width="13.625" style="10" customWidth="1"/>
    <col min="11" max="11" width="11.625" style="10" customWidth="1"/>
    <col min="12" max="12" width="11.625" customWidth="1"/>
    <col min="13" max="13" width="4.625" customWidth="1"/>
  </cols>
  <sheetData>
    <row r="2" spans="3:12" ht="24.95" customHeight="1" x14ac:dyDescent="0.2">
      <c r="C2" s="47" t="s">
        <v>114</v>
      </c>
      <c r="D2" s="47"/>
      <c r="E2" s="47"/>
      <c r="F2" s="47"/>
      <c r="G2" s="47"/>
      <c r="H2" s="47"/>
      <c r="I2" s="47"/>
      <c r="J2" s="47"/>
      <c r="K2" s="47"/>
    </row>
    <row r="4" spans="3:12" ht="24.95" customHeight="1" x14ac:dyDescent="0.2">
      <c r="C4" s="24" t="s">
        <v>43</v>
      </c>
      <c r="D4" s="12"/>
      <c r="E4" s="1"/>
    </row>
    <row r="5" spans="3:12" ht="24.95" customHeight="1" x14ac:dyDescent="0.2">
      <c r="C5" s="24" t="s">
        <v>44</v>
      </c>
      <c r="D5" s="12"/>
      <c r="E5" s="3" t="str">
        <f>IF(E18="SAVON_TOUT_OLIVE","TO",IF(E18="SAVON_ROSE","SR",IF(E18="SAVON_PETIT_COCO","PC",IF(E18="SAVON_CHOCO_VANI","CV",IF(E18="SAVON_CAROTTE","CAR","CAN")))))</f>
        <v>TO</v>
      </c>
    </row>
    <row r="6" spans="3:12" ht="24.95" customHeight="1" x14ac:dyDescent="0.2">
      <c r="C6" s="24" t="s">
        <v>45</v>
      </c>
      <c r="D6" s="12"/>
      <c r="E6" s="3">
        <v>23</v>
      </c>
    </row>
    <row r="7" spans="3:12" ht="24.95" customHeight="1" x14ac:dyDescent="0.2">
      <c r="C7" s="24" t="s">
        <v>46</v>
      </c>
      <c r="D7" s="12"/>
      <c r="E7" s="3"/>
    </row>
    <row r="8" spans="3:12" ht="24.95" customHeight="1" x14ac:dyDescent="0.2">
      <c r="C8" s="24" t="s">
        <v>47</v>
      </c>
      <c r="D8" s="12"/>
      <c r="E8" s="3"/>
    </row>
    <row r="9" spans="3:12" ht="24.95" customHeight="1" x14ac:dyDescent="0.2">
      <c r="C9" s="24" t="s">
        <v>48</v>
      </c>
      <c r="D9" s="12"/>
      <c r="E9" s="3"/>
    </row>
    <row r="10" spans="3:12" ht="24.95" customHeight="1" x14ac:dyDescent="0.2">
      <c r="C10" s="24" t="s">
        <v>49</v>
      </c>
      <c r="D10" s="12"/>
      <c r="E10" s="3"/>
    </row>
    <row r="11" spans="3:12" ht="24.95" customHeight="1" x14ac:dyDescent="0.2">
      <c r="C11" s="24" t="s">
        <v>50</v>
      </c>
      <c r="D11" s="12"/>
      <c r="E11" s="3"/>
    </row>
    <row r="12" spans="3:12" ht="24.95" customHeight="1" x14ac:dyDescent="0.2">
      <c r="C12" s="24" t="s">
        <v>51</v>
      </c>
      <c r="D12" s="12"/>
      <c r="E12" s="3"/>
      <c r="G12" s="44" t="s">
        <v>0</v>
      </c>
      <c r="H12" s="45" t="s">
        <v>76</v>
      </c>
      <c r="I12" s="44" t="s">
        <v>3</v>
      </c>
      <c r="J12" s="44" t="s">
        <v>1</v>
      </c>
      <c r="K12" s="44" t="s">
        <v>2</v>
      </c>
      <c r="L12" s="44" t="s">
        <v>96</v>
      </c>
    </row>
    <row r="13" spans="3:12" ht="24.95" customHeight="1" x14ac:dyDescent="0.2">
      <c r="C13" s="24" t="s">
        <v>52</v>
      </c>
      <c r="D13" s="12"/>
      <c r="E13" s="3"/>
      <c r="G13" s="44"/>
      <c r="H13" s="46"/>
      <c r="I13" s="44"/>
      <c r="J13" s="44"/>
      <c r="K13" s="44"/>
      <c r="L13" s="44"/>
    </row>
    <row r="14" spans="3:12" ht="24.95" customHeight="1" x14ac:dyDescent="0.2">
      <c r="C14" s="24" t="s">
        <v>53</v>
      </c>
      <c r="D14" s="12"/>
      <c r="E14" s="3"/>
      <c r="G14" s="12" t="str" cm="1">
        <f t="array" aca="1" ref="G14:J18" ca="1">INDIRECT($E$18)</f>
        <v xml:space="preserve"> Macérat Olive</v>
      </c>
      <c r="H14" s="10" t="str">
        <f ca="1"/>
        <v>0002</v>
      </c>
      <c r="I14" s="11">
        <f ca="1"/>
        <v>0.55440055440055436</v>
      </c>
      <c r="J14" s="10">
        <f ca="1"/>
        <v>800</v>
      </c>
      <c r="K14" s="37">
        <v>805</v>
      </c>
      <c r="L14" s="11" t="s">
        <v>125</v>
      </c>
    </row>
    <row r="15" spans="3:12" ht="24.95" customHeight="1" x14ac:dyDescent="0.2">
      <c r="C15" s="24" t="s">
        <v>54</v>
      </c>
      <c r="D15" s="12"/>
      <c r="E15" s="3"/>
      <c r="G15" s="12" t="str">
        <f ca="1"/>
        <v xml:space="preserve"> Coco</v>
      </c>
      <c r="H15" s="10" t="str">
        <f ca="1"/>
        <v>3000</v>
      </c>
      <c r="I15" s="11">
        <f ca="1"/>
        <v>0.13860013860013859</v>
      </c>
      <c r="J15" s="10">
        <f ca="1"/>
        <v>200</v>
      </c>
      <c r="K15" s="37">
        <v>205</v>
      </c>
      <c r="L15" s="11" t="s">
        <v>126</v>
      </c>
    </row>
    <row r="16" spans="3:12" ht="24.95" customHeight="1" x14ac:dyDescent="0.2">
      <c r="C16" s="24" t="s">
        <v>55</v>
      </c>
      <c r="D16" s="12"/>
      <c r="E16" s="3"/>
      <c r="G16" s="12" t="str">
        <f ca="1"/>
        <v xml:space="preserve"> Eau</v>
      </c>
      <c r="H16" s="10" t="str">
        <f ca="1"/>
        <v>4000</v>
      </c>
      <c r="I16" s="11">
        <f ca="1"/>
        <v>0.20790020790020791</v>
      </c>
      <c r="J16" s="10">
        <f ca="1"/>
        <v>300</v>
      </c>
      <c r="K16" s="37">
        <v>295</v>
      </c>
      <c r="L16" s="11" t="s">
        <v>127</v>
      </c>
    </row>
    <row r="17" spans="3:12" ht="24.95" customHeight="1" x14ac:dyDescent="0.2">
      <c r="C17" s="24" t="s">
        <v>56</v>
      </c>
      <c r="D17" s="12"/>
      <c r="E17" s="25">
        <v>0.08</v>
      </c>
      <c r="G17" s="12" t="str">
        <f ca="1"/>
        <v xml:space="preserve"> Soude</v>
      </c>
      <c r="H17" s="10" t="str">
        <f ca="1"/>
        <v>5000</v>
      </c>
      <c r="I17" s="11">
        <f ca="1"/>
        <v>9.90990990990991E-2</v>
      </c>
      <c r="J17" s="10">
        <f ca="1"/>
        <v>143</v>
      </c>
      <c r="K17" s="37">
        <v>140</v>
      </c>
      <c r="L17" s="11" t="s">
        <v>128</v>
      </c>
    </row>
    <row r="18" spans="3:12" ht="24.95" customHeight="1" x14ac:dyDescent="0.2">
      <c r="C18" s="24" t="s">
        <v>42</v>
      </c>
      <c r="D18" s="12"/>
      <c r="E18" s="3" t="s">
        <v>9</v>
      </c>
      <c r="G18" s="12" t="str">
        <f ca="1"/>
        <v xml:space="preserve"> TOTAL</v>
      </c>
      <c r="H18" s="10">
        <f ca="1"/>
        <v>0</v>
      </c>
      <c r="I18" s="11">
        <f ca="1"/>
        <v>0.99999999999999989</v>
      </c>
      <c r="J18" s="10">
        <f ca="1"/>
        <v>1443</v>
      </c>
      <c r="K18" s="37"/>
      <c r="L18" s="11"/>
    </row>
    <row r="19" spans="3:12" ht="24.95" customHeight="1" x14ac:dyDescent="0.2">
      <c r="C19" s="24" t="s">
        <v>57</v>
      </c>
      <c r="D19" s="12"/>
      <c r="E19" s="3"/>
      <c r="G19" s="12"/>
      <c r="I19" s="11"/>
      <c r="K19" s="37"/>
      <c r="L19" s="11"/>
    </row>
    <row r="20" spans="3:12" ht="24.95" customHeight="1" x14ac:dyDescent="0.2">
      <c r="C20" s="24" t="s">
        <v>58</v>
      </c>
      <c r="D20" s="12"/>
      <c r="E20" s="3"/>
      <c r="G20" s="12"/>
      <c r="I20" s="11"/>
      <c r="L20" s="11"/>
    </row>
    <row r="21" spans="3:12" ht="24.95" customHeight="1" x14ac:dyDescent="0.2">
      <c r="C21" s="24" t="s">
        <v>59</v>
      </c>
      <c r="D21" s="12"/>
      <c r="E21" s="3"/>
      <c r="G21" s="12"/>
      <c r="I21" s="11"/>
      <c r="L21" s="11"/>
    </row>
    <row r="22" spans="3:12" ht="24.95" customHeight="1" x14ac:dyDescent="0.2">
      <c r="C22" s="24" t="s">
        <v>60</v>
      </c>
      <c r="D22" s="12"/>
      <c r="E22" s="3"/>
      <c r="G22" s="12"/>
      <c r="I22" s="11"/>
      <c r="L22" s="11"/>
    </row>
    <row r="23" spans="3:12" ht="24.95" customHeight="1" x14ac:dyDescent="0.2">
      <c r="C23" s="24" t="s">
        <v>61</v>
      </c>
      <c r="D23" s="12"/>
      <c r="E23" s="3"/>
      <c r="G23" s="12"/>
      <c r="I23" s="11"/>
      <c r="L23" s="11"/>
    </row>
    <row r="24" spans="3:12" ht="24.95" customHeight="1" x14ac:dyDescent="0.2">
      <c r="C24" s="24" t="s">
        <v>62</v>
      </c>
      <c r="D24" s="12"/>
      <c r="E24" s="3"/>
      <c r="G24" s="9"/>
      <c r="H24" s="8"/>
      <c r="I24" s="23"/>
      <c r="J24" s="8"/>
      <c r="K24" s="8"/>
      <c r="L24" s="11"/>
    </row>
    <row r="25" spans="3:12" ht="24.95" customHeight="1" x14ac:dyDescent="0.2">
      <c r="C25" s="24" t="s">
        <v>63</v>
      </c>
      <c r="D25" s="12"/>
      <c r="E25" s="3"/>
      <c r="G25" s="9"/>
      <c r="I25" s="11"/>
      <c r="L25" s="11"/>
    </row>
    <row r="26" spans="3:12" ht="24.95" customHeight="1" x14ac:dyDescent="0.2">
      <c r="C26" s="24" t="s">
        <v>64</v>
      </c>
      <c r="D26" s="12"/>
      <c r="E26" s="3"/>
      <c r="G26" s="12"/>
      <c r="I26" s="11"/>
      <c r="L26" s="11"/>
    </row>
    <row r="27" spans="3:12" ht="24.75" customHeight="1" x14ac:dyDescent="0.2">
      <c r="G27" s="12"/>
      <c r="L27" s="11"/>
    </row>
    <row r="28" spans="3:12" ht="24.75" customHeight="1" x14ac:dyDescent="0.2">
      <c r="G28" s="12"/>
    </row>
    <row r="29" spans="3:12" ht="24.75" customHeight="1" x14ac:dyDescent="0.2">
      <c r="G29" s="13"/>
      <c r="H29" s="14"/>
      <c r="I29" s="14"/>
      <c r="J29" s="14"/>
      <c r="K29" s="15"/>
    </row>
    <row r="30" spans="3:12" ht="24.75" customHeight="1" x14ac:dyDescent="0.2">
      <c r="G30" s="12"/>
    </row>
    <row r="31" spans="3:12" ht="24.75" customHeight="1" x14ac:dyDescent="0.2">
      <c r="G31" s="12"/>
    </row>
    <row r="32" spans="3:12" ht="24.75" customHeight="1" x14ac:dyDescent="0.2">
      <c r="G32" s="12"/>
    </row>
    <row r="33" ht="24.75" customHeight="1" x14ac:dyDescent="0.2"/>
    <row r="34" ht="24.75" customHeight="1" x14ac:dyDescent="0.2"/>
    <row r="35" ht="24.75" customHeight="1" x14ac:dyDescent="0.2"/>
    <row r="36" ht="24.75" customHeight="1" x14ac:dyDescent="0.2"/>
    <row r="37" ht="24.75" customHeight="1" x14ac:dyDescent="0.2"/>
    <row r="67" spans="8:8" ht="15" x14ac:dyDescent="0.2">
      <c r="H67" s="40"/>
    </row>
  </sheetData>
  <mergeCells count="7">
    <mergeCell ref="L12:L13"/>
    <mergeCell ref="H12:H13"/>
    <mergeCell ref="C2:K2"/>
    <mergeCell ref="G12:G13"/>
    <mergeCell ref="I12:I13"/>
    <mergeCell ref="J12:J13"/>
    <mergeCell ref="K12:K13"/>
  </mergeCells>
  <phoneticPr fontId="10" type="noConversion"/>
  <pageMargins left="0.59055118110236227" right="0.59055118110236227" top="0.59055118110236227" bottom="0.59055118110236227" header="0.31496062992125984" footer="0.31496062992125984"/>
  <pageSetup paperSize="9" scale="76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F424E51-C20E-4329-BE87-8A720E4BD462}">
          <x14:formula1>
            <xm:f>Data!$A$3:$A$8</xm:f>
          </x14:formula1>
          <xm:sqref>E18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9FFC9-63E2-44AD-90E9-FC4D468EB9EF}">
  <sheetPr codeName="Feuil12">
    <tabColor rgb="FFFF0000"/>
    <pageSetUpPr fitToPage="1"/>
  </sheetPr>
  <dimension ref="C2:L67"/>
  <sheetViews>
    <sheetView zoomScaleNormal="100" workbookViewId="0">
      <selection activeCell="G12" sqref="G12"/>
    </sheetView>
  </sheetViews>
  <sheetFormatPr baseColWidth="10" defaultRowHeight="14.25" x14ac:dyDescent="0.2"/>
  <cols>
    <col min="1" max="2" width="4.625" customWidth="1"/>
    <col min="3" max="3" width="29.625" customWidth="1"/>
    <col min="4" max="4" width="3.625" customWidth="1"/>
    <col min="5" max="5" width="29.625" customWidth="1"/>
    <col min="6" max="6" width="4.625" customWidth="1"/>
    <col min="7" max="7" width="22.625" customWidth="1"/>
    <col min="8" max="8" width="8.625" style="10" customWidth="1"/>
    <col min="9" max="9" width="11.625" style="10" customWidth="1"/>
    <col min="10" max="10" width="13.625" style="10" customWidth="1"/>
    <col min="11" max="11" width="11.625" style="10" customWidth="1"/>
    <col min="12" max="12" width="11.625" customWidth="1"/>
    <col min="13" max="13" width="4.625" customWidth="1"/>
  </cols>
  <sheetData>
    <row r="2" spans="3:12" ht="24.95" customHeight="1" x14ac:dyDescent="0.2">
      <c r="C2" s="47" t="s">
        <v>115</v>
      </c>
      <c r="D2" s="47"/>
      <c r="E2" s="47"/>
      <c r="F2" s="47"/>
      <c r="G2" s="47"/>
      <c r="H2" s="47"/>
      <c r="I2" s="47"/>
      <c r="J2" s="47"/>
      <c r="K2" s="47"/>
    </row>
    <row r="4" spans="3:12" ht="24.95" customHeight="1" x14ac:dyDescent="0.2">
      <c r="C4" s="24" t="s">
        <v>43</v>
      </c>
      <c r="D4" s="12"/>
      <c r="E4" s="1"/>
    </row>
    <row r="5" spans="3:12" ht="24.95" customHeight="1" x14ac:dyDescent="0.2">
      <c r="C5" s="24" t="s">
        <v>44</v>
      </c>
      <c r="D5" s="12"/>
      <c r="E5" s="3" t="str">
        <f>IF(E14="SHAMPOING_POUR_TOUS","ShCN",IF(E14="BAUME_A_LEVRES","BAUL",IF(E14="BAUME_MAINS_PIEDS","BMP",IF(E14="DENTIFRICE","DENT",IF(E14="DEODORANT_MENTHE_CITRON","DeoMC",IF(E14="DEODORANT_THE_VERT","DeoTV","FC"))))))</f>
        <v>ShCN</v>
      </c>
    </row>
    <row r="6" spans="3:12" ht="24.95" customHeight="1" x14ac:dyDescent="0.2">
      <c r="C6" s="24" t="s">
        <v>45</v>
      </c>
      <c r="D6" s="12"/>
      <c r="E6" s="3"/>
    </row>
    <row r="7" spans="3:12" ht="24.95" customHeight="1" x14ac:dyDescent="0.2">
      <c r="C7" s="24" t="s">
        <v>46</v>
      </c>
      <c r="D7" s="12"/>
      <c r="E7" s="3"/>
    </row>
    <row r="8" spans="3:12" ht="24.95" customHeight="1" x14ac:dyDescent="0.2">
      <c r="C8" s="24" t="s">
        <v>47</v>
      </c>
      <c r="D8" s="12"/>
      <c r="E8" s="3"/>
    </row>
    <row r="9" spans="3:12" ht="24.95" customHeight="1" x14ac:dyDescent="0.2">
      <c r="C9" s="24" t="s">
        <v>48</v>
      </c>
      <c r="D9" s="12"/>
      <c r="E9" s="3"/>
    </row>
    <row r="10" spans="3:12" ht="24.95" customHeight="1" x14ac:dyDescent="0.2">
      <c r="C10" s="24" t="s">
        <v>50</v>
      </c>
      <c r="D10" s="12"/>
      <c r="E10" s="3"/>
      <c r="G10" s="44" t="s">
        <v>0</v>
      </c>
      <c r="H10" s="45" t="s">
        <v>76</v>
      </c>
      <c r="I10" s="44" t="s">
        <v>3</v>
      </c>
      <c r="J10" s="44" t="s">
        <v>1</v>
      </c>
      <c r="K10" s="44" t="s">
        <v>2</v>
      </c>
      <c r="L10" s="44" t="s">
        <v>96</v>
      </c>
    </row>
    <row r="11" spans="3:12" ht="24.95" customHeight="1" x14ac:dyDescent="0.2">
      <c r="C11" s="24" t="s">
        <v>51</v>
      </c>
      <c r="D11" s="12"/>
      <c r="E11" s="3"/>
      <c r="G11" s="44"/>
      <c r="H11" s="46"/>
      <c r="I11" s="44"/>
      <c r="J11" s="44"/>
      <c r="K11" s="44"/>
      <c r="L11" s="44"/>
    </row>
    <row r="12" spans="3:12" ht="24.95" customHeight="1" x14ac:dyDescent="0.2">
      <c r="C12" s="24" t="s">
        <v>49</v>
      </c>
      <c r="D12" s="12"/>
      <c r="E12" s="3"/>
      <c r="G12" s="12" t="str" cm="1">
        <f t="array" aca="1" ref="G12:J18" ca="1">INDIRECT($E$14)</f>
        <v xml:space="preserve"> SCI</v>
      </c>
      <c r="H12" s="10" t="str">
        <f ca="1"/>
        <v>5001</v>
      </c>
      <c r="I12" s="11">
        <f ca="1"/>
        <v>0.4</v>
      </c>
      <c r="J12" s="10">
        <f ca="1"/>
        <v>40</v>
      </c>
      <c r="K12" s="37"/>
      <c r="L12" s="11"/>
    </row>
    <row r="13" spans="3:12" ht="24.95" customHeight="1" x14ac:dyDescent="0.2">
      <c r="C13" s="24" t="s">
        <v>97</v>
      </c>
      <c r="D13" s="12"/>
      <c r="E13" s="3"/>
      <c r="G13" s="12" t="str">
        <f ca="1"/>
        <v xml:space="preserve"> Rhassoul</v>
      </c>
      <c r="H13" s="10" t="str">
        <f ca="1"/>
        <v>1004</v>
      </c>
      <c r="I13" s="11">
        <f ca="1"/>
        <v>0.2</v>
      </c>
      <c r="J13" s="10">
        <f ca="1"/>
        <v>20</v>
      </c>
      <c r="K13" s="37"/>
      <c r="L13" s="11"/>
    </row>
    <row r="14" spans="3:12" ht="24.95" customHeight="1" x14ac:dyDescent="0.2">
      <c r="C14" s="24" t="s">
        <v>42</v>
      </c>
      <c r="D14" s="12"/>
      <c r="E14" s="3" t="s">
        <v>15</v>
      </c>
      <c r="G14" s="12" t="str">
        <f ca="1"/>
        <v xml:space="preserve"> Aloe Vera</v>
      </c>
      <c r="H14" s="10" t="str">
        <f ca="1"/>
        <v>4002</v>
      </c>
      <c r="I14" s="11">
        <f ca="1"/>
        <v>0.15</v>
      </c>
      <c r="J14" s="10">
        <f ca="1"/>
        <v>15</v>
      </c>
      <c r="K14" s="37"/>
      <c r="L14" s="11"/>
    </row>
    <row r="15" spans="3:12" ht="24.95" customHeight="1" x14ac:dyDescent="0.2">
      <c r="C15" s="24" t="s">
        <v>98</v>
      </c>
      <c r="D15" s="12"/>
      <c r="E15" s="3"/>
      <c r="G15" s="12" t="str">
        <f ca="1"/>
        <v xml:space="preserve"> Glycérine</v>
      </c>
      <c r="H15" s="10" t="str">
        <f ca="1"/>
        <v>4004</v>
      </c>
      <c r="I15" s="11">
        <f ca="1"/>
        <v>0.15</v>
      </c>
      <c r="J15" s="10">
        <f ca="1"/>
        <v>15</v>
      </c>
      <c r="K15" s="37"/>
      <c r="L15" s="11"/>
    </row>
    <row r="16" spans="3:12" ht="24.95" customHeight="1" x14ac:dyDescent="0.2">
      <c r="C16" s="24" t="s">
        <v>99</v>
      </c>
      <c r="D16" s="12"/>
      <c r="E16" s="3"/>
      <c r="G16" s="12" t="str">
        <f ca="1"/>
        <v xml:space="preserve"> HV Ricin</v>
      </c>
      <c r="H16" s="10" t="str">
        <f ca="1"/>
        <v>3006</v>
      </c>
      <c r="I16" s="11">
        <f ca="1"/>
        <v>7.0000000000000007E-2</v>
      </c>
      <c r="J16" s="10">
        <f ca="1"/>
        <v>7</v>
      </c>
      <c r="K16" s="37"/>
      <c r="L16" s="11"/>
    </row>
    <row r="17" spans="3:12" ht="24.95" customHeight="1" x14ac:dyDescent="0.2">
      <c r="C17" s="24" t="s">
        <v>60</v>
      </c>
      <c r="D17" s="12"/>
      <c r="E17" s="3"/>
      <c r="G17" s="12" t="str">
        <f ca="1"/>
        <v xml:space="preserve"> HV Cameline</v>
      </c>
      <c r="H17" s="10" t="str">
        <f ca="1"/>
        <v>3010</v>
      </c>
      <c r="I17" s="11">
        <f ca="1"/>
        <v>0.03</v>
      </c>
      <c r="J17" s="10">
        <f ca="1"/>
        <v>3</v>
      </c>
      <c r="K17" s="37"/>
      <c r="L17" s="11"/>
    </row>
    <row r="18" spans="3:12" ht="24.95" customHeight="1" x14ac:dyDescent="0.2">
      <c r="C18" s="24" t="s">
        <v>61</v>
      </c>
      <c r="D18" s="12"/>
      <c r="E18" s="3"/>
      <c r="G18" s="12" t="str">
        <f ca="1"/>
        <v xml:space="preserve"> TOTAL</v>
      </c>
      <c r="H18" s="10">
        <f ca="1"/>
        <v>0</v>
      </c>
      <c r="I18" s="11">
        <f ca="1"/>
        <v>1.0000000000000002</v>
      </c>
      <c r="J18" s="10">
        <f ca="1"/>
        <v>100</v>
      </c>
      <c r="L18" s="11"/>
    </row>
    <row r="19" spans="3:12" ht="24.95" customHeight="1" x14ac:dyDescent="0.2">
      <c r="C19" s="24" t="s">
        <v>59</v>
      </c>
      <c r="D19" s="12"/>
      <c r="E19" s="3"/>
      <c r="G19" s="12"/>
      <c r="I19" s="11"/>
      <c r="L19" s="11"/>
    </row>
    <row r="20" spans="3:12" ht="24.95" customHeight="1" x14ac:dyDescent="0.2">
      <c r="C20" s="24" t="s">
        <v>100</v>
      </c>
      <c r="D20" s="12"/>
      <c r="E20" s="3"/>
      <c r="G20" s="9"/>
      <c r="H20" s="8"/>
      <c r="I20" s="23"/>
      <c r="J20" s="8"/>
      <c r="K20" s="8"/>
      <c r="L20" s="11"/>
    </row>
    <row r="21" spans="3:12" ht="24.95" customHeight="1" x14ac:dyDescent="0.2">
      <c r="G21" s="9"/>
      <c r="I21" s="11"/>
      <c r="L21" s="11"/>
    </row>
    <row r="22" spans="3:12" ht="24.95" customHeight="1" x14ac:dyDescent="0.2">
      <c r="G22" s="12"/>
      <c r="I22" s="11"/>
      <c r="L22" s="11"/>
    </row>
    <row r="23" spans="3:12" ht="24.95" customHeight="1" x14ac:dyDescent="0.2">
      <c r="G23" s="12"/>
      <c r="L23" s="11"/>
    </row>
    <row r="24" spans="3:12" ht="24.95" customHeight="1" x14ac:dyDescent="0.2">
      <c r="G24" s="12"/>
    </row>
    <row r="25" spans="3:12" ht="24.95" customHeight="1" x14ac:dyDescent="0.2">
      <c r="G25" s="13"/>
      <c r="H25" s="14"/>
      <c r="I25" s="14"/>
      <c r="J25" s="14"/>
      <c r="K25" s="15"/>
    </row>
    <row r="26" spans="3:12" ht="24.75" customHeight="1" x14ac:dyDescent="0.2">
      <c r="G26" s="12"/>
    </row>
    <row r="27" spans="3:12" ht="24.75" customHeight="1" x14ac:dyDescent="0.2">
      <c r="G27" s="12"/>
    </row>
    <row r="28" spans="3:12" ht="24.75" customHeight="1" x14ac:dyDescent="0.2">
      <c r="G28" s="12"/>
    </row>
    <row r="29" spans="3:12" ht="24.75" customHeight="1" x14ac:dyDescent="0.2"/>
    <row r="30" spans="3:12" ht="24.75" customHeight="1" x14ac:dyDescent="0.2"/>
    <row r="31" spans="3:12" ht="24.75" customHeight="1" x14ac:dyDescent="0.2"/>
    <row r="32" spans="3:12" s="10" customFormat="1" ht="24.75" customHeight="1" x14ac:dyDescent="0.2">
      <c r="C32"/>
      <c r="D32"/>
      <c r="E32"/>
      <c r="F32"/>
      <c r="G32"/>
      <c r="L32"/>
    </row>
    <row r="33" spans="3:12" s="10" customFormat="1" ht="24.75" customHeight="1" x14ac:dyDescent="0.2">
      <c r="C33"/>
      <c r="D33"/>
      <c r="E33"/>
      <c r="F33"/>
      <c r="G33"/>
      <c r="L33"/>
    </row>
    <row r="34" spans="3:12" s="10" customFormat="1" ht="24.75" customHeight="1" x14ac:dyDescent="0.2">
      <c r="C34"/>
      <c r="D34"/>
      <c r="E34"/>
      <c r="F34"/>
      <c r="G34"/>
      <c r="L34"/>
    </row>
    <row r="35" spans="3:12" s="10" customFormat="1" ht="24.75" customHeight="1" x14ac:dyDescent="0.2">
      <c r="C35"/>
      <c r="D35"/>
      <c r="E35"/>
      <c r="F35"/>
      <c r="G35"/>
      <c r="L35"/>
    </row>
    <row r="36" spans="3:12" s="10" customFormat="1" ht="24.75" customHeight="1" x14ac:dyDescent="0.2">
      <c r="C36"/>
      <c r="D36"/>
      <c r="E36"/>
      <c r="F36"/>
      <c r="G36"/>
      <c r="L36"/>
    </row>
    <row r="67" spans="8:8" ht="15" x14ac:dyDescent="0.2">
      <c r="H67" s="40"/>
    </row>
  </sheetData>
  <mergeCells count="7">
    <mergeCell ref="L10:L11"/>
    <mergeCell ref="C2:K2"/>
    <mergeCell ref="G10:G11"/>
    <mergeCell ref="H10:H11"/>
    <mergeCell ref="I10:I11"/>
    <mergeCell ref="J10:J11"/>
    <mergeCell ref="K10:K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E9DC7AA-E135-4C20-A62F-AD5D70D25AC2}">
          <x14:formula1>
            <xm:f>Data!$D$3:$D$9</xm:f>
          </x14:formula1>
          <xm:sqref>E14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D1E57-F8F6-4FFF-B11E-CADC50F80EB0}">
  <sheetPr codeName="Feuil3">
    <tabColor rgb="FFCC0066"/>
  </sheetPr>
  <dimension ref="A1:H67"/>
  <sheetViews>
    <sheetView workbookViewId="0">
      <selection activeCell="H80" sqref="H80"/>
    </sheetView>
  </sheetViews>
  <sheetFormatPr baseColWidth="10" defaultRowHeight="14.25" x14ac:dyDescent="0.2"/>
  <cols>
    <col min="1" max="1" width="29.625" customWidth="1"/>
    <col min="2" max="2" width="11.625" style="10" customWidth="1"/>
    <col min="3" max="3" width="3.625" style="10" customWidth="1"/>
    <col min="4" max="4" width="29.625" style="10" bestFit="1" customWidth="1"/>
    <col min="5" max="5" width="11.625" style="10" customWidth="1"/>
    <col min="6" max="6" width="3.625" customWidth="1"/>
    <col min="7" max="7" width="24.625" customWidth="1"/>
  </cols>
  <sheetData>
    <row r="1" spans="1:7" x14ac:dyDescent="0.2">
      <c r="A1" s="48" t="s">
        <v>101</v>
      </c>
      <c r="B1" s="48"/>
      <c r="D1" s="48" t="s">
        <v>103</v>
      </c>
      <c r="E1" s="48"/>
      <c r="F1" s="10"/>
      <c r="G1" s="49" t="s">
        <v>21</v>
      </c>
    </row>
    <row r="2" spans="1:7" x14ac:dyDescent="0.2">
      <c r="A2" s="38" t="s">
        <v>102</v>
      </c>
      <c r="B2" s="38" t="s">
        <v>83</v>
      </c>
      <c r="D2" s="38" t="s">
        <v>102</v>
      </c>
      <c r="E2" s="38" t="s">
        <v>83</v>
      </c>
      <c r="F2" s="10"/>
      <c r="G2" s="49"/>
    </row>
    <row r="3" spans="1:7" x14ac:dyDescent="0.2">
      <c r="A3" s="10" t="s">
        <v>9</v>
      </c>
      <c r="B3" s="10" t="s">
        <v>75</v>
      </c>
      <c r="D3" s="10" t="s">
        <v>15</v>
      </c>
      <c r="E3" s="10" t="s">
        <v>89</v>
      </c>
      <c r="F3" s="10"/>
      <c r="G3" s="10" t="s">
        <v>26</v>
      </c>
    </row>
    <row r="4" spans="1:7" x14ac:dyDescent="0.2">
      <c r="A4" s="10" t="s">
        <v>10</v>
      </c>
      <c r="B4" s="10" t="s">
        <v>84</v>
      </c>
      <c r="D4" s="10" t="s">
        <v>16</v>
      </c>
      <c r="E4" s="10" t="s">
        <v>90</v>
      </c>
      <c r="F4" s="10"/>
      <c r="G4" s="10" t="s">
        <v>34</v>
      </c>
    </row>
    <row r="5" spans="1:7" x14ac:dyDescent="0.2">
      <c r="A5" s="10" t="s">
        <v>11</v>
      </c>
      <c r="B5" s="10" t="s">
        <v>85</v>
      </c>
      <c r="D5" s="10" t="s">
        <v>17</v>
      </c>
      <c r="E5" s="10" t="s">
        <v>91</v>
      </c>
      <c r="F5" s="10"/>
      <c r="G5" s="10" t="s">
        <v>24</v>
      </c>
    </row>
    <row r="6" spans="1:7" x14ac:dyDescent="0.2">
      <c r="A6" s="10" t="s">
        <v>12</v>
      </c>
      <c r="B6" s="10" t="s">
        <v>86</v>
      </c>
      <c r="D6" s="10" t="s">
        <v>4</v>
      </c>
      <c r="E6" s="10" t="s">
        <v>92</v>
      </c>
      <c r="F6" s="10"/>
      <c r="G6" s="10" t="s">
        <v>23</v>
      </c>
    </row>
    <row r="7" spans="1:7" x14ac:dyDescent="0.2">
      <c r="A7" s="10" t="s">
        <v>13</v>
      </c>
      <c r="B7" s="10" t="s">
        <v>87</v>
      </c>
      <c r="D7" s="10" t="s">
        <v>18</v>
      </c>
      <c r="E7" s="10" t="s">
        <v>93</v>
      </c>
      <c r="F7" s="10"/>
      <c r="G7" s="10" t="s">
        <v>35</v>
      </c>
    </row>
    <row r="8" spans="1:7" x14ac:dyDescent="0.2">
      <c r="A8" s="10" t="s">
        <v>14</v>
      </c>
      <c r="B8" s="10" t="s">
        <v>88</v>
      </c>
      <c r="D8" s="10" t="s">
        <v>19</v>
      </c>
      <c r="E8" s="10" t="s">
        <v>94</v>
      </c>
      <c r="F8" s="10"/>
      <c r="G8" s="10" t="s">
        <v>36</v>
      </c>
    </row>
    <row r="9" spans="1:7" x14ac:dyDescent="0.2">
      <c r="A9" s="10"/>
      <c r="D9" s="10" t="s">
        <v>20</v>
      </c>
      <c r="E9" s="10" t="s">
        <v>95</v>
      </c>
      <c r="F9" s="10"/>
      <c r="G9" s="10" t="s">
        <v>27</v>
      </c>
    </row>
    <row r="10" spans="1:7" x14ac:dyDescent="0.2">
      <c r="A10" s="10"/>
      <c r="F10" s="10"/>
      <c r="G10" s="10" t="s">
        <v>22</v>
      </c>
    </row>
    <row r="11" spans="1:7" x14ac:dyDescent="0.2">
      <c r="A11" s="10"/>
      <c r="F11" s="10"/>
      <c r="G11" s="10" t="s">
        <v>28</v>
      </c>
    </row>
    <row r="12" spans="1:7" x14ac:dyDescent="0.2">
      <c r="A12" s="10"/>
      <c r="F12" s="10"/>
      <c r="G12" s="10" t="s">
        <v>31</v>
      </c>
    </row>
    <row r="13" spans="1:7" x14ac:dyDescent="0.2">
      <c r="A13" s="10"/>
      <c r="F13" s="10"/>
      <c r="G13" s="10" t="s">
        <v>25</v>
      </c>
    </row>
    <row r="14" spans="1:7" x14ac:dyDescent="0.2">
      <c r="A14" s="10"/>
      <c r="F14" s="10"/>
      <c r="G14" s="10" t="s">
        <v>29</v>
      </c>
    </row>
    <row r="15" spans="1:7" x14ac:dyDescent="0.2">
      <c r="A15" s="10"/>
      <c r="F15" s="10"/>
      <c r="G15" s="10" t="s">
        <v>33</v>
      </c>
    </row>
    <row r="16" spans="1:7" x14ac:dyDescent="0.2">
      <c r="A16" s="10"/>
      <c r="F16" s="10"/>
      <c r="G16" s="10" t="s">
        <v>32</v>
      </c>
    </row>
    <row r="17" spans="1:7" x14ac:dyDescent="0.2">
      <c r="A17" s="10"/>
      <c r="F17" s="10"/>
      <c r="G17" s="10" t="s">
        <v>30</v>
      </c>
    </row>
    <row r="18" spans="1:7" x14ac:dyDescent="0.2">
      <c r="A18" s="10"/>
      <c r="F18" s="10"/>
      <c r="G18" s="10"/>
    </row>
    <row r="19" spans="1:7" x14ac:dyDescent="0.2">
      <c r="A19" s="10"/>
      <c r="F19" s="10"/>
      <c r="G19" s="10"/>
    </row>
    <row r="20" spans="1:7" x14ac:dyDescent="0.2">
      <c r="A20" s="10"/>
      <c r="F20" s="10"/>
      <c r="G20" s="10"/>
    </row>
    <row r="21" spans="1:7" x14ac:dyDescent="0.2">
      <c r="A21" s="10"/>
      <c r="F21" s="10"/>
      <c r="G21" s="10"/>
    </row>
    <row r="22" spans="1:7" x14ac:dyDescent="0.2">
      <c r="A22" s="10"/>
      <c r="F22" s="10"/>
      <c r="G22" s="10"/>
    </row>
    <row r="67" spans="8:8" ht="15" x14ac:dyDescent="0.25">
      <c r="H67" s="39"/>
    </row>
  </sheetData>
  <sortState xmlns:xlrd2="http://schemas.microsoft.com/office/spreadsheetml/2017/richdata2" ref="G3:G17">
    <sortCondition ref="G3:G17"/>
  </sortState>
  <mergeCells count="3">
    <mergeCell ref="A1:B1"/>
    <mergeCell ref="D1:E1"/>
    <mergeCell ref="G1:G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D599F206-C74C-4782-ADC2-C0DC85AEB444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A4F6D82D-398F-4D88-95E3-7F5A0ADC5679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15</vt:i4>
      </vt:variant>
    </vt:vector>
  </HeadingPairs>
  <TitlesOfParts>
    <vt:vector size="27" baseType="lpstr">
      <vt:lpstr>Saisie Ingrédients</vt:lpstr>
      <vt:lpstr>Macérats</vt:lpstr>
      <vt:lpstr>Poudres</vt:lpstr>
      <vt:lpstr>Parfums-HE</vt:lpstr>
      <vt:lpstr>Huiles et BV</vt:lpstr>
      <vt:lpstr>Additifs</vt:lpstr>
      <vt:lpstr>Poudres Synthé.</vt:lpstr>
      <vt:lpstr>Ajouts</vt:lpstr>
      <vt:lpstr>Recettes</vt:lpstr>
      <vt:lpstr>MO Savons</vt:lpstr>
      <vt:lpstr>MO Cosmét.</vt:lpstr>
      <vt:lpstr>Data</vt:lpstr>
      <vt:lpstr>BAUME_A_LEVRES</vt:lpstr>
      <vt:lpstr>BAUME_MAINS_PIEDS</vt:lpstr>
      <vt:lpstr>DENTIFRICE</vt:lpstr>
      <vt:lpstr>DEODORANT_MENTHE_CITRON</vt:lpstr>
      <vt:lpstr>DEODORANT_THE_VERT</vt:lpstr>
      <vt:lpstr>FONDANT_POUR_LE_CORPS</vt:lpstr>
      <vt:lpstr>Fournisseurs</vt:lpstr>
      <vt:lpstr>Recettes</vt:lpstr>
      <vt:lpstr>SAVON_CANNELE</vt:lpstr>
      <vt:lpstr>SAVON_CAROTTE</vt:lpstr>
      <vt:lpstr>SAVON_CHOCO_VANI</vt:lpstr>
      <vt:lpstr>SAVON_PETIT_COCO</vt:lpstr>
      <vt:lpstr>SAVON_ROSE</vt:lpstr>
      <vt:lpstr>SAVON_TOUT_OLIVE</vt:lpstr>
      <vt:lpstr>SHAMPOING_POUR_TOUS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GOICHON</dc:creator>
  <cp:lastModifiedBy>Xavier GOICHON</cp:lastModifiedBy>
  <cp:lastPrinted>2025-03-02T18:36:58Z</cp:lastPrinted>
  <dcterms:created xsi:type="dcterms:W3CDTF">2025-02-07T18:03:27Z</dcterms:created>
  <dcterms:modified xsi:type="dcterms:W3CDTF">2025-03-08T14:50:13Z</dcterms:modified>
</cp:coreProperties>
</file>