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600" yWindow="132" windowWidth="17592" windowHeight="870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</sheets>
  <calcPr calcId="125725"/>
</workbook>
</file>

<file path=xl/calcChain.xml><?xml version="1.0" encoding="utf-8"?>
<calcChain xmlns="http://schemas.openxmlformats.org/spreadsheetml/2006/main">
  <c r="AT3" i="1"/>
  <c r="AT4"/>
  <c r="AT5"/>
  <c r="AT6"/>
  <c r="AT7"/>
  <c r="AT8"/>
  <c r="AT9"/>
  <c r="AT10"/>
  <c r="AT11"/>
  <c r="AT12"/>
  <c r="AT13"/>
  <c r="AT14"/>
  <c r="AT15"/>
  <c r="AT16"/>
  <c r="AT17"/>
  <c r="AT18"/>
  <c r="AT19"/>
  <c r="AT20"/>
  <c r="AT21"/>
  <c r="AT22"/>
  <c r="AT23"/>
  <c r="AT24"/>
  <c r="AT25"/>
  <c r="AT26"/>
  <c r="AT27"/>
  <c r="AT28"/>
  <c r="AT29"/>
  <c r="AT30"/>
  <c r="AT31"/>
  <c r="AT32"/>
  <c r="AT33"/>
  <c r="AT34"/>
  <c r="AT35"/>
  <c r="AT36"/>
  <c r="AT37"/>
  <c r="AT38"/>
  <c r="AT39"/>
  <c r="AT40"/>
  <c r="AT41"/>
  <c r="AT2"/>
  <c r="AR2" l="1"/>
  <c r="AU2" s="1"/>
  <c r="AR3"/>
  <c r="AR4"/>
  <c r="AU4" s="1"/>
  <c r="AR5"/>
  <c r="AU5" s="1"/>
  <c r="AR6"/>
  <c r="AR7"/>
  <c r="AU7" s="1"/>
  <c r="AR8"/>
  <c r="AR9"/>
  <c r="AU9" s="1"/>
  <c r="AR10"/>
  <c r="AR11"/>
  <c r="AU11" s="1"/>
  <c r="AR12"/>
  <c r="AU12" s="1"/>
  <c r="AR13"/>
  <c r="AU13" s="1"/>
  <c r="AR14"/>
  <c r="AR15"/>
  <c r="AU15" s="1"/>
  <c r="AR16"/>
  <c r="AR17"/>
  <c r="AU17" s="1"/>
  <c r="AR18"/>
  <c r="AR19"/>
  <c r="AU19" s="1"/>
  <c r="AR20"/>
  <c r="AR21"/>
  <c r="AU21" s="1"/>
  <c r="AR22"/>
  <c r="AR23"/>
  <c r="AU23" s="1"/>
  <c r="AR24"/>
  <c r="AR25"/>
  <c r="AU25" s="1"/>
  <c r="AR26"/>
  <c r="AR27"/>
  <c r="AU27" s="1"/>
  <c r="AR28"/>
  <c r="AR29"/>
  <c r="AU29" s="1"/>
  <c r="AR30"/>
  <c r="AU30" s="1"/>
  <c r="AR31"/>
  <c r="AU31" s="1"/>
  <c r="AR32"/>
  <c r="AU32" s="1"/>
  <c r="AR33"/>
  <c r="AU33" s="1"/>
  <c r="AR34"/>
  <c r="AU34" s="1"/>
  <c r="AR35"/>
  <c r="AU35" s="1"/>
  <c r="AR36"/>
  <c r="AU36" s="1"/>
  <c r="AR37"/>
  <c r="AU37" s="1"/>
  <c r="AR38"/>
  <c r="AU38" s="1"/>
  <c r="AR39"/>
  <c r="AU39" s="1"/>
  <c r="AR40"/>
  <c r="AU40" s="1"/>
  <c r="AR41"/>
  <c r="AU41" s="1"/>
  <c r="AS9" l="1"/>
  <c r="AS30"/>
  <c r="AS40"/>
  <c r="AS38"/>
  <c r="AS36"/>
  <c r="AS34"/>
  <c r="AS17"/>
  <c r="AS25"/>
  <c r="AS41"/>
  <c r="AS39"/>
  <c r="AS37"/>
  <c r="AS35"/>
  <c r="AS32"/>
  <c r="AS23"/>
  <c r="AS15"/>
  <c r="AS4"/>
  <c r="AS2"/>
  <c r="AS18"/>
  <c r="AU18"/>
  <c r="AS24"/>
  <c r="AU24"/>
  <c r="AS16"/>
  <c r="AU16"/>
  <c r="AS10"/>
  <c r="AU10"/>
  <c r="AS33"/>
  <c r="AS29"/>
  <c r="AS21"/>
  <c r="AS13"/>
  <c r="AS7"/>
  <c r="AS22"/>
  <c r="AU22"/>
  <c r="AS14"/>
  <c r="AU14"/>
  <c r="AS8"/>
  <c r="AU8"/>
  <c r="AS3"/>
  <c r="AU3"/>
  <c r="F6" s="1"/>
  <c r="AS31"/>
  <c r="AS27"/>
  <c r="AS19"/>
  <c r="AS5"/>
  <c r="AS26"/>
  <c r="AU26"/>
  <c r="AS28"/>
  <c r="AU28"/>
  <c r="AS20"/>
  <c r="AU20"/>
  <c r="AS6"/>
  <c r="AU6"/>
  <c r="AS12"/>
  <c r="AS11"/>
  <c r="C34" l="1"/>
  <c r="D31"/>
  <c r="D35"/>
  <c r="F35" s="1"/>
  <c r="C33"/>
  <c r="C37"/>
  <c r="D34"/>
  <c r="F34" s="1"/>
  <c r="C32"/>
  <c r="C36"/>
  <c r="D33"/>
  <c r="F33" s="1"/>
  <c r="D37"/>
  <c r="F37" s="1"/>
  <c r="C31"/>
  <c r="C35"/>
  <c r="D32"/>
  <c r="D36"/>
  <c r="F36" s="1"/>
  <c r="D7"/>
  <c r="D30"/>
  <c r="C6"/>
  <c r="D22"/>
  <c r="C25"/>
  <c r="D14"/>
  <c r="C17"/>
  <c r="D25"/>
  <c r="C12"/>
  <c r="C9"/>
  <c r="C24"/>
  <c r="C11"/>
  <c r="C19"/>
  <c r="C27"/>
  <c r="D8"/>
  <c r="D16"/>
  <c r="D24"/>
  <c r="D6"/>
  <c r="F7" s="1"/>
  <c r="C28"/>
  <c r="C30"/>
  <c r="D13"/>
  <c r="C14"/>
  <c r="C20"/>
  <c r="D27"/>
  <c r="D10"/>
  <c r="D18"/>
  <c r="D26"/>
  <c r="F26" s="1"/>
  <c r="C10"/>
  <c r="C13"/>
  <c r="C21"/>
  <c r="C29"/>
  <c r="D11"/>
  <c r="C16"/>
  <c r="C18"/>
  <c r="C22"/>
  <c r="D15"/>
  <c r="D29"/>
  <c r="C7"/>
  <c r="C15"/>
  <c r="C23"/>
  <c r="D9"/>
  <c r="D12"/>
  <c r="D20"/>
  <c r="D28"/>
  <c r="F28" s="1"/>
  <c r="C8"/>
  <c r="D19"/>
  <c r="D21"/>
  <c r="F21" s="1"/>
  <c r="C26"/>
  <c r="D23"/>
  <c r="F23" s="1"/>
  <c r="D17"/>
  <c r="F17" s="1"/>
  <c r="F8"/>
  <c r="F12" l="1"/>
  <c r="F9"/>
  <c r="F32"/>
  <c r="F11"/>
  <c r="F31"/>
  <c r="F18"/>
  <c r="F14"/>
  <c r="F20"/>
  <c r="F27"/>
  <c r="F29"/>
  <c r="F30"/>
  <c r="F19"/>
  <c r="F15"/>
  <c r="F16"/>
  <c r="F25"/>
  <c r="F22"/>
  <c r="F10"/>
  <c r="F13"/>
  <c r="F24"/>
</calcChain>
</file>

<file path=xl/sharedStrings.xml><?xml version="1.0" encoding="utf-8"?>
<sst xmlns="http://schemas.openxmlformats.org/spreadsheetml/2006/main" count="74" uniqueCount="74">
  <si>
    <t xml:space="preserve"> JOUEURS</t>
  </si>
  <si>
    <t>Partie 1</t>
  </si>
  <si>
    <t>SYLVIE</t>
  </si>
  <si>
    <t>ZAZA</t>
  </si>
  <si>
    <t>NATHALIE P</t>
  </si>
  <si>
    <t>ALAIN D</t>
  </si>
  <si>
    <t>POMPON</t>
  </si>
  <si>
    <t>VALERY</t>
  </si>
  <si>
    <t>THOMAS</t>
  </si>
  <si>
    <t>JEAN-YVES</t>
  </si>
  <si>
    <t>FLORIAN</t>
  </si>
  <si>
    <t>VALENTIN</t>
  </si>
  <si>
    <t>NATHALIE M</t>
  </si>
  <si>
    <t>ALAIN V</t>
  </si>
  <si>
    <t>DANIEL</t>
  </si>
  <si>
    <t>GERARD</t>
  </si>
  <si>
    <t>PATRICK</t>
  </si>
  <si>
    <t>DIDIER L</t>
  </si>
  <si>
    <t>JEROME</t>
  </si>
  <si>
    <t>LOLO</t>
  </si>
  <si>
    <t>VINCENT</t>
  </si>
  <si>
    <t>DIDIER D</t>
  </si>
  <si>
    <t>FRANCK</t>
  </si>
  <si>
    <t>GERARD G</t>
  </si>
  <si>
    <t>MANU</t>
  </si>
  <si>
    <t>JULIEN</t>
  </si>
  <si>
    <t>NICOSTARTER</t>
  </si>
  <si>
    <t>GILLOU E</t>
  </si>
  <si>
    <t>FARID</t>
  </si>
  <si>
    <t>DIDIER V</t>
  </si>
  <si>
    <t>MICHEL</t>
  </si>
  <si>
    <t>CEDRIC</t>
  </si>
  <si>
    <t>NICO S</t>
  </si>
  <si>
    <t>GILLOU D</t>
  </si>
  <si>
    <t>Partie 2</t>
  </si>
  <si>
    <t>Partie 3</t>
  </si>
  <si>
    <t>Partie 4</t>
  </si>
  <si>
    <t>Partie 5</t>
  </si>
  <si>
    <t>Partie 6</t>
  </si>
  <si>
    <t>Partie 7</t>
  </si>
  <si>
    <t>Partie 8</t>
  </si>
  <si>
    <t>Partie 9</t>
  </si>
  <si>
    <t>Partie 10</t>
  </si>
  <si>
    <t>Partie 11</t>
  </si>
  <si>
    <t>Partie 12</t>
  </si>
  <si>
    <t>Partie 13</t>
  </si>
  <si>
    <t>Partie 14</t>
  </si>
  <si>
    <t>Partie 15</t>
  </si>
  <si>
    <t>Partie 16</t>
  </si>
  <si>
    <t>Partie 17</t>
  </si>
  <si>
    <t>Partie 18</t>
  </si>
  <si>
    <t>Partie 19</t>
  </si>
  <si>
    <t>Partie 20</t>
  </si>
  <si>
    <t>Partie 21</t>
  </si>
  <si>
    <t>Partie 22</t>
  </si>
  <si>
    <t>Partie 23</t>
  </si>
  <si>
    <t>Partie 24</t>
  </si>
  <si>
    <t>Partie 25</t>
  </si>
  <si>
    <t>Partie 26</t>
  </si>
  <si>
    <t>Partie 27</t>
  </si>
  <si>
    <t>Partie 28</t>
  </si>
  <si>
    <t>Partie 29</t>
  </si>
  <si>
    <t>Partie 30</t>
  </si>
  <si>
    <t>Partie 31</t>
  </si>
  <si>
    <t>Partie 32</t>
  </si>
  <si>
    <t>Partie 33</t>
  </si>
  <si>
    <t>Partie 34</t>
  </si>
  <si>
    <t>NUMERO</t>
  </si>
  <si>
    <t>NOM</t>
  </si>
  <si>
    <t>POINTS</t>
  </si>
  <si>
    <t>%</t>
  </si>
  <si>
    <t>Parties gagnées</t>
  </si>
  <si>
    <t>Parties jouées</t>
  </si>
  <si>
    <t>Pourcentage</t>
  </si>
</sst>
</file>

<file path=xl/styles.xml><?xml version="1.0" encoding="utf-8"?>
<styleSheet xmlns="http://schemas.openxmlformats.org/spreadsheetml/2006/main">
  <fonts count="6">
    <font>
      <sz val="10"/>
      <name val="Arial"/>
    </font>
    <font>
      <b/>
      <sz val="8"/>
      <name val="Arial"/>
      <family val="2"/>
    </font>
    <font>
      <b/>
      <sz val="10"/>
      <name val="Arial"/>
      <family val="2"/>
    </font>
    <font>
      <b/>
      <sz val="12"/>
      <color indexed="43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indexed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double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/>
    <xf numFmtId="0" fontId="3" fillId="3" borderId="0" xfId="0" applyFont="1" applyFill="1"/>
    <xf numFmtId="0" fontId="3" fillId="2" borderId="0" xfId="0" applyFont="1" applyFill="1"/>
    <xf numFmtId="0" fontId="3" fillId="0" borderId="0" xfId="0" applyFont="1"/>
    <xf numFmtId="0" fontId="1" fillId="4" borderId="1" xfId="0" applyFont="1" applyFill="1" applyBorder="1" applyProtection="1">
      <protection locked="0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center"/>
      <protection locked="0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6" borderId="9" xfId="0" applyFont="1" applyFill="1" applyBorder="1" applyAlignment="1">
      <alignment horizontal="center"/>
    </xf>
    <xf numFmtId="0" fontId="1" fillId="4" borderId="4" xfId="0" applyFont="1" applyFill="1" applyBorder="1" applyProtection="1">
      <protection locked="0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2" fillId="5" borderId="4" xfId="0" applyFont="1" applyFill="1" applyBorder="1" applyAlignment="1" applyProtection="1">
      <alignment horizontal="center"/>
      <protection locked="0"/>
    </xf>
    <xf numFmtId="0" fontId="2" fillId="3" borderId="5" xfId="0" applyFont="1" applyFill="1" applyBorder="1" applyAlignment="1" applyProtection="1">
      <alignment horizontal="center"/>
      <protection locked="0"/>
    </xf>
    <xf numFmtId="0" fontId="5" fillId="3" borderId="6" xfId="0" applyFont="1" applyFill="1" applyBorder="1" applyAlignment="1" applyProtection="1">
      <alignment horizontal="center"/>
      <protection locked="0"/>
    </xf>
    <xf numFmtId="0" fontId="2" fillId="3" borderId="6" xfId="0" applyFont="1" applyFill="1" applyBorder="1" applyAlignment="1" applyProtection="1">
      <alignment horizontal="center"/>
      <protection locked="0"/>
    </xf>
    <xf numFmtId="0" fontId="2" fillId="3" borderId="12" xfId="0" applyFont="1" applyFill="1" applyBorder="1" applyAlignment="1" applyProtection="1">
      <alignment horizontal="center"/>
      <protection locked="0"/>
    </xf>
    <xf numFmtId="0" fontId="1" fillId="7" borderId="0" xfId="0" applyFont="1" applyFill="1" applyAlignment="1" applyProtection="1">
      <alignment horizontal="center" vertical="center"/>
      <protection locked="0"/>
    </xf>
    <xf numFmtId="0" fontId="0" fillId="7" borderId="0" xfId="0" applyFill="1" applyProtection="1">
      <protection locked="0"/>
    </xf>
    <xf numFmtId="1" fontId="1" fillId="7" borderId="0" xfId="0" applyNumberFormat="1" applyFont="1" applyFill="1" applyAlignment="1" applyProtection="1">
      <alignment horizontal="center" vertical="center"/>
      <protection locked="0"/>
    </xf>
    <xf numFmtId="1" fontId="0" fillId="7" borderId="0" xfId="0" applyNumberFormat="1" applyFill="1" applyProtection="1">
      <protection locked="0"/>
    </xf>
    <xf numFmtId="1" fontId="0" fillId="0" borderId="0" xfId="0" applyNumberFormat="1" applyProtection="1">
      <protection locked="0"/>
    </xf>
    <xf numFmtId="2" fontId="1" fillId="7" borderId="0" xfId="0" applyNumberFormat="1" applyFont="1" applyFill="1" applyAlignment="1" applyProtection="1">
      <alignment horizontal="center" vertical="center"/>
      <protection locked="0"/>
    </xf>
    <xf numFmtId="2" fontId="0" fillId="7" borderId="0" xfId="0" applyNumberFormat="1" applyFill="1" applyProtection="1">
      <protection locked="0"/>
    </xf>
    <xf numFmtId="2" fontId="0" fillId="0" borderId="0" xfId="0" applyNumberFormat="1" applyProtection="1">
      <protection locked="0"/>
    </xf>
  </cellXfs>
  <cellStyles count="1">
    <cellStyle name="Normal" xfId="0" builtinId="0"/>
  </cellStyles>
  <dxfs count="2"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  <colors>
    <mruColors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30480</xdr:colOff>
      <xdr:row>0</xdr:row>
      <xdr:rowOff>129540</xdr:rowOff>
    </xdr:from>
    <xdr:to>
      <xdr:col>5</xdr:col>
      <xdr:colOff>655320</xdr:colOff>
      <xdr:row>3</xdr:row>
      <xdr:rowOff>106680</xdr:rowOff>
    </xdr:to>
    <xdr:sp macro="" textlink="">
      <xdr:nvSpPr>
        <xdr:cNvPr id="1025" name="WordArt 1"/>
        <xdr:cNvSpPr>
          <a:spLocks noChangeArrowheads="1" noChangeShapeType="1" noTextEdit="1"/>
        </xdr:cNvSpPr>
      </xdr:nvSpPr>
      <xdr:spPr bwMode="auto">
        <a:xfrm>
          <a:off x="350520" y="129540"/>
          <a:ext cx="2293620" cy="5715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3600" kern="10" spc="0">
              <a:ln w="9525">
                <a:noFill/>
                <a:round/>
                <a:headEnd/>
                <a:tailEnd/>
              </a:ln>
              <a:gradFill rotWithShape="0">
                <a:gsLst>
                  <a:gs pos="0">
                    <a:srgbClr val="FFFF00"/>
                  </a:gs>
                  <a:gs pos="100000">
                    <a:srgbClr val="FF9933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algn="ctr" rotWithShape="0">
                  <a:srgbClr val="C0C0C0"/>
                </a:outerShdw>
              </a:effectLst>
              <a:latin typeface="Impact"/>
            </a:rPr>
            <a:t>classement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BY73"/>
  <sheetViews>
    <sheetView tabSelected="1" workbookViewId="0">
      <pane xSplit="9" topLeftCell="AQ1" activePane="topRight" state="frozen"/>
      <selection pane="topRight" activeCell="AU1" sqref="AU1:AU1048576"/>
    </sheetView>
  </sheetViews>
  <sheetFormatPr baseColWidth="10" defaultRowHeight="15.6"/>
  <cols>
    <col min="2" max="2" width="4.33203125" style="22" customWidth="1"/>
    <col min="3" max="3" width="17.88671875" style="4" customWidth="1"/>
    <col min="4" max="4" width="10.5546875" style="16" customWidth="1"/>
    <col min="5" max="5" width="9.109375" style="4" customWidth="1"/>
    <col min="6" max="6" width="14.88671875" style="4" customWidth="1"/>
    <col min="7" max="7" width="25.33203125" style="4" customWidth="1"/>
    <col min="8" max="8" width="9.6640625" style="16" customWidth="1"/>
    <col min="9" max="9" width="19.6640625" style="8" customWidth="1"/>
    <col min="10" max="43" width="7" style="6" customWidth="1"/>
    <col min="44" max="44" width="18.109375" style="6" customWidth="1"/>
    <col min="45" max="45" width="18.109375" style="36" customWidth="1"/>
    <col min="46" max="46" width="18.109375" style="6" customWidth="1"/>
    <col min="47" max="47" width="18.109375" style="39" customWidth="1"/>
    <col min="48" max="77" width="11.44140625" style="6" customWidth="1"/>
  </cols>
  <sheetData>
    <row r="1" spans="2:47" ht="15" customHeight="1" thickBot="1">
      <c r="B1" s="20"/>
      <c r="C1" s="2"/>
      <c r="D1" s="14"/>
      <c r="E1" s="2"/>
      <c r="F1" s="2"/>
      <c r="G1" s="2"/>
      <c r="H1" s="23" t="s">
        <v>67</v>
      </c>
      <c r="I1" s="28" t="s">
        <v>0</v>
      </c>
      <c r="J1" s="24" t="s">
        <v>1</v>
      </c>
      <c r="K1" s="5" t="s">
        <v>34</v>
      </c>
      <c r="L1" s="5" t="s">
        <v>35</v>
      </c>
      <c r="M1" s="5" t="s">
        <v>36</v>
      </c>
      <c r="N1" s="5" t="s">
        <v>37</v>
      </c>
      <c r="O1" s="5" t="s">
        <v>38</v>
      </c>
      <c r="P1" s="5" t="s">
        <v>39</v>
      </c>
      <c r="Q1" s="5" t="s">
        <v>40</v>
      </c>
      <c r="R1" s="5" t="s">
        <v>41</v>
      </c>
      <c r="S1" s="5" t="s">
        <v>42</v>
      </c>
      <c r="T1" s="5" t="s">
        <v>43</v>
      </c>
      <c r="U1" s="5" t="s">
        <v>44</v>
      </c>
      <c r="V1" s="5" t="s">
        <v>45</v>
      </c>
      <c r="W1" s="5" t="s">
        <v>46</v>
      </c>
      <c r="X1" s="5" t="s">
        <v>47</v>
      </c>
      <c r="Y1" s="5" t="s">
        <v>48</v>
      </c>
      <c r="Z1" s="5" t="s">
        <v>49</v>
      </c>
      <c r="AA1" s="5" t="s">
        <v>50</v>
      </c>
      <c r="AB1" s="5" t="s">
        <v>51</v>
      </c>
      <c r="AC1" s="5" t="s">
        <v>52</v>
      </c>
      <c r="AD1" s="5" t="s">
        <v>53</v>
      </c>
      <c r="AE1" s="5" t="s">
        <v>54</v>
      </c>
      <c r="AF1" s="5" t="s">
        <v>55</v>
      </c>
      <c r="AG1" s="5" t="s">
        <v>56</v>
      </c>
      <c r="AH1" s="5" t="s">
        <v>57</v>
      </c>
      <c r="AI1" s="5" t="s">
        <v>58</v>
      </c>
      <c r="AJ1" s="5" t="s">
        <v>59</v>
      </c>
      <c r="AK1" s="5" t="s">
        <v>60</v>
      </c>
      <c r="AL1" s="5" t="s">
        <v>61</v>
      </c>
      <c r="AM1" s="5" t="s">
        <v>62</v>
      </c>
      <c r="AN1" s="5" t="s">
        <v>63</v>
      </c>
      <c r="AO1" s="5" t="s">
        <v>64</v>
      </c>
      <c r="AP1" s="5" t="s">
        <v>65</v>
      </c>
      <c r="AQ1" s="5" t="s">
        <v>66</v>
      </c>
      <c r="AR1" s="32" t="s">
        <v>71</v>
      </c>
      <c r="AS1" s="34"/>
      <c r="AT1" s="32" t="s">
        <v>72</v>
      </c>
      <c r="AU1" s="37" t="s">
        <v>73</v>
      </c>
    </row>
    <row r="2" spans="2:47" ht="15" customHeight="1" thickTop="1" thickBot="1">
      <c r="B2" s="20"/>
      <c r="C2" s="2"/>
      <c r="D2" s="14"/>
      <c r="E2" s="2"/>
      <c r="F2" s="2"/>
      <c r="G2" s="2"/>
      <c r="H2" s="12">
        <v>1</v>
      </c>
      <c r="I2" s="29" t="s">
        <v>2</v>
      </c>
      <c r="J2" s="25">
        <v>0</v>
      </c>
      <c r="K2" s="10">
        <v>1</v>
      </c>
      <c r="L2" s="10">
        <v>1</v>
      </c>
      <c r="M2" s="10">
        <v>0</v>
      </c>
      <c r="N2" s="10">
        <v>0</v>
      </c>
      <c r="O2" s="10">
        <v>0</v>
      </c>
      <c r="P2" s="10">
        <v>0</v>
      </c>
      <c r="Q2" s="10">
        <v>0</v>
      </c>
      <c r="R2" s="10"/>
      <c r="S2" s="10"/>
      <c r="T2" s="10"/>
      <c r="U2" s="10"/>
      <c r="V2" s="10"/>
      <c r="W2" s="10"/>
      <c r="X2" s="10"/>
      <c r="Y2" s="10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33">
        <f>SUM(J2:AQ2)</f>
        <v>2</v>
      </c>
      <c r="AS2" s="35">
        <f>IF(AR2=0,"",AR2+ROW(C1)/10000)</f>
        <v>2.0001000000000002</v>
      </c>
      <c r="AT2" s="33">
        <f>(COUNT(J2:AQ2))</f>
        <v>8</v>
      </c>
      <c r="AU2" s="38">
        <f>(AR2/AT2)*100</f>
        <v>25</v>
      </c>
    </row>
    <row r="3" spans="2:47" ht="15" customHeight="1" thickTop="1" thickBot="1">
      <c r="B3" s="20"/>
      <c r="C3" s="2"/>
      <c r="D3" s="14"/>
      <c r="E3" s="2"/>
      <c r="F3" s="2"/>
      <c r="G3" s="2"/>
      <c r="H3" s="13">
        <v>2</v>
      </c>
      <c r="I3" s="29" t="s">
        <v>3</v>
      </c>
      <c r="J3" s="26">
        <v>0</v>
      </c>
      <c r="K3" s="11">
        <v>0</v>
      </c>
      <c r="L3" s="11">
        <v>0</v>
      </c>
      <c r="M3" s="11">
        <v>0</v>
      </c>
      <c r="N3" s="10">
        <v>0</v>
      </c>
      <c r="O3" s="10">
        <v>0</v>
      </c>
      <c r="P3" s="10">
        <v>0</v>
      </c>
      <c r="Q3" s="10">
        <v>1</v>
      </c>
      <c r="R3" s="10">
        <v>0</v>
      </c>
      <c r="S3" s="10">
        <v>0</v>
      </c>
      <c r="T3" s="10">
        <v>0</v>
      </c>
      <c r="U3" s="10">
        <v>1</v>
      </c>
      <c r="V3" s="10">
        <v>1</v>
      </c>
      <c r="W3" s="10">
        <v>0</v>
      </c>
      <c r="X3" s="10">
        <v>0</v>
      </c>
      <c r="Y3" s="10">
        <v>1</v>
      </c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33">
        <f t="shared" ref="AR3:AR41" si="0">SUM(J3:AQ3)</f>
        <v>4</v>
      </c>
      <c r="AS3" s="35">
        <f>IF(AR3=0,"",AR3+ROW(C2)/10000)</f>
        <v>4.0002000000000004</v>
      </c>
      <c r="AT3" s="33">
        <f t="shared" ref="AT3:AT41" si="1">(COUNT(J3:AQ3))</f>
        <v>16</v>
      </c>
      <c r="AU3" s="38">
        <f t="shared" ref="AU3:AU41" si="2">(AR3/AT3)*100</f>
        <v>25</v>
      </c>
    </row>
    <row r="4" spans="2:47" ht="15" customHeight="1" thickTop="1" thickBot="1">
      <c r="B4" s="20"/>
      <c r="C4" s="2"/>
      <c r="D4" s="14"/>
      <c r="E4" s="2"/>
      <c r="F4" s="2"/>
      <c r="G4" s="2"/>
      <c r="H4" s="12">
        <v>3</v>
      </c>
      <c r="I4" s="29" t="s">
        <v>4</v>
      </c>
      <c r="J4" s="26"/>
      <c r="K4" s="11"/>
      <c r="L4" s="11"/>
      <c r="M4" s="11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33">
        <f t="shared" si="0"/>
        <v>0</v>
      </c>
      <c r="AS4" s="35" t="str">
        <f>IF(AR4=0,"",AR4+ROW(C3)/10000)</f>
        <v/>
      </c>
      <c r="AT4" s="33">
        <f t="shared" si="1"/>
        <v>0</v>
      </c>
      <c r="AU4" s="38" t="e">
        <f t="shared" si="2"/>
        <v>#DIV/0!</v>
      </c>
    </row>
    <row r="5" spans="2:47" ht="15" customHeight="1" thickTop="1" thickBot="1">
      <c r="B5" s="20"/>
      <c r="C5" s="20" t="s">
        <v>68</v>
      </c>
      <c r="D5" s="20" t="s">
        <v>69</v>
      </c>
      <c r="E5" s="20" t="s">
        <v>70</v>
      </c>
      <c r="F5" s="2"/>
      <c r="G5" s="2"/>
      <c r="H5" s="13">
        <v>4</v>
      </c>
      <c r="I5" s="29" t="s">
        <v>5</v>
      </c>
      <c r="J5" s="26">
        <v>0</v>
      </c>
      <c r="K5" s="11">
        <v>0</v>
      </c>
      <c r="L5" s="11">
        <v>0</v>
      </c>
      <c r="M5" s="11">
        <v>1</v>
      </c>
      <c r="N5" s="10">
        <v>1</v>
      </c>
      <c r="O5" s="10">
        <v>0</v>
      </c>
      <c r="P5" s="10">
        <v>0</v>
      </c>
      <c r="Q5" s="10">
        <v>0</v>
      </c>
      <c r="R5" s="10">
        <v>1</v>
      </c>
      <c r="S5" s="10">
        <v>0</v>
      </c>
      <c r="T5" s="10">
        <v>0</v>
      </c>
      <c r="U5" s="10">
        <v>1</v>
      </c>
      <c r="V5" s="10">
        <v>0</v>
      </c>
      <c r="W5" s="10">
        <v>1</v>
      </c>
      <c r="X5" s="10">
        <v>0</v>
      </c>
      <c r="Y5" s="10">
        <v>0</v>
      </c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33">
        <f t="shared" si="0"/>
        <v>5</v>
      </c>
      <c r="AS5" s="35">
        <f t="shared" ref="AS5:AS36" si="3">IF(AR5=0,"",AR5+ROW(C5)/10000)</f>
        <v>5.0004999999999997</v>
      </c>
      <c r="AT5" s="33">
        <f t="shared" si="1"/>
        <v>16</v>
      </c>
      <c r="AU5" s="38">
        <f t="shared" si="2"/>
        <v>31.25</v>
      </c>
    </row>
    <row r="6" spans="2:47" ht="15" customHeight="1" thickTop="1" thickBot="1">
      <c r="B6" s="20">
        <v>1</v>
      </c>
      <c r="C6" s="2" t="str">
        <f>IF(ISERROR(INDEX(I$2:I$42,MATCH(LARGE(AS$2:AS$42,ROW(B1)),AS$2:AS$42,0))),"",INDEX(I$2:I$42,MATCH(LARGE(AS$2:AS$42,ROW(B1)),AS$2:AS$42,0)))</f>
        <v>POMPON</v>
      </c>
      <c r="D6" s="14">
        <f>IF(ISERROR(INT(LARGE(AS$2:AS$41,ROW(B1)))),"",INT(LARGE(AS$2:AS$41,ROW(B1))))</f>
        <v>14</v>
      </c>
      <c r="E6" s="2"/>
      <c r="F6" s="2" t="str">
        <f>IF(ISERROR(INT(LARGE(AU$2:AU$41,ROW(D1)))),"",INT(LARGE(AU$2:AU$41,ROW(D1))))</f>
        <v/>
      </c>
      <c r="G6" s="2"/>
      <c r="H6" s="12">
        <v>5</v>
      </c>
      <c r="I6" s="29" t="s">
        <v>6</v>
      </c>
      <c r="J6" s="26">
        <v>1</v>
      </c>
      <c r="K6" s="11">
        <v>1</v>
      </c>
      <c r="L6" s="11">
        <v>1</v>
      </c>
      <c r="M6" s="11">
        <v>1</v>
      </c>
      <c r="N6" s="10">
        <v>1</v>
      </c>
      <c r="O6" s="10">
        <v>1</v>
      </c>
      <c r="P6" s="10">
        <v>1</v>
      </c>
      <c r="Q6" s="10">
        <v>1</v>
      </c>
      <c r="R6" s="10">
        <v>1</v>
      </c>
      <c r="S6" s="10">
        <v>1</v>
      </c>
      <c r="T6" s="10">
        <v>1</v>
      </c>
      <c r="U6" s="10">
        <v>1</v>
      </c>
      <c r="V6" s="10">
        <v>1</v>
      </c>
      <c r="W6" s="10">
        <v>1</v>
      </c>
      <c r="X6" s="10"/>
      <c r="Y6" s="10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33">
        <f t="shared" si="0"/>
        <v>14</v>
      </c>
      <c r="AS6" s="35">
        <f t="shared" si="3"/>
        <v>14.0006</v>
      </c>
      <c r="AT6" s="33">
        <f t="shared" si="1"/>
        <v>14</v>
      </c>
      <c r="AU6" s="38">
        <f t="shared" si="2"/>
        <v>100</v>
      </c>
    </row>
    <row r="7" spans="2:47" ht="15" customHeight="1" thickTop="1" thickBot="1">
      <c r="B7" s="20">
        <v>2</v>
      </c>
      <c r="C7" s="2" t="str">
        <f>IF(ISERROR(INDEX(I$2:I$42,MATCH(LARGE(AS$2:AS$42,ROW(B2)),AS$2:AS$42,0))),"",INDEX(I$2:I$42,MATCH(LARGE(AS$2:AS$42,ROW(B2)),AS$2:AS$42,0)))</f>
        <v>DIDIER V</v>
      </c>
      <c r="D7" s="14">
        <f>IF(ISERROR(INT(LARGE(AS$2:AS$41,ROW(B2)))),"",INT(LARGE(AS$2:AS$41,ROW(B2))))</f>
        <v>10</v>
      </c>
      <c r="E7" s="2"/>
      <c r="F7" s="2" t="str">
        <f>IF(D7="","",IF(D7=D6,"EX-EQUO",""))</f>
        <v/>
      </c>
      <c r="G7" s="2"/>
      <c r="H7" s="13">
        <v>6</v>
      </c>
      <c r="I7" s="29" t="s">
        <v>7</v>
      </c>
      <c r="J7" s="26">
        <v>0</v>
      </c>
      <c r="K7" s="11">
        <v>1</v>
      </c>
      <c r="L7" s="11">
        <v>1</v>
      </c>
      <c r="M7" s="11">
        <v>0</v>
      </c>
      <c r="N7" s="10">
        <v>1</v>
      </c>
      <c r="O7" s="10">
        <v>1</v>
      </c>
      <c r="P7" s="10">
        <v>0</v>
      </c>
      <c r="Q7" s="10">
        <v>1</v>
      </c>
      <c r="R7" s="10">
        <v>0</v>
      </c>
      <c r="S7" s="10">
        <v>0</v>
      </c>
      <c r="T7" s="10">
        <v>1</v>
      </c>
      <c r="U7" s="10">
        <v>1</v>
      </c>
      <c r="V7" s="10">
        <v>1</v>
      </c>
      <c r="W7" s="10">
        <v>0</v>
      </c>
      <c r="X7" s="10"/>
      <c r="Y7" s="10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33">
        <f t="shared" si="0"/>
        <v>8</v>
      </c>
      <c r="AS7" s="35">
        <f t="shared" si="3"/>
        <v>8.0007000000000001</v>
      </c>
      <c r="AT7" s="33">
        <f t="shared" si="1"/>
        <v>14</v>
      </c>
      <c r="AU7" s="38">
        <f t="shared" si="2"/>
        <v>57.142857142857139</v>
      </c>
    </row>
    <row r="8" spans="2:47" ht="15" customHeight="1" thickTop="1" thickBot="1">
      <c r="B8" s="20">
        <v>3</v>
      </c>
      <c r="C8" s="2" t="str">
        <f>IF(ISERROR(INDEX(I$2:I$42,MATCH(LARGE(AS$2:AS$42,ROW(B3)),AS$2:AS$42,0))),"",INDEX(I$2:I$42,MATCH(LARGE(AS$2:AS$42,ROW(B3)),AS$2:AS$42,0)))</f>
        <v>NICOSTARTER</v>
      </c>
      <c r="D8" s="14">
        <f>IF(ISERROR(INT(LARGE(AS$2:AS$41,ROW(B3)))),"",INT(LARGE(AS$2:AS$41,ROW(B3))))</f>
        <v>8</v>
      </c>
      <c r="E8" s="2"/>
      <c r="F8" s="2" t="str">
        <f t="shared" ref="F8:F37" si="4">IF(D8="","",IF(D8=D7,"EX-EQUO",""))</f>
        <v/>
      </c>
      <c r="G8" s="2"/>
      <c r="H8" s="12">
        <v>7</v>
      </c>
      <c r="I8" s="29" t="s">
        <v>8</v>
      </c>
      <c r="J8" s="26">
        <v>0</v>
      </c>
      <c r="K8" s="11">
        <v>1</v>
      </c>
      <c r="L8" s="11">
        <v>0</v>
      </c>
      <c r="M8" s="11">
        <v>0</v>
      </c>
      <c r="N8" s="10">
        <v>1</v>
      </c>
      <c r="O8" s="10">
        <v>0</v>
      </c>
      <c r="P8" s="10">
        <v>0</v>
      </c>
      <c r="Q8" s="10">
        <v>1</v>
      </c>
      <c r="R8" s="10">
        <v>0</v>
      </c>
      <c r="S8" s="10">
        <v>1</v>
      </c>
      <c r="T8" s="10">
        <v>1</v>
      </c>
      <c r="U8" s="10">
        <v>1</v>
      </c>
      <c r="V8" s="10"/>
      <c r="W8" s="10"/>
      <c r="X8" s="10"/>
      <c r="Y8" s="10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33">
        <f t="shared" si="0"/>
        <v>6</v>
      </c>
      <c r="AS8" s="35">
        <f t="shared" si="3"/>
        <v>6.0007999999999999</v>
      </c>
      <c r="AT8" s="33">
        <f t="shared" si="1"/>
        <v>12</v>
      </c>
      <c r="AU8" s="38">
        <f t="shared" si="2"/>
        <v>50</v>
      </c>
    </row>
    <row r="9" spans="2:47" ht="15" customHeight="1" thickTop="1" thickBot="1">
      <c r="B9" s="20">
        <v>4</v>
      </c>
      <c r="C9" s="2" t="str">
        <f>IF(ISERROR(INDEX(I$2:I$42,MATCH(LARGE(AS$2:AS$42,ROW(B5)),AS$2:AS$42,0))),"",INDEX(I$2:I$42,MATCH(LARGE(AS$2:AS$42,ROW(B5)),AS$2:AS$42,0)))</f>
        <v>VALERY</v>
      </c>
      <c r="D9" s="14">
        <f>IF(ISERROR(INT(LARGE(AS$2:AS$41,ROW(B5)))),"",INT(LARGE(AS$2:AS$41,ROW(B5))))</f>
        <v>8</v>
      </c>
      <c r="E9" s="2"/>
      <c r="F9" s="2" t="str">
        <f t="shared" si="4"/>
        <v>EX-EQUO</v>
      </c>
      <c r="G9" s="2"/>
      <c r="H9" s="13">
        <v>8</v>
      </c>
      <c r="I9" s="29" t="s">
        <v>9</v>
      </c>
      <c r="J9" s="26">
        <v>1</v>
      </c>
      <c r="K9" s="11">
        <v>0</v>
      </c>
      <c r="L9" s="11">
        <v>0</v>
      </c>
      <c r="M9" s="11">
        <v>0</v>
      </c>
      <c r="N9" s="10">
        <v>1</v>
      </c>
      <c r="O9" s="10">
        <v>0</v>
      </c>
      <c r="P9" s="10">
        <v>1</v>
      </c>
      <c r="Q9" s="10">
        <v>1</v>
      </c>
      <c r="R9" s="10">
        <v>0</v>
      </c>
      <c r="S9" s="10">
        <v>0</v>
      </c>
      <c r="T9" s="10"/>
      <c r="U9" s="10"/>
      <c r="V9" s="10"/>
      <c r="W9" s="10"/>
      <c r="X9" s="10"/>
      <c r="Y9" s="10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33">
        <f t="shared" si="0"/>
        <v>4</v>
      </c>
      <c r="AS9" s="35">
        <f t="shared" si="3"/>
        <v>4.0008999999999997</v>
      </c>
      <c r="AT9" s="33">
        <f t="shared" si="1"/>
        <v>10</v>
      </c>
      <c r="AU9" s="38">
        <f t="shared" si="2"/>
        <v>40</v>
      </c>
    </row>
    <row r="10" spans="2:47" ht="15" customHeight="1" thickTop="1" thickBot="1">
      <c r="B10" s="20">
        <v>5</v>
      </c>
      <c r="C10" s="2" t="str">
        <f>IF(ISERROR(INDEX(I$2:I$42,MATCH(LARGE(AS$2:AS$42,ROW(B6)),AS$2:AS$42,0))),"",INDEX(I$2:I$42,MATCH(LARGE(AS$2:AS$42,ROW(B6)),AS$2:AS$42,0)))</f>
        <v>PATRICK</v>
      </c>
      <c r="D10" s="14">
        <f>IF(ISERROR(INT(LARGE(AS$2:AS$41,ROW(B6)))),"",INT(LARGE(AS$2:AS$41,ROW(B6))))</f>
        <v>7</v>
      </c>
      <c r="E10" s="2"/>
      <c r="F10" s="2" t="str">
        <f t="shared" si="4"/>
        <v/>
      </c>
      <c r="G10" s="2"/>
      <c r="H10" s="12">
        <v>9</v>
      </c>
      <c r="I10" s="29" t="s">
        <v>10</v>
      </c>
      <c r="J10" s="26">
        <v>1</v>
      </c>
      <c r="K10" s="11">
        <v>1</v>
      </c>
      <c r="L10" s="11">
        <v>1</v>
      </c>
      <c r="M10" s="11">
        <v>0</v>
      </c>
      <c r="N10" s="10">
        <v>0</v>
      </c>
      <c r="O10" s="10">
        <v>0</v>
      </c>
      <c r="P10" s="10">
        <v>0</v>
      </c>
      <c r="Q10" s="10">
        <v>0</v>
      </c>
      <c r="R10" s="10">
        <v>0</v>
      </c>
      <c r="S10" s="10">
        <v>0</v>
      </c>
      <c r="T10" s="10">
        <v>0</v>
      </c>
      <c r="U10" s="10">
        <v>1</v>
      </c>
      <c r="V10" s="10"/>
      <c r="W10" s="10"/>
      <c r="X10" s="10"/>
      <c r="Y10" s="10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33">
        <f t="shared" si="0"/>
        <v>4</v>
      </c>
      <c r="AS10" s="35">
        <f t="shared" si="3"/>
        <v>4.0010000000000003</v>
      </c>
      <c r="AT10" s="33">
        <f t="shared" si="1"/>
        <v>12</v>
      </c>
      <c r="AU10" s="38">
        <f t="shared" si="2"/>
        <v>33.333333333333329</v>
      </c>
    </row>
    <row r="11" spans="2:47" ht="15" customHeight="1" thickTop="1" thickBot="1">
      <c r="B11" s="20">
        <v>6</v>
      </c>
      <c r="C11" s="2" t="str">
        <f>IF(ISERROR(INDEX(I$2:I$42,MATCH(LARGE(AS$2:AS$42,ROW(B7)),AS$2:AS$42,0))),"",INDEX(I$2:I$42,MATCH(LARGE(AS$2:AS$42,ROW(B7)),AS$2:AS$42,0)))</f>
        <v>DIDIER L</v>
      </c>
      <c r="D11" s="14">
        <f>IF(ISERROR(INT(LARGE(AS$2:AS$41,ROW(B7)))),"",INT(LARGE(AS$2:AS$41,ROW(B7))))</f>
        <v>6</v>
      </c>
      <c r="E11" s="2"/>
      <c r="F11" s="2" t="str">
        <f t="shared" si="4"/>
        <v/>
      </c>
      <c r="G11" s="2"/>
      <c r="H11" s="13">
        <v>10</v>
      </c>
      <c r="I11" s="29" t="s">
        <v>11</v>
      </c>
      <c r="J11" s="26">
        <v>0</v>
      </c>
      <c r="K11" s="11">
        <v>0</v>
      </c>
      <c r="L11" s="11">
        <v>0</v>
      </c>
      <c r="M11" s="11">
        <v>1</v>
      </c>
      <c r="N11" s="10">
        <v>0</v>
      </c>
      <c r="O11" s="10">
        <v>1</v>
      </c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33">
        <f t="shared" si="0"/>
        <v>2</v>
      </c>
      <c r="AS11" s="35">
        <f t="shared" si="3"/>
        <v>2.0011000000000001</v>
      </c>
      <c r="AT11" s="33">
        <f t="shared" si="1"/>
        <v>6</v>
      </c>
      <c r="AU11" s="38">
        <f t="shared" si="2"/>
        <v>33.333333333333329</v>
      </c>
    </row>
    <row r="12" spans="2:47" ht="15" customHeight="1" thickTop="1" thickBot="1">
      <c r="B12" s="20">
        <v>7</v>
      </c>
      <c r="C12" s="2" t="str">
        <f>IF(ISERROR(INDEX(I$2:I$42,MATCH(LARGE(AS$2:AS$42,ROW(B8)),AS$2:AS$42,0))),"",INDEX(I$2:I$42,MATCH(LARGE(AS$2:AS$42,ROW(B8)),AS$2:AS$42,0)))</f>
        <v>THOMAS</v>
      </c>
      <c r="D12" s="14">
        <f>IF(ISERROR(INT(LARGE(AS$2:AS$41,ROW(B8)))),"",INT(LARGE(AS$2:AS$41,ROW(B8))))</f>
        <v>6</v>
      </c>
      <c r="E12" s="2"/>
      <c r="F12" s="2" t="str">
        <f t="shared" si="4"/>
        <v>EX-EQUO</v>
      </c>
      <c r="G12" s="2"/>
      <c r="H12" s="12">
        <v>11</v>
      </c>
      <c r="I12" s="29" t="s">
        <v>12</v>
      </c>
      <c r="J12" s="26"/>
      <c r="K12" s="11"/>
      <c r="L12" s="11"/>
      <c r="M12" s="11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33">
        <f t="shared" si="0"/>
        <v>0</v>
      </c>
      <c r="AS12" s="35" t="str">
        <f t="shared" si="3"/>
        <v/>
      </c>
      <c r="AT12" s="33">
        <f t="shared" si="1"/>
        <v>0</v>
      </c>
      <c r="AU12" s="38" t="e">
        <f t="shared" si="2"/>
        <v>#DIV/0!</v>
      </c>
    </row>
    <row r="13" spans="2:47" ht="15" customHeight="1" thickTop="1" thickBot="1">
      <c r="B13" s="20">
        <v>8</v>
      </c>
      <c r="C13" s="2" t="str">
        <f>IF(ISERROR(INDEX(I$2:I$42,MATCH(LARGE(AS$2:AS$42,ROW(B9)),AS$2:AS$42,0))),"",INDEX(I$2:I$42,MATCH(LARGE(AS$2:AS$42,ROW(B9)),AS$2:AS$42,0)))</f>
        <v>MICHEL</v>
      </c>
      <c r="D13" s="14">
        <f>IF(ISERROR(INT(LARGE(AS$2:AS$41,ROW(B9)))),"",INT(LARGE(AS$2:AS$41,ROW(B9))))</f>
        <v>5</v>
      </c>
      <c r="E13" s="2"/>
      <c r="F13" s="2" t="str">
        <f t="shared" si="4"/>
        <v/>
      </c>
      <c r="G13" s="2"/>
      <c r="H13" s="13">
        <v>12</v>
      </c>
      <c r="I13" s="29" t="s">
        <v>13</v>
      </c>
      <c r="J13" s="26">
        <v>1</v>
      </c>
      <c r="K13" s="11">
        <v>1</v>
      </c>
      <c r="L13" s="11">
        <v>1</v>
      </c>
      <c r="M13" s="11">
        <v>0</v>
      </c>
      <c r="N13" s="10">
        <v>0</v>
      </c>
      <c r="O13" s="10">
        <v>1</v>
      </c>
      <c r="P13" s="10">
        <v>0</v>
      </c>
      <c r="Q13" s="10">
        <v>0</v>
      </c>
      <c r="R13" s="10"/>
      <c r="S13" s="10"/>
      <c r="T13" s="10"/>
      <c r="U13" s="10"/>
      <c r="V13" s="10"/>
      <c r="W13" s="10"/>
      <c r="X13" s="10"/>
      <c r="Y13" s="10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33">
        <f t="shared" si="0"/>
        <v>4</v>
      </c>
      <c r="AS13" s="35">
        <f t="shared" si="3"/>
        <v>4.0012999999999996</v>
      </c>
      <c r="AT13" s="33">
        <f t="shared" si="1"/>
        <v>8</v>
      </c>
      <c r="AU13" s="38">
        <f t="shared" si="2"/>
        <v>50</v>
      </c>
    </row>
    <row r="14" spans="2:47" ht="15" customHeight="1" thickTop="1" thickBot="1">
      <c r="B14" s="20">
        <v>9</v>
      </c>
      <c r="C14" s="2" t="str">
        <f>IF(ISERROR(INDEX(I$2:I$42,MATCH(LARGE(AS$2:AS$42,ROW(B10)),AS$2:AS$42,0))),"",INDEX(I$2:I$42,MATCH(LARGE(AS$2:AS$42,ROW(B10)),AS$2:AS$42,0)))</f>
        <v>FARID</v>
      </c>
      <c r="D14" s="14">
        <f>IF(ISERROR(INT(LARGE(AS$2:AS$41,ROW(B10)))),"",INT(LARGE(AS$2:AS$41,ROW(B10))))</f>
        <v>5</v>
      </c>
      <c r="E14" s="2"/>
      <c r="F14" s="2" t="str">
        <f t="shared" si="4"/>
        <v>EX-EQUO</v>
      </c>
      <c r="G14" s="2"/>
      <c r="H14" s="12">
        <v>13</v>
      </c>
      <c r="I14" s="29" t="s">
        <v>14</v>
      </c>
      <c r="J14" s="26">
        <v>1</v>
      </c>
      <c r="K14" s="11">
        <v>1</v>
      </c>
      <c r="L14" s="11">
        <v>0</v>
      </c>
      <c r="M14" s="11">
        <v>0</v>
      </c>
      <c r="N14" s="10">
        <v>1</v>
      </c>
      <c r="O14" s="10">
        <v>1</v>
      </c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33">
        <f t="shared" si="0"/>
        <v>4</v>
      </c>
      <c r="AS14" s="35">
        <f t="shared" si="3"/>
        <v>4.0014000000000003</v>
      </c>
      <c r="AT14" s="33">
        <f t="shared" si="1"/>
        <v>6</v>
      </c>
      <c r="AU14" s="38">
        <f t="shared" si="2"/>
        <v>66.666666666666657</v>
      </c>
    </row>
    <row r="15" spans="2:47" ht="15" customHeight="1" thickTop="1" thickBot="1">
      <c r="B15" s="20">
        <v>10</v>
      </c>
      <c r="C15" s="2" t="str">
        <f>IF(ISERROR(INDEX(I$2:I$42,MATCH(LARGE(AS$2:AS$42,ROW(B11)),AS$2:AS$42,0))),"",INDEX(I$2:I$42,MATCH(LARGE(AS$2:AS$42,ROW(B11)),AS$2:AS$42,0)))</f>
        <v>MANU</v>
      </c>
      <c r="D15" s="14">
        <f>IF(ISERROR(INT(LARGE(AS$2:AS$41,ROW(B11)))),"",INT(LARGE(AS$2:AS$41,ROW(B11))))</f>
        <v>5</v>
      </c>
      <c r="E15" s="2"/>
      <c r="F15" s="2" t="str">
        <f t="shared" si="4"/>
        <v>EX-EQUO</v>
      </c>
      <c r="G15" s="2"/>
      <c r="H15" s="13">
        <v>14</v>
      </c>
      <c r="I15" s="29" t="s">
        <v>15</v>
      </c>
      <c r="J15" s="26"/>
      <c r="K15" s="11"/>
      <c r="L15" s="11"/>
      <c r="M15" s="11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33">
        <f t="shared" si="0"/>
        <v>0</v>
      </c>
      <c r="AS15" s="35" t="str">
        <f t="shared" si="3"/>
        <v/>
      </c>
      <c r="AT15" s="33">
        <f t="shared" si="1"/>
        <v>0</v>
      </c>
      <c r="AU15" s="38" t="e">
        <f t="shared" si="2"/>
        <v>#DIV/0!</v>
      </c>
    </row>
    <row r="16" spans="2:47" ht="15" customHeight="1" thickTop="1" thickBot="1">
      <c r="B16" s="20">
        <v>11</v>
      </c>
      <c r="C16" s="2" t="str">
        <f>IF(ISERROR(INDEX(I$2:I$42,MATCH(LARGE(AS$2:AS$42,ROW(B12)),AS$2:AS$42,0))),"",INDEX(I$2:I$42,MATCH(LARGE(AS$2:AS$42,ROW(B12)),AS$2:AS$42,0)))</f>
        <v>ALAIN D</v>
      </c>
      <c r="D16" s="14">
        <f>IF(ISERROR(INT(LARGE(AS$2:AS$41,ROW(B12)))),"",INT(LARGE(AS$2:AS$41,ROW(B12))))</f>
        <v>5</v>
      </c>
      <c r="E16" s="2"/>
      <c r="F16" s="2" t="str">
        <f t="shared" si="4"/>
        <v>EX-EQUO</v>
      </c>
      <c r="G16" s="2"/>
      <c r="H16" s="12">
        <v>15</v>
      </c>
      <c r="I16" s="29" t="s">
        <v>16</v>
      </c>
      <c r="J16" s="26">
        <v>1</v>
      </c>
      <c r="K16" s="11">
        <v>1</v>
      </c>
      <c r="L16" s="11">
        <v>1</v>
      </c>
      <c r="M16" s="11">
        <v>0</v>
      </c>
      <c r="N16" s="10">
        <v>1</v>
      </c>
      <c r="O16" s="10">
        <v>1</v>
      </c>
      <c r="P16" s="10">
        <v>1</v>
      </c>
      <c r="Q16" s="10">
        <v>1</v>
      </c>
      <c r="R16" s="10"/>
      <c r="S16" s="10"/>
      <c r="T16" s="10"/>
      <c r="U16" s="10"/>
      <c r="V16" s="10"/>
      <c r="W16" s="10"/>
      <c r="X16" s="10"/>
      <c r="Y16" s="10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33">
        <f t="shared" si="0"/>
        <v>7</v>
      </c>
      <c r="AS16" s="35">
        <f t="shared" si="3"/>
        <v>7.0015999999999998</v>
      </c>
      <c r="AT16" s="33">
        <f t="shared" si="1"/>
        <v>8</v>
      </c>
      <c r="AU16" s="38">
        <f t="shared" si="2"/>
        <v>87.5</v>
      </c>
    </row>
    <row r="17" spans="2:47" ht="15" customHeight="1" thickTop="1" thickBot="1">
      <c r="B17" s="20">
        <v>12</v>
      </c>
      <c r="C17" s="2" t="str">
        <f>IF(ISERROR(INDEX(I$2:I$42,MATCH(LARGE(AS$2:AS$42,ROW(B13)),AS$2:AS$42,0))),"",INDEX(I$2:I$42,MATCH(LARGE(AS$2:AS$42,ROW(B13)),AS$2:AS$42,0)))</f>
        <v>DIDIER D</v>
      </c>
      <c r="D17" s="14">
        <f>IF(ISERROR(INT(LARGE(AS$2:AS$41,ROW(B13)))),"",INT(LARGE(AS$2:AS$41,ROW(B13))))</f>
        <v>4</v>
      </c>
      <c r="E17" s="2"/>
      <c r="F17" s="2" t="str">
        <f t="shared" si="4"/>
        <v/>
      </c>
      <c r="G17" s="2"/>
      <c r="H17" s="13">
        <v>16</v>
      </c>
      <c r="I17" s="29" t="s">
        <v>17</v>
      </c>
      <c r="J17" s="26">
        <v>0</v>
      </c>
      <c r="K17" s="11">
        <v>0</v>
      </c>
      <c r="L17" s="11">
        <v>0</v>
      </c>
      <c r="M17" s="11">
        <v>0</v>
      </c>
      <c r="N17" s="10">
        <v>1</v>
      </c>
      <c r="O17" s="10">
        <v>1</v>
      </c>
      <c r="P17" s="10">
        <v>0</v>
      </c>
      <c r="Q17" s="10">
        <v>0</v>
      </c>
      <c r="R17" s="10">
        <v>1</v>
      </c>
      <c r="S17" s="10">
        <v>1</v>
      </c>
      <c r="T17" s="10">
        <v>0</v>
      </c>
      <c r="U17" s="10">
        <v>1</v>
      </c>
      <c r="V17" s="10">
        <v>0</v>
      </c>
      <c r="W17" s="10">
        <v>1</v>
      </c>
      <c r="X17" s="10">
        <v>0</v>
      </c>
      <c r="Y17" s="10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33">
        <f t="shared" si="0"/>
        <v>6</v>
      </c>
      <c r="AS17" s="35">
        <f t="shared" si="3"/>
        <v>6.0016999999999996</v>
      </c>
      <c r="AT17" s="33">
        <f t="shared" si="1"/>
        <v>15</v>
      </c>
      <c r="AU17" s="38">
        <f t="shared" si="2"/>
        <v>40</v>
      </c>
    </row>
    <row r="18" spans="2:47" ht="15" customHeight="1" thickTop="1" thickBot="1">
      <c r="B18" s="20">
        <v>13</v>
      </c>
      <c r="C18" s="2" t="str">
        <f>IF(ISERROR(INDEX(I$2:I$42,MATCH(LARGE(AS$2:AS$42,ROW(B14)),AS$2:AS$42,0))),"",INDEX(I$2:I$42,MATCH(LARGE(AS$2:AS$42,ROW(B14)),AS$2:AS$42,0)))</f>
        <v>LOLO</v>
      </c>
      <c r="D18" s="14">
        <f>IF(ISERROR(INT(LARGE(AS$2:AS$41,ROW(B14)))),"",INT(LARGE(AS$2:AS$41,ROW(B14))))</f>
        <v>4</v>
      </c>
      <c r="E18" s="2"/>
      <c r="F18" s="2" t="str">
        <f t="shared" si="4"/>
        <v>EX-EQUO</v>
      </c>
      <c r="G18" s="2"/>
      <c r="H18" s="12">
        <v>17</v>
      </c>
      <c r="I18" s="29" t="s">
        <v>18</v>
      </c>
      <c r="J18" s="26">
        <v>1</v>
      </c>
      <c r="K18" s="11">
        <v>0</v>
      </c>
      <c r="L18" s="10">
        <v>1</v>
      </c>
      <c r="M18" s="10">
        <v>1</v>
      </c>
      <c r="N18" s="10">
        <v>1</v>
      </c>
      <c r="O18" s="10">
        <v>1</v>
      </c>
      <c r="P18" s="10">
        <v>1</v>
      </c>
      <c r="Q18" s="10">
        <v>1</v>
      </c>
      <c r="R18" s="10">
        <v>0</v>
      </c>
      <c r="S18" s="10">
        <v>0</v>
      </c>
      <c r="T18" s="10">
        <v>0</v>
      </c>
      <c r="U18" s="10">
        <v>1</v>
      </c>
      <c r="V18" s="10"/>
      <c r="W18" s="10"/>
      <c r="X18" s="10"/>
      <c r="Y18" s="10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33">
        <f t="shared" si="0"/>
        <v>8</v>
      </c>
      <c r="AS18" s="35">
        <f t="shared" si="3"/>
        <v>8.0017999999999994</v>
      </c>
      <c r="AT18" s="33">
        <f t="shared" si="1"/>
        <v>12</v>
      </c>
      <c r="AU18" s="38">
        <f t="shared" si="2"/>
        <v>66.666666666666657</v>
      </c>
    </row>
    <row r="19" spans="2:47" ht="15" customHeight="1" thickTop="1" thickBot="1">
      <c r="B19" s="20">
        <v>14</v>
      </c>
      <c r="C19" s="2" t="str">
        <f>IF(ISERROR(INDEX(I$2:I$42,MATCH(LARGE(AS$2:AS$42,ROW(B15)),AS$2:AS$42,0))),"",INDEX(I$2:I$42,MATCH(LARGE(AS$2:AS$42,ROW(B15)),AS$2:AS$42,0)))</f>
        <v>DANIEL</v>
      </c>
      <c r="D19" s="14">
        <f>IF(ISERROR(INT(LARGE(AS$2:AS$41,ROW(B15)))),"",INT(LARGE(AS$2:AS$41,ROW(B15))))</f>
        <v>4</v>
      </c>
      <c r="E19" s="2"/>
      <c r="F19" s="2" t="str">
        <f t="shared" si="4"/>
        <v>EX-EQUO</v>
      </c>
      <c r="G19" s="2"/>
      <c r="H19" s="13">
        <v>18</v>
      </c>
      <c r="I19" s="29" t="s">
        <v>19</v>
      </c>
      <c r="J19" s="26">
        <v>1</v>
      </c>
      <c r="K19" s="11">
        <v>0</v>
      </c>
      <c r="L19" s="11">
        <v>1</v>
      </c>
      <c r="M19" s="11">
        <v>1</v>
      </c>
      <c r="N19" s="10">
        <v>1</v>
      </c>
      <c r="O19" s="10">
        <v>0</v>
      </c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33">
        <f t="shared" si="0"/>
        <v>4</v>
      </c>
      <c r="AS19" s="35">
        <f t="shared" si="3"/>
        <v>4.0019</v>
      </c>
      <c r="AT19" s="33">
        <f t="shared" si="1"/>
        <v>6</v>
      </c>
      <c r="AU19" s="38">
        <f t="shared" si="2"/>
        <v>66.666666666666657</v>
      </c>
    </row>
    <row r="20" spans="2:47" ht="15" customHeight="1" thickTop="1" thickBot="1">
      <c r="B20" s="20">
        <v>15</v>
      </c>
      <c r="C20" s="2" t="str">
        <f>IF(ISERROR(INDEX(I$2:I$42,MATCH(LARGE(AS$2:AS$42,ROW(B16)),AS$2:AS$42,0))),"",INDEX(I$2:I$42,MATCH(LARGE(AS$2:AS$42,ROW(B16)),AS$2:AS$42,0)))</f>
        <v>ALAIN V</v>
      </c>
      <c r="D20" s="14">
        <f>IF(ISERROR(INT(LARGE(AS$2:AS$41,ROW(B16)))),"",INT(LARGE(AS$2:AS$41,ROW(B16))))</f>
        <v>4</v>
      </c>
      <c r="E20" s="2"/>
      <c r="F20" s="2" t="str">
        <f t="shared" si="4"/>
        <v>EX-EQUO</v>
      </c>
      <c r="G20" s="2"/>
      <c r="H20" s="12">
        <v>19</v>
      </c>
      <c r="I20" s="29" t="s">
        <v>20</v>
      </c>
      <c r="J20" s="26">
        <v>1</v>
      </c>
      <c r="K20" s="11">
        <v>0</v>
      </c>
      <c r="L20" s="11"/>
      <c r="M20" s="11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33">
        <f t="shared" si="0"/>
        <v>1</v>
      </c>
      <c r="AS20" s="35">
        <f t="shared" si="3"/>
        <v>1.002</v>
      </c>
      <c r="AT20" s="33">
        <f t="shared" si="1"/>
        <v>2</v>
      </c>
      <c r="AU20" s="38">
        <f t="shared" si="2"/>
        <v>50</v>
      </c>
    </row>
    <row r="21" spans="2:47" ht="15" customHeight="1" thickTop="1" thickBot="1">
      <c r="B21" s="20">
        <v>16</v>
      </c>
      <c r="C21" s="2" t="str">
        <f>IF(ISERROR(INDEX(I$2:I$42,MATCH(LARGE(AS$2:AS$42,ROW(B17)),AS$2:AS$42,0))),"",INDEX(I$2:I$42,MATCH(LARGE(AS$2:AS$42,ROW(B17)),AS$2:AS$42,0)))</f>
        <v>FLORIAN</v>
      </c>
      <c r="D21" s="14">
        <f>IF(ISERROR(INT(LARGE(AS$2:AS$41,ROW(B17)))),"",INT(LARGE(AS$2:AS$41,ROW(B17))))</f>
        <v>4</v>
      </c>
      <c r="E21" s="2"/>
      <c r="F21" s="2" t="str">
        <f t="shared" si="4"/>
        <v>EX-EQUO</v>
      </c>
      <c r="G21" s="2"/>
      <c r="H21" s="13">
        <v>20</v>
      </c>
      <c r="I21" s="29" t="s">
        <v>21</v>
      </c>
      <c r="J21" s="26">
        <v>1</v>
      </c>
      <c r="K21" s="11">
        <v>0</v>
      </c>
      <c r="L21" s="11">
        <v>0</v>
      </c>
      <c r="M21" s="11">
        <v>0</v>
      </c>
      <c r="N21" s="10">
        <v>0</v>
      </c>
      <c r="O21" s="10">
        <v>1</v>
      </c>
      <c r="P21" s="10">
        <v>0</v>
      </c>
      <c r="Q21" s="10">
        <v>0</v>
      </c>
      <c r="R21" s="10">
        <v>0</v>
      </c>
      <c r="S21" s="10">
        <v>0</v>
      </c>
      <c r="T21" s="10">
        <v>0</v>
      </c>
      <c r="U21" s="10">
        <v>0</v>
      </c>
      <c r="V21" s="10">
        <v>0</v>
      </c>
      <c r="W21" s="10">
        <v>1</v>
      </c>
      <c r="X21" s="10">
        <v>1</v>
      </c>
      <c r="Y21" s="10">
        <v>0</v>
      </c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33">
        <f t="shared" si="0"/>
        <v>4</v>
      </c>
      <c r="AS21" s="35">
        <f t="shared" si="3"/>
        <v>4.0021000000000004</v>
      </c>
      <c r="AT21" s="33">
        <f t="shared" si="1"/>
        <v>16</v>
      </c>
      <c r="AU21" s="38">
        <f t="shared" si="2"/>
        <v>25</v>
      </c>
    </row>
    <row r="22" spans="2:47" ht="15" customHeight="1" thickTop="1" thickBot="1">
      <c r="B22" s="20">
        <v>17</v>
      </c>
      <c r="C22" s="2" t="str">
        <f>IF(ISERROR(INDEX(I$2:I$42,MATCH(LARGE(AS$2:AS$42,ROW(B18)),AS$2:AS$42,0))),"",INDEX(I$2:I$42,MATCH(LARGE(AS$2:AS$42,ROW(B18)),AS$2:AS$42,0)))</f>
        <v>JEAN-YVES</v>
      </c>
      <c r="D22" s="14">
        <f>IF(ISERROR(INT(LARGE(AS$2:AS$41,ROW(B18)))),"",INT(LARGE(AS$2:AS$41,ROW(B18))))</f>
        <v>4</v>
      </c>
      <c r="E22" s="2"/>
      <c r="F22" s="2" t="str">
        <f t="shared" si="4"/>
        <v>EX-EQUO</v>
      </c>
      <c r="G22" s="2"/>
      <c r="H22" s="12">
        <v>21</v>
      </c>
      <c r="I22" s="29" t="s">
        <v>22</v>
      </c>
      <c r="J22" s="26"/>
      <c r="K22" s="11"/>
      <c r="L22" s="11"/>
      <c r="M22" s="11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33">
        <f t="shared" si="0"/>
        <v>0</v>
      </c>
      <c r="AS22" s="35" t="str">
        <f t="shared" si="3"/>
        <v/>
      </c>
      <c r="AT22" s="33">
        <f t="shared" si="1"/>
        <v>0</v>
      </c>
      <c r="AU22" s="38" t="e">
        <f t="shared" si="2"/>
        <v>#DIV/0!</v>
      </c>
    </row>
    <row r="23" spans="2:47" ht="15" customHeight="1" thickTop="1" thickBot="1">
      <c r="B23" s="20">
        <v>18</v>
      </c>
      <c r="C23" s="2" t="str">
        <f>IF(ISERROR(INDEX(I$2:I$42,MATCH(LARGE(AS$2:AS$42,ROW(B19)),AS$2:AS$42,0))),"",INDEX(I$2:I$42,MATCH(LARGE(AS$2:AS$42,ROW(B19)),AS$2:AS$42,0)))</f>
        <v>ZAZA</v>
      </c>
      <c r="D23" s="14">
        <f>IF(ISERROR(INT(LARGE(AS$2:AS$41,ROW(B19)))),"",INT(LARGE(AS$2:AS$41,ROW(B19))))</f>
        <v>4</v>
      </c>
      <c r="E23" s="2"/>
      <c r="F23" s="2" t="str">
        <f t="shared" si="4"/>
        <v>EX-EQUO</v>
      </c>
      <c r="G23" s="2"/>
      <c r="H23" s="13">
        <v>22</v>
      </c>
      <c r="I23" s="29" t="s">
        <v>23</v>
      </c>
      <c r="J23" s="26">
        <v>0</v>
      </c>
      <c r="K23" s="11">
        <v>1</v>
      </c>
      <c r="L23" s="11"/>
      <c r="M23" s="11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33">
        <f t="shared" si="0"/>
        <v>1</v>
      </c>
      <c r="AS23" s="35">
        <f t="shared" si="3"/>
        <v>1.0023</v>
      </c>
      <c r="AT23" s="33">
        <f t="shared" si="1"/>
        <v>2</v>
      </c>
      <c r="AU23" s="38">
        <f t="shared" si="2"/>
        <v>50</v>
      </c>
    </row>
    <row r="24" spans="2:47" ht="15" customHeight="1" thickTop="1" thickBot="1">
      <c r="B24" s="20">
        <v>19</v>
      </c>
      <c r="C24" s="2" t="str">
        <f>IF(ISERROR(INDEX(I$2:I$42,MATCH(LARGE(AS$2:AS$42,ROW(B20)),AS$2:AS$42,0))),"",INDEX(I$2:I$42,MATCH(LARGE(AS$2:AS$42,ROW(B20)),AS$2:AS$42,0)))</f>
        <v>NICO S</v>
      </c>
      <c r="D24" s="14">
        <f>IF(ISERROR(INT(LARGE(AS$2:AS$41,ROW(B20)))),"",INT(LARGE(AS$2:AS$41,ROW(B20))))</f>
        <v>2</v>
      </c>
      <c r="E24" s="2"/>
      <c r="F24" s="2" t="str">
        <f t="shared" si="4"/>
        <v/>
      </c>
      <c r="G24" s="2"/>
      <c r="H24" s="12">
        <v>23</v>
      </c>
      <c r="I24" s="29" t="s">
        <v>24</v>
      </c>
      <c r="J24" s="26">
        <v>1</v>
      </c>
      <c r="K24" s="11">
        <v>0</v>
      </c>
      <c r="L24" s="11">
        <v>1</v>
      </c>
      <c r="M24" s="11">
        <v>0</v>
      </c>
      <c r="N24" s="10">
        <v>1</v>
      </c>
      <c r="O24" s="10">
        <v>1</v>
      </c>
      <c r="P24" s="10">
        <v>0</v>
      </c>
      <c r="Q24" s="10">
        <v>0</v>
      </c>
      <c r="R24" s="10">
        <v>0</v>
      </c>
      <c r="S24" s="10">
        <v>1</v>
      </c>
      <c r="T24" s="10"/>
      <c r="U24" s="10"/>
      <c r="V24" s="10"/>
      <c r="W24" s="10"/>
      <c r="X24" s="10"/>
      <c r="Y24" s="10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33">
        <f t="shared" si="0"/>
        <v>5</v>
      </c>
      <c r="AS24" s="35">
        <f t="shared" si="3"/>
        <v>5.0023999999999997</v>
      </c>
      <c r="AT24" s="33">
        <f t="shared" si="1"/>
        <v>10</v>
      </c>
      <c r="AU24" s="38">
        <f t="shared" si="2"/>
        <v>50</v>
      </c>
    </row>
    <row r="25" spans="2:47" ht="15" customHeight="1" thickTop="1" thickBot="1">
      <c r="B25" s="20">
        <v>20</v>
      </c>
      <c r="C25" s="2" t="str">
        <f>IF(ISERROR(INDEX(I$2:I$42,MATCH(LARGE(AS$2:AS$42,ROW(B21)),AS$2:AS$42,0))),"",INDEX(I$2:I$42,MATCH(LARGE(AS$2:AS$42,ROW(B21)),AS$2:AS$42,0)))</f>
        <v>JULIEN</v>
      </c>
      <c r="D25" s="14">
        <f>IF(ISERROR(INT(LARGE(AS$2:AS$41,ROW(B21)))),"",INT(LARGE(AS$2:AS$41,ROW(B21))))</f>
        <v>2</v>
      </c>
      <c r="E25" s="2"/>
      <c r="F25" s="2" t="str">
        <f t="shared" si="4"/>
        <v>EX-EQUO</v>
      </c>
      <c r="G25" s="2"/>
      <c r="H25" s="13">
        <v>24</v>
      </c>
      <c r="I25" s="29" t="s">
        <v>25</v>
      </c>
      <c r="J25" s="26">
        <v>1</v>
      </c>
      <c r="K25" s="11">
        <v>0</v>
      </c>
      <c r="L25" s="11">
        <v>0</v>
      </c>
      <c r="M25" s="11">
        <v>1</v>
      </c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33">
        <f t="shared" si="0"/>
        <v>2</v>
      </c>
      <c r="AS25" s="35">
        <f t="shared" si="3"/>
        <v>2.0024999999999999</v>
      </c>
      <c r="AT25" s="33">
        <f t="shared" si="1"/>
        <v>4</v>
      </c>
      <c r="AU25" s="38">
        <f t="shared" si="2"/>
        <v>50</v>
      </c>
    </row>
    <row r="26" spans="2:47" ht="15" customHeight="1" thickTop="1" thickBot="1">
      <c r="B26" s="20">
        <v>21</v>
      </c>
      <c r="C26" s="2" t="str">
        <f>IF(ISERROR(INDEX(I$2:I$42,MATCH(LARGE(AS$2:AS$42,ROW(B22)),AS$2:AS$42,0))),"",INDEX(I$2:I$42,MATCH(LARGE(AS$2:AS$42,ROW(B22)),AS$2:AS$42,0)))</f>
        <v>VALENTIN</v>
      </c>
      <c r="D26" s="14">
        <f>IF(ISERROR(INT(LARGE(AS$2:AS$41,ROW(B22)))),"",INT(LARGE(AS$2:AS$41,ROW(B22))))</f>
        <v>2</v>
      </c>
      <c r="E26" s="2"/>
      <c r="F26" s="2" t="str">
        <f t="shared" si="4"/>
        <v>EX-EQUO</v>
      </c>
      <c r="G26" s="2"/>
      <c r="H26" s="12">
        <v>25</v>
      </c>
      <c r="I26" s="29" t="s">
        <v>26</v>
      </c>
      <c r="J26" s="26">
        <v>0</v>
      </c>
      <c r="K26" s="11">
        <v>0</v>
      </c>
      <c r="L26" s="11">
        <v>0</v>
      </c>
      <c r="M26" s="11">
        <v>1</v>
      </c>
      <c r="N26" s="10">
        <v>1</v>
      </c>
      <c r="O26" s="10">
        <v>0</v>
      </c>
      <c r="P26" s="10">
        <v>1</v>
      </c>
      <c r="Q26" s="10">
        <v>1</v>
      </c>
      <c r="R26" s="10">
        <v>0</v>
      </c>
      <c r="S26" s="10">
        <v>1</v>
      </c>
      <c r="T26" s="10">
        <v>1</v>
      </c>
      <c r="U26" s="10">
        <v>1</v>
      </c>
      <c r="V26" s="10">
        <v>0</v>
      </c>
      <c r="W26" s="10">
        <v>1</v>
      </c>
      <c r="X26" s="10"/>
      <c r="Y26" s="10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33">
        <f t="shared" si="0"/>
        <v>8</v>
      </c>
      <c r="AS26" s="35">
        <f t="shared" si="3"/>
        <v>8.0025999999999993</v>
      </c>
      <c r="AT26" s="33">
        <f t="shared" si="1"/>
        <v>14</v>
      </c>
      <c r="AU26" s="38">
        <f t="shared" si="2"/>
        <v>57.142857142857139</v>
      </c>
    </row>
    <row r="27" spans="2:47" ht="15" customHeight="1" thickTop="1" thickBot="1">
      <c r="B27" s="20">
        <v>22</v>
      </c>
      <c r="C27" s="2" t="str">
        <f>IF(ISERROR(INDEX(I$2:I$42,MATCH(LARGE(AS$2:AS$42,ROW(B23)),AS$2:AS$42,0))),"",INDEX(I$2:I$42,MATCH(LARGE(AS$2:AS$42,ROW(B23)),AS$2:AS$42,0)))</f>
        <v>SYLVIE</v>
      </c>
      <c r="D27" s="14">
        <f>IF(ISERROR(INT(LARGE(AS$2:AS$41,ROW(B23)))),"",INT(LARGE(AS$2:AS$41,ROW(B23))))</f>
        <v>2</v>
      </c>
      <c r="E27" s="2"/>
      <c r="F27" s="2" t="str">
        <f t="shared" si="4"/>
        <v>EX-EQUO</v>
      </c>
      <c r="G27" s="2"/>
      <c r="H27" s="13">
        <v>26</v>
      </c>
      <c r="I27" s="29" t="s">
        <v>27</v>
      </c>
      <c r="J27" s="26"/>
      <c r="K27" s="11"/>
      <c r="L27" s="11"/>
      <c r="M27" s="11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33">
        <f t="shared" si="0"/>
        <v>0</v>
      </c>
      <c r="AS27" s="35" t="str">
        <f t="shared" si="3"/>
        <v/>
      </c>
      <c r="AT27" s="33">
        <f t="shared" si="1"/>
        <v>0</v>
      </c>
      <c r="AU27" s="38" t="e">
        <f t="shared" si="2"/>
        <v>#DIV/0!</v>
      </c>
    </row>
    <row r="28" spans="2:47" ht="15" customHeight="1" thickTop="1" thickBot="1">
      <c r="B28" s="20">
        <v>23</v>
      </c>
      <c r="C28" s="2" t="str">
        <f>IF(ISERROR(INDEX(I$2:I$42,MATCH(LARGE(AS$2:AS$42,ROW(B24)),AS$2:AS$42,0))),"",INDEX(I$2:I$42,MATCH(LARGE(AS$2:AS$42,ROW(B24)),AS$2:AS$42,0)))</f>
        <v>GERARD G</v>
      </c>
      <c r="D28" s="14">
        <f>IF(ISERROR(INT(LARGE(AS$2:AS$41,ROW(B24)))),"",INT(LARGE(AS$2:AS$41,ROW(B24))))</f>
        <v>1</v>
      </c>
      <c r="E28" s="2"/>
      <c r="F28" s="2" t="str">
        <f t="shared" si="4"/>
        <v/>
      </c>
      <c r="G28" s="2"/>
      <c r="H28" s="12">
        <v>27</v>
      </c>
      <c r="I28" s="29" t="s">
        <v>28</v>
      </c>
      <c r="J28" s="26">
        <v>1</v>
      </c>
      <c r="K28" s="11">
        <v>0</v>
      </c>
      <c r="L28" s="11">
        <v>0</v>
      </c>
      <c r="M28" s="11">
        <v>1</v>
      </c>
      <c r="N28" s="10">
        <v>0</v>
      </c>
      <c r="O28" s="10">
        <v>0</v>
      </c>
      <c r="P28" s="10">
        <v>1</v>
      </c>
      <c r="Q28" s="10">
        <v>0</v>
      </c>
      <c r="R28" s="10">
        <v>1</v>
      </c>
      <c r="S28" s="10">
        <v>0</v>
      </c>
      <c r="T28" s="10">
        <v>0</v>
      </c>
      <c r="U28" s="10">
        <v>0</v>
      </c>
      <c r="V28" s="10">
        <v>1</v>
      </c>
      <c r="W28" s="10">
        <v>0</v>
      </c>
      <c r="X28" s="10"/>
      <c r="Y28" s="10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33">
        <f t="shared" si="0"/>
        <v>5</v>
      </c>
      <c r="AS28" s="35">
        <f t="shared" si="3"/>
        <v>5.0027999999999997</v>
      </c>
      <c r="AT28" s="33">
        <f t="shared" si="1"/>
        <v>14</v>
      </c>
      <c r="AU28" s="38">
        <f t="shared" si="2"/>
        <v>35.714285714285715</v>
      </c>
    </row>
    <row r="29" spans="2:47" ht="15" customHeight="1" thickTop="1" thickBot="1">
      <c r="B29" s="20">
        <v>24</v>
      </c>
      <c r="C29" s="2" t="str">
        <f>IF(ISERROR(INDEX(I$2:I$42,MATCH(LARGE(AS$2:AS$42,ROW(B25)),AS$2:AS$42,0))),"",INDEX(I$2:I$42,MATCH(LARGE(AS$2:AS$42,ROW(B25)),AS$2:AS$42,0)))</f>
        <v>VINCENT</v>
      </c>
      <c r="D29" s="14">
        <f>IF(ISERROR(INT(LARGE(AS$2:AS$41,ROW(B25)))),"",INT(LARGE(AS$2:AS$41,ROW(B25))))</f>
        <v>1</v>
      </c>
      <c r="E29" s="2"/>
      <c r="F29" s="2" t="str">
        <f t="shared" si="4"/>
        <v>EX-EQUO</v>
      </c>
      <c r="G29" s="2"/>
      <c r="H29" s="13">
        <v>28</v>
      </c>
      <c r="I29" s="29" t="s">
        <v>29</v>
      </c>
      <c r="J29" s="26">
        <v>1</v>
      </c>
      <c r="K29" s="11">
        <v>1</v>
      </c>
      <c r="L29" s="11">
        <v>0</v>
      </c>
      <c r="M29" s="11">
        <v>1</v>
      </c>
      <c r="N29" s="10">
        <v>0</v>
      </c>
      <c r="O29" s="10">
        <v>1</v>
      </c>
      <c r="P29" s="10">
        <v>1</v>
      </c>
      <c r="Q29" s="10">
        <v>1</v>
      </c>
      <c r="R29" s="10">
        <v>1</v>
      </c>
      <c r="S29" s="10">
        <v>0</v>
      </c>
      <c r="T29" s="10">
        <v>1</v>
      </c>
      <c r="U29" s="10">
        <v>0</v>
      </c>
      <c r="V29" s="10">
        <v>1</v>
      </c>
      <c r="W29" s="10">
        <v>1</v>
      </c>
      <c r="X29" s="10"/>
      <c r="Y29" s="10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33">
        <f t="shared" si="0"/>
        <v>10</v>
      </c>
      <c r="AS29" s="35">
        <f t="shared" si="3"/>
        <v>10.0029</v>
      </c>
      <c r="AT29" s="33">
        <f t="shared" si="1"/>
        <v>14</v>
      </c>
      <c r="AU29" s="38">
        <f t="shared" si="2"/>
        <v>71.428571428571431</v>
      </c>
    </row>
    <row r="30" spans="2:47" ht="15" customHeight="1" thickTop="1" thickBot="1">
      <c r="B30" s="20">
        <v>25</v>
      </c>
      <c r="C30" s="2" t="str">
        <f>IF(ISERROR(INDEX(I$2:I$42,MATCH(LARGE(AS$2:AS$42,ROW(B26)),AS$2:AS$42,0))),"",INDEX(I$2:I$42,MATCH(LARGE(AS$2:AS$42,ROW(B26)),AS$2:AS$42,0)))</f>
        <v/>
      </c>
      <c r="D30" s="14" t="str">
        <f>IF(ISERROR(INT(LARGE(AS$2:AS$41,ROW(B26)))),"",INT(LARGE(AS$2:AS$41,ROW(B26))))</f>
        <v/>
      </c>
      <c r="E30" s="2"/>
      <c r="F30" s="2" t="str">
        <f t="shared" si="4"/>
        <v/>
      </c>
      <c r="G30" s="2"/>
      <c r="H30" s="12">
        <v>29</v>
      </c>
      <c r="I30" s="29" t="s">
        <v>30</v>
      </c>
      <c r="J30" s="26">
        <v>0</v>
      </c>
      <c r="K30" s="11">
        <v>1</v>
      </c>
      <c r="L30" s="11">
        <v>0</v>
      </c>
      <c r="M30" s="11">
        <v>0</v>
      </c>
      <c r="N30" s="10">
        <v>1</v>
      </c>
      <c r="O30" s="10">
        <v>1</v>
      </c>
      <c r="P30" s="10">
        <v>1</v>
      </c>
      <c r="Q30" s="10">
        <v>1</v>
      </c>
      <c r="R30" s="10"/>
      <c r="S30" s="10"/>
      <c r="T30" s="10"/>
      <c r="U30" s="10"/>
      <c r="V30" s="10"/>
      <c r="W30" s="10"/>
      <c r="X30" s="10"/>
      <c r="Y30" s="10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33">
        <f t="shared" si="0"/>
        <v>5</v>
      </c>
      <c r="AS30" s="35">
        <f t="shared" si="3"/>
        <v>5.0030000000000001</v>
      </c>
      <c r="AT30" s="33">
        <f t="shared" si="1"/>
        <v>8</v>
      </c>
      <c r="AU30" s="38">
        <f t="shared" si="2"/>
        <v>62.5</v>
      </c>
    </row>
    <row r="31" spans="2:47" ht="15" customHeight="1" thickTop="1" thickBot="1">
      <c r="B31" s="20">
        <v>26</v>
      </c>
      <c r="C31" s="2" t="str">
        <f>IF(ISERROR(INDEX(I$2:I$42,MATCH(LARGE(AS$2:AS$42,ROW(B27)),AS$2:AS$42,0))),"",INDEX(I$2:I$42,MATCH(LARGE(AS$2:AS$42,ROW(B27)),AS$2:AS$42,0)))</f>
        <v/>
      </c>
      <c r="D31" s="14" t="str">
        <f>IF(ISERROR(INT(LARGE(AS$2:AS$41,ROW(B27)))),"",INT(LARGE(AS$2:AS$41,ROW(B27))))</f>
        <v/>
      </c>
      <c r="E31" s="2"/>
      <c r="F31" s="2" t="str">
        <f t="shared" si="4"/>
        <v/>
      </c>
      <c r="G31" s="2"/>
      <c r="H31" s="13">
        <v>30</v>
      </c>
      <c r="I31" s="29" t="s">
        <v>31</v>
      </c>
      <c r="J31" s="26"/>
      <c r="K31" s="11"/>
      <c r="L31" s="11"/>
      <c r="M31" s="11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33">
        <f t="shared" si="0"/>
        <v>0</v>
      </c>
      <c r="AS31" s="35" t="str">
        <f t="shared" si="3"/>
        <v/>
      </c>
      <c r="AT31" s="33">
        <f t="shared" si="1"/>
        <v>0</v>
      </c>
      <c r="AU31" s="38" t="e">
        <f t="shared" si="2"/>
        <v>#DIV/0!</v>
      </c>
    </row>
    <row r="32" spans="2:47" ht="15" customHeight="1" thickTop="1" thickBot="1">
      <c r="B32" s="20">
        <v>27</v>
      </c>
      <c r="C32" s="2" t="str">
        <f>IF(ISERROR(INDEX(I$2:I$42,MATCH(LARGE(AS$2:AS$42,ROW(B28)),AS$2:AS$42,0))),"",INDEX(I$2:I$42,MATCH(LARGE(AS$2:AS$42,ROW(B28)),AS$2:AS$42,0)))</f>
        <v/>
      </c>
      <c r="D32" s="14" t="str">
        <f>IF(ISERROR(INT(LARGE(AS$2:AS$41,ROW(B28)))),"",INT(LARGE(AS$2:AS$41,ROW(B28))))</f>
        <v/>
      </c>
      <c r="E32" s="2"/>
      <c r="F32" s="2" t="str">
        <f t="shared" si="4"/>
        <v/>
      </c>
      <c r="G32" s="2"/>
      <c r="H32" s="12">
        <v>31</v>
      </c>
      <c r="I32" s="29" t="s">
        <v>32</v>
      </c>
      <c r="J32" s="26">
        <v>1</v>
      </c>
      <c r="K32" s="11">
        <v>0</v>
      </c>
      <c r="L32" s="11">
        <v>1</v>
      </c>
      <c r="M32" s="11">
        <v>0</v>
      </c>
      <c r="N32" s="10">
        <v>0</v>
      </c>
      <c r="O32" s="10">
        <v>0</v>
      </c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33">
        <f t="shared" si="0"/>
        <v>2</v>
      </c>
      <c r="AS32" s="35">
        <f t="shared" si="3"/>
        <v>2.0032000000000001</v>
      </c>
      <c r="AT32" s="33">
        <f t="shared" si="1"/>
        <v>6</v>
      </c>
      <c r="AU32" s="38">
        <f t="shared" si="2"/>
        <v>33.333333333333329</v>
      </c>
    </row>
    <row r="33" spans="2:47" ht="15" customHeight="1" thickTop="1" thickBot="1">
      <c r="B33" s="20">
        <v>28</v>
      </c>
      <c r="C33" s="2" t="str">
        <f>IF(ISERROR(INDEX(I$2:I$42,MATCH(LARGE(AS$2:AS$42,ROW(B29)),AS$2:AS$42,0))),"",INDEX(I$2:I$42,MATCH(LARGE(AS$2:AS$42,ROW(B29)),AS$2:AS$42,0)))</f>
        <v/>
      </c>
      <c r="D33" s="14" t="str">
        <f>IF(ISERROR(INT(LARGE(AS$2:AS$41,ROW(B29)))),"",INT(LARGE(AS$2:AS$41,ROW(B29))))</f>
        <v/>
      </c>
      <c r="E33" s="2"/>
      <c r="F33" s="2" t="str">
        <f t="shared" si="4"/>
        <v/>
      </c>
      <c r="G33" s="2"/>
      <c r="H33" s="13">
        <v>32</v>
      </c>
      <c r="I33" s="29" t="s">
        <v>33</v>
      </c>
      <c r="J33" s="26"/>
      <c r="K33" s="11"/>
      <c r="L33" s="11"/>
      <c r="M33" s="11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33">
        <f t="shared" si="0"/>
        <v>0</v>
      </c>
      <c r="AS33" s="35" t="str">
        <f t="shared" si="3"/>
        <v/>
      </c>
      <c r="AT33" s="33">
        <f t="shared" si="1"/>
        <v>0</v>
      </c>
      <c r="AU33" s="38" t="e">
        <f t="shared" si="2"/>
        <v>#DIV/0!</v>
      </c>
    </row>
    <row r="34" spans="2:47" ht="15" customHeight="1" thickTop="1" thickBot="1">
      <c r="B34" s="20">
        <v>29</v>
      </c>
      <c r="C34" s="2" t="str">
        <f>IF(ISERROR(INDEX(I$2:I$42,MATCH(LARGE(AS$2:AS$42,ROW(B30)),AS$2:AS$42,0))),"",INDEX(I$2:I$42,MATCH(LARGE(AS$2:AS$42,ROW(B30)),AS$2:AS$42,0)))</f>
        <v/>
      </c>
      <c r="D34" s="14" t="str">
        <f>IF(ISERROR(INT(LARGE(AS$2:AS$41,ROW(B30)))),"",INT(LARGE(AS$2:AS$41,ROW(B30))))</f>
        <v/>
      </c>
      <c r="E34" s="2"/>
      <c r="F34" s="2" t="str">
        <f t="shared" si="4"/>
        <v/>
      </c>
      <c r="G34" s="2"/>
      <c r="H34" s="12">
        <v>33</v>
      </c>
      <c r="I34" s="30"/>
      <c r="J34" s="27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33">
        <f t="shared" si="0"/>
        <v>0</v>
      </c>
      <c r="AS34" s="35" t="str">
        <f t="shared" si="3"/>
        <v/>
      </c>
      <c r="AT34" s="33">
        <f t="shared" si="1"/>
        <v>0</v>
      </c>
      <c r="AU34" s="38" t="e">
        <f t="shared" si="2"/>
        <v>#DIV/0!</v>
      </c>
    </row>
    <row r="35" spans="2:47" ht="15" customHeight="1" thickTop="1" thickBot="1">
      <c r="B35" s="20">
        <v>30</v>
      </c>
      <c r="C35" s="2" t="str">
        <f>IF(ISERROR(INDEX(I$2:I$42,MATCH(LARGE(AS$2:AS$42,ROW(B31)),AS$2:AS$42,0))),"",INDEX(I$2:I$42,MATCH(LARGE(AS$2:AS$42,ROW(B31)),AS$2:AS$42,0)))</f>
        <v/>
      </c>
      <c r="D35" s="14" t="str">
        <f>IF(ISERROR(INT(LARGE(AS$2:AS$41,ROW(B31)))),"",INT(LARGE(AS$2:AS$41,ROW(B31))))</f>
        <v/>
      </c>
      <c r="E35" s="2"/>
      <c r="F35" s="2" t="str">
        <f t="shared" si="4"/>
        <v/>
      </c>
      <c r="G35" s="2"/>
      <c r="H35" s="13">
        <v>34</v>
      </c>
      <c r="I35" s="30"/>
      <c r="J35" s="27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33">
        <f t="shared" si="0"/>
        <v>0</v>
      </c>
      <c r="AS35" s="35" t="str">
        <f t="shared" si="3"/>
        <v/>
      </c>
      <c r="AT35" s="33">
        <f t="shared" si="1"/>
        <v>0</v>
      </c>
      <c r="AU35" s="38" t="e">
        <f t="shared" si="2"/>
        <v>#DIV/0!</v>
      </c>
    </row>
    <row r="36" spans="2:47" ht="15" customHeight="1" thickTop="1" thickBot="1">
      <c r="B36" s="20">
        <v>31</v>
      </c>
      <c r="C36" s="2" t="str">
        <f>IF(ISERROR(INDEX(I$2:I$42,MATCH(LARGE(AS$2:AS$42,ROW(B32)),AS$2:AS$42,0))),"",INDEX(I$2:I$42,MATCH(LARGE(AS$2:AS$42,ROW(B32)),AS$2:AS$42,0)))</f>
        <v/>
      </c>
      <c r="D36" s="14" t="str">
        <f>IF(ISERROR(INT(LARGE(AS$2:AS$41,ROW(B32)))),"",INT(LARGE(AS$2:AS$41,ROW(B32))))</f>
        <v/>
      </c>
      <c r="E36" s="2"/>
      <c r="F36" s="2" t="str">
        <f t="shared" si="4"/>
        <v/>
      </c>
      <c r="G36" s="2"/>
      <c r="H36" s="12">
        <v>35</v>
      </c>
      <c r="I36" s="30"/>
      <c r="J36" s="27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33">
        <f t="shared" si="0"/>
        <v>0</v>
      </c>
      <c r="AS36" s="35" t="str">
        <f t="shared" si="3"/>
        <v/>
      </c>
      <c r="AT36" s="33">
        <f t="shared" si="1"/>
        <v>0</v>
      </c>
      <c r="AU36" s="38" t="e">
        <f t="shared" si="2"/>
        <v>#DIV/0!</v>
      </c>
    </row>
    <row r="37" spans="2:47" ht="15" customHeight="1" thickTop="1" thickBot="1">
      <c r="B37" s="20">
        <v>32</v>
      </c>
      <c r="C37" s="2" t="str">
        <f>IF(ISERROR(INDEX(I$2:I$42,MATCH(LARGE(AS$2:AS$42,ROW(B33)),AS$2:AS$42,0))),"",INDEX(I$2:I$42,MATCH(LARGE(AS$2:AS$42,ROW(B33)),AS$2:AS$42,0)))</f>
        <v/>
      </c>
      <c r="D37" s="14" t="str">
        <f>IF(ISERROR(INT(LARGE(AS$2:AS$41,ROW(B33)))),"",INT(LARGE(AS$2:AS$41,ROW(B33))))</f>
        <v/>
      </c>
      <c r="E37" s="2"/>
      <c r="F37" s="2" t="str">
        <f t="shared" si="4"/>
        <v/>
      </c>
      <c r="G37" s="2"/>
      <c r="H37" s="13">
        <v>36</v>
      </c>
      <c r="I37" s="30"/>
      <c r="J37" s="27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33">
        <f t="shared" si="0"/>
        <v>0</v>
      </c>
      <c r="AS37" s="35" t="str">
        <f t="shared" ref="AS37:AS41" si="5">IF(AR37=0,"",AR37+ROW(C37)/10000)</f>
        <v/>
      </c>
      <c r="AT37" s="33">
        <f t="shared" si="1"/>
        <v>0</v>
      </c>
      <c r="AU37" s="38" t="e">
        <f t="shared" si="2"/>
        <v>#DIV/0!</v>
      </c>
    </row>
    <row r="38" spans="2:47" ht="15" customHeight="1" thickTop="1" thickBot="1">
      <c r="B38" s="20">
        <v>33</v>
      </c>
      <c r="C38" s="2"/>
      <c r="D38" s="14"/>
      <c r="E38" s="2"/>
      <c r="F38" s="2"/>
      <c r="G38" s="2"/>
      <c r="H38" s="12">
        <v>37</v>
      </c>
      <c r="I38" s="30"/>
      <c r="J38" s="27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33">
        <f t="shared" si="0"/>
        <v>0</v>
      </c>
      <c r="AS38" s="35" t="str">
        <f t="shared" si="5"/>
        <v/>
      </c>
      <c r="AT38" s="33">
        <f t="shared" si="1"/>
        <v>0</v>
      </c>
      <c r="AU38" s="38" t="e">
        <f t="shared" si="2"/>
        <v>#DIV/0!</v>
      </c>
    </row>
    <row r="39" spans="2:47" ht="15" customHeight="1" thickTop="1" thickBot="1">
      <c r="B39" s="20">
        <v>34</v>
      </c>
      <c r="C39" s="2"/>
      <c r="D39" s="14"/>
      <c r="E39" s="2"/>
      <c r="F39" s="2"/>
      <c r="G39" s="2"/>
      <c r="H39" s="13">
        <v>38</v>
      </c>
      <c r="I39" s="30"/>
      <c r="J39" s="27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33">
        <f t="shared" si="0"/>
        <v>0</v>
      </c>
      <c r="AS39" s="35" t="str">
        <f t="shared" si="5"/>
        <v/>
      </c>
      <c r="AT39" s="33">
        <f t="shared" si="1"/>
        <v>0</v>
      </c>
      <c r="AU39" s="38" t="e">
        <f t="shared" si="2"/>
        <v>#DIV/0!</v>
      </c>
    </row>
    <row r="40" spans="2:47" ht="15" customHeight="1" thickTop="1" thickBot="1">
      <c r="B40" s="20">
        <v>35</v>
      </c>
      <c r="C40" s="2"/>
      <c r="D40" s="14"/>
      <c r="E40" s="2"/>
      <c r="F40" s="2"/>
      <c r="G40" s="2"/>
      <c r="H40" s="12">
        <v>39</v>
      </c>
      <c r="I40" s="30"/>
      <c r="J40" s="27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33">
        <f t="shared" si="0"/>
        <v>0</v>
      </c>
      <c r="AS40" s="35" t="str">
        <f t="shared" si="5"/>
        <v/>
      </c>
      <c r="AT40" s="33">
        <f t="shared" si="1"/>
        <v>0</v>
      </c>
      <c r="AU40" s="38" t="e">
        <f t="shared" si="2"/>
        <v>#DIV/0!</v>
      </c>
    </row>
    <row r="41" spans="2:47" ht="15" customHeight="1" thickTop="1" thickBot="1">
      <c r="B41" s="20">
        <v>36</v>
      </c>
      <c r="C41" s="2"/>
      <c r="D41" s="14"/>
      <c r="E41" s="2"/>
      <c r="F41" s="2"/>
      <c r="G41" s="2"/>
      <c r="H41" s="17">
        <v>40</v>
      </c>
      <c r="I41" s="31"/>
      <c r="J41" s="27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33">
        <f t="shared" si="0"/>
        <v>0</v>
      </c>
      <c r="AS41" s="35" t="str">
        <f t="shared" si="5"/>
        <v/>
      </c>
      <c r="AT41" s="33">
        <f t="shared" si="1"/>
        <v>0</v>
      </c>
      <c r="AU41" s="38" t="e">
        <f t="shared" si="2"/>
        <v>#DIV/0!</v>
      </c>
    </row>
    <row r="42" spans="2:47" ht="15" customHeight="1">
      <c r="B42" s="20">
        <v>37</v>
      </c>
      <c r="C42" s="2"/>
      <c r="D42" s="14"/>
      <c r="E42" s="2"/>
      <c r="F42" s="2"/>
      <c r="G42" s="2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</row>
    <row r="43" spans="2:47" ht="15" customHeight="1">
      <c r="B43" s="20">
        <v>38</v>
      </c>
      <c r="C43" s="2"/>
      <c r="D43" s="14"/>
      <c r="E43" s="2"/>
      <c r="F43" s="2"/>
      <c r="G43" s="2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</row>
    <row r="44" spans="2:47" ht="15" customHeight="1">
      <c r="B44" s="20">
        <v>39</v>
      </c>
      <c r="C44" s="2"/>
      <c r="D44" s="14"/>
      <c r="E44" s="2"/>
      <c r="F44" s="2"/>
      <c r="G44" s="2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</row>
    <row r="45" spans="2:47" ht="15" customHeight="1">
      <c r="B45" s="20">
        <v>40</v>
      </c>
      <c r="C45" s="2"/>
      <c r="D45" s="14"/>
      <c r="E45" s="2"/>
      <c r="F45" s="2"/>
      <c r="G45" s="2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</row>
    <row r="46" spans="2:47">
      <c r="B46" s="20"/>
      <c r="C46" s="2"/>
      <c r="D46" s="14"/>
      <c r="E46" s="2"/>
      <c r="F46" s="2"/>
      <c r="G46" s="2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</row>
    <row r="47" spans="2:47">
      <c r="B47" s="20"/>
      <c r="C47" s="2"/>
      <c r="D47" s="14"/>
      <c r="E47" s="2"/>
      <c r="F47" s="2"/>
      <c r="G47" s="2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</row>
    <row r="48" spans="2:47">
      <c r="B48" s="20"/>
      <c r="C48" s="2"/>
      <c r="D48" s="14"/>
      <c r="E48" s="2"/>
      <c r="F48" s="2"/>
      <c r="G48" s="2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</row>
    <row r="49" spans="2:43">
      <c r="B49" s="20"/>
      <c r="C49" s="2"/>
      <c r="D49" s="14"/>
      <c r="E49" s="2"/>
      <c r="F49" s="2"/>
      <c r="G49" s="2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</row>
    <row r="50" spans="2:43">
      <c r="B50" s="20"/>
      <c r="C50" s="2"/>
      <c r="D50" s="14"/>
      <c r="E50" s="2"/>
      <c r="F50" s="2"/>
      <c r="G50" s="2"/>
      <c r="H50" s="14"/>
    </row>
    <row r="51" spans="2:43">
      <c r="B51" s="20"/>
      <c r="C51" s="2"/>
      <c r="D51" s="14"/>
      <c r="E51" s="2"/>
      <c r="F51" s="2"/>
      <c r="G51" s="2"/>
      <c r="H51" s="14"/>
    </row>
    <row r="52" spans="2:43">
      <c r="B52" s="20"/>
      <c r="C52" s="2"/>
      <c r="D52" s="14"/>
      <c r="E52" s="2"/>
      <c r="F52" s="2"/>
      <c r="G52" s="2"/>
      <c r="H52" s="14"/>
    </row>
    <row r="53" spans="2:43">
      <c r="B53" s="20"/>
      <c r="C53" s="2"/>
      <c r="D53" s="14"/>
      <c r="E53" s="2"/>
      <c r="F53" s="2"/>
      <c r="G53" s="2"/>
      <c r="H53" s="14"/>
    </row>
    <row r="54" spans="2:43">
      <c r="B54" s="20"/>
      <c r="C54" s="2"/>
      <c r="D54" s="14"/>
      <c r="E54" s="2"/>
      <c r="F54" s="2"/>
      <c r="G54" s="2"/>
      <c r="H54" s="14"/>
    </row>
    <row r="55" spans="2:43">
      <c r="B55" s="20"/>
      <c r="C55" s="2"/>
      <c r="D55" s="14"/>
      <c r="E55" s="2"/>
      <c r="F55" s="2"/>
      <c r="G55" s="2"/>
      <c r="H55" s="14"/>
    </row>
    <row r="56" spans="2:43">
      <c r="B56" s="20"/>
      <c r="C56" s="2"/>
      <c r="D56" s="14"/>
      <c r="E56" s="2"/>
      <c r="F56" s="2"/>
      <c r="G56" s="2"/>
      <c r="H56" s="14"/>
    </row>
    <row r="57" spans="2:43">
      <c r="B57" s="20"/>
      <c r="C57" s="2"/>
      <c r="D57" s="14"/>
      <c r="E57" s="2"/>
      <c r="F57" s="2"/>
      <c r="G57" s="2"/>
      <c r="H57" s="14"/>
    </row>
    <row r="58" spans="2:43">
      <c r="B58" s="20"/>
      <c r="C58" s="2"/>
      <c r="D58" s="14"/>
      <c r="E58" s="2"/>
      <c r="F58" s="2"/>
      <c r="G58" s="2"/>
      <c r="H58" s="14"/>
    </row>
    <row r="59" spans="2:43">
      <c r="B59" s="20"/>
      <c r="C59" s="2"/>
      <c r="D59" s="14"/>
      <c r="E59" s="2"/>
      <c r="F59" s="2"/>
      <c r="G59" s="2"/>
      <c r="H59" s="14"/>
    </row>
    <row r="60" spans="2:43">
      <c r="B60" s="20"/>
      <c r="C60" s="2"/>
      <c r="D60" s="14"/>
      <c r="E60" s="2"/>
      <c r="F60" s="2"/>
      <c r="G60" s="2"/>
      <c r="H60" s="14"/>
    </row>
    <row r="61" spans="2:43">
      <c r="B61" s="20"/>
      <c r="C61" s="2"/>
      <c r="D61" s="14"/>
      <c r="E61" s="2"/>
      <c r="F61" s="2"/>
      <c r="G61" s="2"/>
      <c r="H61" s="14"/>
    </row>
    <row r="62" spans="2:43">
      <c r="B62" s="20"/>
      <c r="C62" s="2"/>
      <c r="D62" s="14"/>
      <c r="E62" s="2"/>
      <c r="F62" s="2"/>
      <c r="G62" s="2"/>
      <c r="H62" s="14"/>
    </row>
    <row r="63" spans="2:43">
      <c r="B63" s="20"/>
      <c r="C63" s="2"/>
      <c r="D63" s="14"/>
      <c r="E63" s="2"/>
      <c r="F63" s="2"/>
      <c r="G63" s="2"/>
      <c r="H63" s="14"/>
    </row>
    <row r="64" spans="2:43">
      <c r="B64" s="20"/>
      <c r="C64" s="2"/>
      <c r="D64" s="14"/>
      <c r="E64" s="2"/>
      <c r="F64" s="2"/>
      <c r="G64" s="2"/>
      <c r="H64" s="14"/>
    </row>
    <row r="65" spans="2:77">
      <c r="B65" s="20"/>
      <c r="C65" s="2"/>
      <c r="D65" s="14"/>
      <c r="E65" s="2"/>
      <c r="F65" s="2"/>
      <c r="G65" s="2"/>
      <c r="H65" s="14"/>
    </row>
    <row r="66" spans="2:77">
      <c r="B66" s="20"/>
      <c r="C66" s="2"/>
      <c r="D66" s="14"/>
      <c r="E66" s="2"/>
      <c r="F66" s="2"/>
      <c r="G66" s="2"/>
      <c r="H66" s="14"/>
    </row>
    <row r="67" spans="2:77">
      <c r="B67" s="20"/>
      <c r="C67" s="2"/>
      <c r="D67" s="14"/>
      <c r="E67" s="2"/>
      <c r="F67" s="2"/>
      <c r="G67" s="2"/>
      <c r="H67" s="14"/>
    </row>
    <row r="68" spans="2:77">
      <c r="B68" s="20"/>
      <c r="C68" s="2"/>
      <c r="D68" s="14"/>
      <c r="E68" s="2"/>
      <c r="F68" s="2"/>
      <c r="G68" s="2"/>
      <c r="H68" s="14"/>
    </row>
    <row r="69" spans="2:77">
      <c r="B69" s="20"/>
      <c r="C69" s="2"/>
      <c r="D69" s="14"/>
      <c r="E69" s="2"/>
      <c r="F69" s="2"/>
      <c r="G69" s="2"/>
      <c r="H69" s="14"/>
    </row>
    <row r="70" spans="2:77">
      <c r="B70" s="20"/>
      <c r="C70" s="2"/>
      <c r="D70" s="14"/>
      <c r="E70" s="2"/>
      <c r="F70" s="2"/>
      <c r="G70" s="2"/>
      <c r="H70" s="14"/>
    </row>
    <row r="71" spans="2:77">
      <c r="B71" s="20"/>
      <c r="C71" s="2"/>
      <c r="D71" s="14"/>
      <c r="E71" s="2"/>
      <c r="F71" s="2"/>
      <c r="G71" s="2"/>
      <c r="H71" s="14"/>
    </row>
    <row r="72" spans="2:77" s="1" customFormat="1">
      <c r="B72" s="20"/>
      <c r="C72" s="2"/>
      <c r="D72" s="14"/>
      <c r="E72" s="2"/>
      <c r="F72" s="2"/>
      <c r="G72" s="2"/>
      <c r="H72" s="15"/>
      <c r="I72" s="8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36"/>
      <c r="AT72" s="6"/>
      <c r="AU72" s="39"/>
      <c r="AV72" s="6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7"/>
      <c r="BP72" s="7"/>
      <c r="BQ72" s="7"/>
      <c r="BR72" s="7"/>
      <c r="BS72" s="7"/>
      <c r="BT72" s="7"/>
      <c r="BU72" s="7"/>
      <c r="BV72" s="7"/>
      <c r="BW72" s="7"/>
      <c r="BX72" s="7"/>
      <c r="BY72" s="7"/>
    </row>
    <row r="73" spans="2:77">
      <c r="B73" s="21"/>
      <c r="C73" s="3"/>
      <c r="D73" s="15"/>
      <c r="E73" s="3"/>
      <c r="F73" s="3"/>
      <c r="G73" s="3"/>
    </row>
  </sheetData>
  <phoneticPr fontId="0" type="noConversion"/>
  <conditionalFormatting sqref="J2:AQ41">
    <cfRule type="cellIs" dxfId="1" priority="2" stopIfTrue="1" operator="greaterThan">
      <formula>0</formula>
    </cfRule>
  </conditionalFormatting>
  <conditionalFormatting sqref="J2:Y33">
    <cfRule type="cellIs" dxfId="0" priority="1" stopIfTrue="1" operator="equal">
      <formula>0</formula>
    </cfRule>
  </conditionalFormatting>
  <pageMargins left="0.78740157480314965" right="0.78740157480314965" top="0.98425196850393704" bottom="0.98425196850393704" header="0.51181102362204722" footer="0.51181102362204722"/>
  <pageSetup paperSize="9" fitToHeight="0" pageOrder="overThenDown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VANDERBERCK</dc:creator>
  <cp:lastModifiedBy>Didier VANDERBERCK</cp:lastModifiedBy>
  <cp:lastPrinted>2019-11-26T08:57:05Z</cp:lastPrinted>
  <dcterms:created xsi:type="dcterms:W3CDTF">2011-05-29T17:15:19Z</dcterms:created>
  <dcterms:modified xsi:type="dcterms:W3CDTF">2019-11-26T09:00:44Z</dcterms:modified>
</cp:coreProperties>
</file>