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oureddine\Desktop\3A EMLYON\VBA\VBA NOUREDDINE\business game\TBL DE BORD FINAL\"/>
    </mc:Choice>
  </mc:AlternateContent>
  <xr:revisionPtr revIDLastSave="0" documentId="8_{93194F92-CC6C-4468-ABFC-8DAE4F3EBA46}" xr6:coauthVersionLast="45" xr6:coauthVersionMax="45" xr10:uidLastSave="{00000000-0000-0000-0000-000000000000}"/>
  <bookViews>
    <workbookView xWindow="-120" yWindow="-120" windowWidth="20730" windowHeight="11160" xr2:uid="{EE82EBDE-6FDD-4050-BD93-D2E18A8FA988}"/>
  </bookViews>
  <sheets>
    <sheet name="1 - Financ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1" i="1" l="1"/>
  <c r="N5" i="1"/>
  <c r="N17" i="1"/>
  <c r="N16" i="1"/>
  <c r="N15" i="1"/>
  <c r="L11" i="1"/>
  <c r="K11" i="1"/>
  <c r="J11" i="1"/>
  <c r="I11" i="1"/>
  <c r="H11" i="1"/>
  <c r="G11" i="1"/>
  <c r="F11" i="1"/>
  <c r="E11" i="1"/>
  <c r="D11" i="1"/>
  <c r="C11" i="1"/>
  <c r="N10" i="1"/>
  <c r="L9" i="1"/>
  <c r="K9" i="1"/>
  <c r="J9" i="1"/>
  <c r="I9" i="1"/>
  <c r="H9" i="1"/>
  <c r="G9" i="1"/>
  <c r="F9" i="1"/>
  <c r="E9" i="1"/>
  <c r="D9" i="1"/>
  <c r="C9" i="1"/>
  <c r="C7" i="1"/>
  <c r="D7" i="1"/>
  <c r="E7" i="1"/>
  <c r="F7" i="1"/>
  <c r="G7" i="1"/>
  <c r="H7" i="1"/>
  <c r="I7" i="1"/>
  <c r="J7" i="1"/>
  <c r="K7" i="1"/>
  <c r="L7" i="1"/>
  <c r="N7" i="1"/>
  <c r="N6" i="1"/>
</calcChain>
</file>

<file path=xl/sharedStrings.xml><?xml version="1.0" encoding="utf-8"?>
<sst xmlns="http://schemas.openxmlformats.org/spreadsheetml/2006/main" count="26" uniqueCount="26">
  <si>
    <t>Décisions connues</t>
  </si>
  <si>
    <t>TCAM</t>
  </si>
  <si>
    <t>N° décision</t>
  </si>
  <si>
    <t>Chiffre d'affaires</t>
  </si>
  <si>
    <t>Résultat opérationnel (EBIT)</t>
  </si>
  <si>
    <t>Marge opérationnelle</t>
  </si>
  <si>
    <t>Produits/Charges financières nettes</t>
  </si>
  <si>
    <t>Ratio frais financiers / EBIT en %</t>
  </si>
  <si>
    <t>Résultat net annuel</t>
  </si>
  <si>
    <t>Résultat net annuel en % du CA</t>
  </si>
  <si>
    <t>Dette nette sur fonds propres (levier) en %</t>
  </si>
  <si>
    <t>Ratio des fonds propres en %</t>
  </si>
  <si>
    <t>Rentabilité des Capitaux Engagés (ROCE)</t>
  </si>
  <si>
    <t>Capitalisation boursière de la société, k USD</t>
  </si>
  <si>
    <t>Cours de l'action à la fin du tour, USD</t>
  </si>
  <si>
    <t>Bénéfice par action (EPS), USD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</si>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</sst>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 wrapText="1"/>
    </xf>
    <xf numFmtId="0" fontId="2" fillId="0" borderId="0" xfId="0" applyFont="1"/>
    <xf numFmtId="164" fontId="0" fillId="0" borderId="0" xfId="1" applyNumberFormat="1" applyFont="1"/>
    <xf numFmtId="3" fontId="0" fillId="0" borderId="0" xfId="0" applyNumberFormat="1" applyFill="1"/>
    <xf numFmtId="0" fontId="0" fillId="0" borderId="0" xfId="0" applyFill="1"/>
    <xf numFmtId="9" fontId="0" fillId="0" borderId="0" xfId="1" applyFont="1" applyFill="1"/>
    <xf numFmtId="164" fontId="0" fillId="0" borderId="0" xfId="1" applyNumberFormat="1" applyFont="1" applyFill="1"/>
    <xf numFmtId="9" fontId="0" fillId="0" borderId="0" xfId="1" applyNumberFormat="1" applyFont="1" applyFill="1"/>
  </cellXfs>
  <cellStyles count="2">
    <cellStyle name="Normal" xfId="0" builtinId="0"/>
    <cellStyle name="Pourcentage" xfId="1" builtinId="5"/>
  </cellStyles>
  <dxfs count="12">
    <dxf>
      <numFmt numFmtId="164" formatCode="0.0%"/>
    </dxf>
    <dxf>
      <numFmt numFmtId="164" formatCode="0.0%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828675</xdr:colOff>
          <xdr:row>3</xdr:row>
          <xdr:rowOff>0</xdr:rowOff>
        </xdr:from>
        <xdr:to>
          <xdr:col>15</xdr:col>
          <xdr:colOff>828675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5</xdr:row>
          <xdr:rowOff>19050</xdr:rowOff>
        </xdr:from>
        <xdr:to>
          <xdr:col>16</xdr:col>
          <xdr:colOff>9525</xdr:colOff>
          <xdr:row>6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A6398D-A7D5-48FF-8D84-6EAE77D2FF16}" name="T_1_Finance" displayName="T_1_Finance" ref="B4:L17" totalsRowShown="0">
  <autoFilter ref="B4:L17" xr:uid="{6904661D-C2FF-4111-B72D-44891BB5FFF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425F9394-3395-4D25-9683-AD9C069CB41D}" name="N° décision"/>
    <tableColumn id="2" xr3:uid="{31F3D4A8-407E-4EC3-85BF-3E0B80508D78}" name="1" dataDxfId="11"/>
    <tableColumn id="3" xr3:uid="{720034AB-91A9-4E0E-AE3C-4682FD882333}" name="2" dataDxfId="10"/>
    <tableColumn id="4" xr3:uid="{CF9C3A72-D065-4263-B31D-1A5EF02CF317}" name="3" dataDxfId="9"/>
    <tableColumn id="5" xr3:uid="{45FACEC5-9C5C-4FB8-854E-E67EDF1C6542}" name="4" dataDxfId="8"/>
    <tableColumn id="6" xr3:uid="{B8EE6610-8DC5-4874-A883-36FDE8767A4D}" name="5" dataDxfId="7"/>
    <tableColumn id="7" xr3:uid="{8B1733DA-6522-4CB5-B421-0FCCDFD72492}" name="6" dataDxfId="6"/>
    <tableColumn id="8" xr3:uid="{902F430E-9EBE-41E8-B9AB-200D171FE590}" name="7" dataDxfId="5"/>
    <tableColumn id="9" xr3:uid="{BA19E3B5-C509-409E-A5C3-954D5DC6F066}" name="8" dataDxfId="4"/>
    <tableColumn id="10" xr3:uid="{B40BFF60-ABAC-445C-8DEC-BF64B6E7A67A}" name="9" dataDxfId="3"/>
    <tableColumn id="11" xr3:uid="{EE2DDA69-F912-4DE7-9CDB-0429D49BB4F2}" name="10" dataDxfId="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6EEBBBD-8EF7-43BB-AD88-BF1FB58FB2F6}" name="TCAM" displayName="TCAM" ref="N4:N17" totalsRowShown="0" dataDxfId="1">
  <autoFilter ref="N4:N17" xr:uid="{40DD46D6-5E29-44A4-B26E-E28B88893D83}">
    <filterColumn colId="0" hiddenButton="1"/>
  </autoFilter>
  <tableColumns count="1">
    <tableColumn id="1" xr3:uid="{37439D08-8458-4430-95B4-4B695BBEB7CE}" name="TCAM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74CC3-AF33-4ECF-A9BE-C1C7078B0E9A}">
  <sheetPr codeName="Sheet13"/>
  <dimension ref="B1:N17"/>
  <sheetViews>
    <sheetView showGridLines="0" tabSelected="1" zoomScale="75" zoomScaleNormal="75" workbookViewId="0">
      <selection activeCell="J19" sqref="J19"/>
    </sheetView>
  </sheetViews>
  <sheetFormatPr baseColWidth="10" defaultColWidth="11" defaultRowHeight="15.75" x14ac:dyDescent="0.25"/>
  <cols>
    <col min="2" max="2" width="39" bestFit="1" customWidth="1"/>
    <col min="12" max="12" width="16.125" bestFit="1" customWidth="1"/>
    <col min="14" max="14" width="9" bestFit="1" customWidth="1"/>
  </cols>
  <sheetData>
    <row r="1" spans="2:14" x14ac:dyDescent="0.25">
      <c r="B1" s="1"/>
      <c r="C1" s="1"/>
      <c r="D1" s="1"/>
      <c r="E1" s="1"/>
      <c r="F1" s="1"/>
      <c r="G1" s="1"/>
      <c r="H1" s="1"/>
      <c r="I1" s="1"/>
      <c r="L1" s="2" t="s">
        <v>0</v>
      </c>
      <c r="M1" s="2">
        <f>COUNTIF(C5:L5,"&lt;&gt;0")</f>
        <v>10</v>
      </c>
    </row>
    <row r="2" spans="2:14" x14ac:dyDescent="0.25">
      <c r="B2" s="1"/>
      <c r="C2" s="1"/>
      <c r="D2" s="1"/>
      <c r="E2" s="1"/>
      <c r="F2" s="1"/>
      <c r="G2" s="1"/>
      <c r="H2" s="1"/>
      <c r="I2" s="1"/>
    </row>
    <row r="4" spans="2:14" x14ac:dyDescent="0.25">
      <c r="B4" t="s">
        <v>2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22</v>
      </c>
      <c r="J4" t="s">
        <v>23</v>
      </c>
      <c r="K4" t="s">
        <v>24</v>
      </c>
      <c r="L4" t="s">
        <v>25</v>
      </c>
      <c r="N4" t="s">
        <v>1</v>
      </c>
    </row>
    <row r="5" spans="2:14" x14ac:dyDescent="0.25">
      <c r="B5" t="s">
        <v>3</v>
      </c>
      <c r="C5" s="4">
        <v>1316601</v>
      </c>
      <c r="D5" s="5">
        <v>1043250</v>
      </c>
      <c r="E5" s="5">
        <v>1801862</v>
      </c>
      <c r="F5" s="5">
        <v>2120165</v>
      </c>
      <c r="G5" s="5">
        <v>1848708</v>
      </c>
      <c r="H5" s="5">
        <v>2161484</v>
      </c>
      <c r="I5" s="5">
        <v>2274124</v>
      </c>
      <c r="J5" s="5">
        <v>2304611</v>
      </c>
      <c r="K5" s="5">
        <v>2779547</v>
      </c>
      <c r="L5" s="5">
        <v>3327584</v>
      </c>
      <c r="N5" s="3">
        <f>_xlfn.RRI($M$1,C5,L5)</f>
        <v>9.715373191433696E-2</v>
      </c>
    </row>
    <row r="6" spans="2:14" x14ac:dyDescent="0.25">
      <c r="B6" t="s">
        <v>4</v>
      </c>
      <c r="C6" s="5">
        <v>3856</v>
      </c>
      <c r="D6" s="5">
        <v>-84304</v>
      </c>
      <c r="E6" s="5">
        <v>244273</v>
      </c>
      <c r="F6" s="5">
        <v>433134</v>
      </c>
      <c r="G6" s="5">
        <v>121902</v>
      </c>
      <c r="H6" s="5">
        <v>361406</v>
      </c>
      <c r="I6" s="5">
        <v>41589</v>
      </c>
      <c r="J6" s="5">
        <v>450237</v>
      </c>
      <c r="K6" s="5">
        <v>813201</v>
      </c>
      <c r="L6" s="5">
        <v>1146356</v>
      </c>
      <c r="N6" s="3">
        <f t="shared" ref="N6" si="0">_xlfn.RRI($M$1,C6,L6)</f>
        <v>0.76733243659269434</v>
      </c>
    </row>
    <row r="7" spans="2:14" x14ac:dyDescent="0.25">
      <c r="B7" t="s">
        <v>5</v>
      </c>
      <c r="C7" s="7">
        <f>IFERROR(C6/C5,"")</f>
        <v>2.9287536618914918E-3</v>
      </c>
      <c r="D7" s="7">
        <f t="shared" ref="D7:L7" si="1">IFERROR(D6/D5,"")</f>
        <v>-8.0809010304337403E-2</v>
      </c>
      <c r="E7" s="7">
        <f t="shared" si="1"/>
        <v>0.13556698570700754</v>
      </c>
      <c r="F7" s="7">
        <f t="shared" si="1"/>
        <v>0.20429259043517839</v>
      </c>
      <c r="G7" s="7">
        <f t="shared" si="1"/>
        <v>6.5939023361179808E-2</v>
      </c>
      <c r="H7" s="7">
        <f t="shared" si="1"/>
        <v>0.16720271813254228</v>
      </c>
      <c r="I7" s="7">
        <f t="shared" si="1"/>
        <v>1.8287920975285428E-2</v>
      </c>
      <c r="J7" s="7">
        <f t="shared" si="1"/>
        <v>0.19536355593199894</v>
      </c>
      <c r="K7" s="7">
        <f t="shared" si="1"/>
        <v>0.29256601885127326</v>
      </c>
      <c r="L7" s="7">
        <f t="shared" si="1"/>
        <v>0.34450099531672229</v>
      </c>
      <c r="N7" s="3">
        <f>AVERAGE(C7:L7)</f>
        <v>0.13458395520687422</v>
      </c>
    </row>
    <row r="8" spans="2:14" x14ac:dyDescent="0.25">
      <c r="B8" t="s">
        <v>6</v>
      </c>
      <c r="C8" s="4">
        <v>40253</v>
      </c>
      <c r="D8" s="4">
        <v>131005</v>
      </c>
      <c r="E8" s="4">
        <v>86309</v>
      </c>
      <c r="F8" s="4">
        <v>28449</v>
      </c>
      <c r="G8" s="4">
        <v>34251</v>
      </c>
      <c r="H8" s="4">
        <v>39755</v>
      </c>
      <c r="I8" s="4">
        <v>71319</v>
      </c>
      <c r="J8" s="4">
        <v>14709</v>
      </c>
      <c r="K8" s="4">
        <v>4273</v>
      </c>
      <c r="L8" s="4">
        <v>-15525</v>
      </c>
      <c r="N8" s="3"/>
    </row>
    <row r="9" spans="2:14" x14ac:dyDescent="0.25">
      <c r="B9" t="s">
        <v>7</v>
      </c>
      <c r="C9" s="6">
        <f>IFERROR(C8/C6,"")</f>
        <v>10.43905601659751</v>
      </c>
      <c r="D9" s="6">
        <f t="shared" ref="D9:L9" si="2">IFERROR(D8/D6,"")</f>
        <v>-1.5539594799772254</v>
      </c>
      <c r="E9" s="6">
        <f t="shared" si="2"/>
        <v>0.35333008560094648</v>
      </c>
      <c r="F9" s="6">
        <f t="shared" si="2"/>
        <v>6.568175206748951E-2</v>
      </c>
      <c r="G9" s="6">
        <f t="shared" si="2"/>
        <v>0.28097160013781564</v>
      </c>
      <c r="H9" s="6">
        <f t="shared" si="2"/>
        <v>0.11000094077021411</v>
      </c>
      <c r="I9" s="6">
        <f t="shared" si="2"/>
        <v>1.7148524850320999</v>
      </c>
      <c r="J9" s="6">
        <f t="shared" si="2"/>
        <v>3.2669460750671314E-2</v>
      </c>
      <c r="K9" s="6">
        <f t="shared" si="2"/>
        <v>5.25454346465388E-3</v>
      </c>
      <c r="L9" s="6">
        <f t="shared" si="2"/>
        <v>-1.3542913370715554E-2</v>
      </c>
      <c r="N9" s="3"/>
    </row>
    <row r="10" spans="2:14" x14ac:dyDescent="0.25">
      <c r="B10" t="s">
        <v>8</v>
      </c>
      <c r="C10" s="4">
        <v>-82863</v>
      </c>
      <c r="D10" s="4">
        <v>-254493</v>
      </c>
      <c r="E10" s="4">
        <v>144142</v>
      </c>
      <c r="F10" s="4">
        <v>371453</v>
      </c>
      <c r="G10" s="4">
        <v>59809</v>
      </c>
      <c r="H10" s="4">
        <v>307241</v>
      </c>
      <c r="I10" s="4">
        <v>-44427</v>
      </c>
      <c r="J10" s="4">
        <v>355545</v>
      </c>
      <c r="K10" s="4">
        <v>641165</v>
      </c>
      <c r="L10" s="4">
        <v>888442</v>
      </c>
      <c r="N10" s="3">
        <f>_xlfn.RRI($M$1,-C10,L10)</f>
        <v>0.26773021923970686</v>
      </c>
    </row>
    <row r="11" spans="2:14" x14ac:dyDescent="0.25">
      <c r="B11" t="s">
        <v>9</v>
      </c>
      <c r="C11" s="8">
        <f>IFERROR(C10/C5,"")</f>
        <v>-6.2937062937062943E-2</v>
      </c>
      <c r="D11" s="8">
        <f t="shared" ref="D11:L11" si="3">IFERROR(D10/D5,"")</f>
        <v>-0.24394248741912294</v>
      </c>
      <c r="E11" s="8">
        <f t="shared" si="3"/>
        <v>7.9996137329051836E-2</v>
      </c>
      <c r="F11" s="8">
        <f t="shared" si="3"/>
        <v>0.17520004339284914</v>
      </c>
      <c r="G11" s="8">
        <f t="shared" si="3"/>
        <v>3.2351782974920862E-2</v>
      </c>
      <c r="H11" s="8">
        <f t="shared" si="3"/>
        <v>0.14214354582314742</v>
      </c>
      <c r="I11" s="8">
        <f t="shared" si="3"/>
        <v>-1.9535874033254123E-2</v>
      </c>
      <c r="J11" s="8">
        <f t="shared" si="3"/>
        <v>0.15427549378181393</v>
      </c>
      <c r="K11" s="8">
        <f t="shared" si="3"/>
        <v>0.23067248008398492</v>
      </c>
      <c r="L11" s="8">
        <f t="shared" si="3"/>
        <v>0.26699310971563756</v>
      </c>
      <c r="N11" s="3"/>
    </row>
    <row r="12" spans="2:14" x14ac:dyDescent="0.25">
      <c r="B12" t="s">
        <v>10</v>
      </c>
      <c r="C12" s="8">
        <v>0.22829999999999998</v>
      </c>
      <c r="D12" s="8">
        <v>3.7604000000000002</v>
      </c>
      <c r="E12" s="8">
        <v>1.6141999999999999</v>
      </c>
      <c r="F12" s="8">
        <v>0.25390000000000001</v>
      </c>
      <c r="G12" s="8">
        <v>0.54710000000000003</v>
      </c>
      <c r="H12" s="8">
        <v>0.4229</v>
      </c>
      <c r="I12" s="8">
        <v>0.14380000000000001</v>
      </c>
      <c r="J12" s="8">
        <v>0.154</v>
      </c>
      <c r="K12" s="8">
        <v>-9.9100000000000008E-2</v>
      </c>
      <c r="L12" s="8">
        <v>-0.40529999999999999</v>
      </c>
      <c r="N12" s="3"/>
    </row>
    <row r="13" spans="2:14" x14ac:dyDescent="0.25">
      <c r="B13" t="s">
        <v>11</v>
      </c>
      <c r="C13" s="6">
        <v>0.52029999999999998</v>
      </c>
      <c r="D13" s="6">
        <v>0.18899999999999997</v>
      </c>
      <c r="E13" s="6">
        <v>0.32780000000000004</v>
      </c>
      <c r="F13" s="6">
        <v>0.52910000000000001</v>
      </c>
      <c r="G13" s="6">
        <v>0.52259999999999995</v>
      </c>
      <c r="H13" s="6">
        <v>0.52849999999999997</v>
      </c>
      <c r="I13" s="6">
        <v>0.63070000000000004</v>
      </c>
      <c r="J13" s="6">
        <v>0.77800000000000002</v>
      </c>
      <c r="K13" s="6">
        <v>0.93680000000000008</v>
      </c>
      <c r="L13" s="6">
        <v>0.96779999999999999</v>
      </c>
      <c r="N13" s="3"/>
    </row>
    <row r="14" spans="2:14" x14ac:dyDescent="0.25">
      <c r="B14" t="s">
        <v>12</v>
      </c>
      <c r="C14" s="6">
        <v>3.3E-3</v>
      </c>
      <c r="D14" s="6">
        <v>-5.8099999999999999E-2</v>
      </c>
      <c r="E14" s="6">
        <v>0.15160000000000001</v>
      </c>
      <c r="F14" s="6">
        <v>0.28820000000000001</v>
      </c>
      <c r="G14" s="6">
        <v>7.4299999999999991E-2</v>
      </c>
      <c r="H14" s="6">
        <v>0.18179999999999999</v>
      </c>
      <c r="I14" s="6">
        <v>2.0400000000000001E-2</v>
      </c>
      <c r="J14" s="6">
        <v>0.24149999999999999</v>
      </c>
      <c r="K14" s="6">
        <v>0.38840000000000002</v>
      </c>
      <c r="L14" s="6">
        <v>0.52910000000000001</v>
      </c>
      <c r="N14" s="3"/>
    </row>
    <row r="15" spans="2:14" x14ac:dyDescent="0.25">
      <c r="B15" t="s">
        <v>13</v>
      </c>
      <c r="C15" s="4">
        <v>4690559</v>
      </c>
      <c r="D15" s="4">
        <v>2535389</v>
      </c>
      <c r="E15" s="4">
        <v>4201352</v>
      </c>
      <c r="F15" s="4">
        <v>6657133</v>
      </c>
      <c r="G15" s="4">
        <v>6145558</v>
      </c>
      <c r="H15" s="4">
        <v>5939259</v>
      </c>
      <c r="I15" s="4">
        <v>5841927</v>
      </c>
      <c r="J15" s="4">
        <v>6873763</v>
      </c>
      <c r="K15" s="4">
        <v>9426275</v>
      </c>
      <c r="L15" s="4">
        <v>12307102</v>
      </c>
      <c r="N15" s="3">
        <f t="shared" ref="N15:N16" si="4">_xlfn.RRI($M$1,C15,L15)</f>
        <v>0.10126825296458364</v>
      </c>
    </row>
    <row r="16" spans="2:14" x14ac:dyDescent="0.25">
      <c r="B16" t="s">
        <v>14</v>
      </c>
      <c r="C16" s="5">
        <v>156.35</v>
      </c>
      <c r="D16" s="5">
        <v>84.51</v>
      </c>
      <c r="E16" s="5">
        <v>140.05000000000001</v>
      </c>
      <c r="F16" s="5">
        <v>221.9</v>
      </c>
      <c r="G16" s="5">
        <v>204.85</v>
      </c>
      <c r="H16" s="5">
        <v>197.98</v>
      </c>
      <c r="I16" s="5">
        <v>194.73</v>
      </c>
      <c r="J16" s="5">
        <v>229.13</v>
      </c>
      <c r="K16" s="5">
        <v>314.20999999999998</v>
      </c>
      <c r="L16" s="5">
        <v>410.24</v>
      </c>
      <c r="N16" s="3">
        <f t="shared" si="4"/>
        <v>0.10127051512469509</v>
      </c>
    </row>
    <row r="17" spans="2:14" x14ac:dyDescent="0.25">
      <c r="B17" t="s">
        <v>15</v>
      </c>
      <c r="C17" s="5">
        <v>-2.76</v>
      </c>
      <c r="D17" s="5">
        <v>-8.48</v>
      </c>
      <c r="E17" s="5">
        <v>4.8</v>
      </c>
      <c r="F17" s="5">
        <v>12.38</v>
      </c>
      <c r="G17" s="5">
        <v>1.99</v>
      </c>
      <c r="H17" s="5">
        <v>10.24</v>
      </c>
      <c r="I17" s="5">
        <v>-1.48</v>
      </c>
      <c r="J17" s="5">
        <v>11.85</v>
      </c>
      <c r="K17" s="5">
        <v>21.37</v>
      </c>
      <c r="L17" s="5">
        <v>29.61</v>
      </c>
      <c r="N17" s="3">
        <f>_xlfn.RRI($M$1,-C17,L17)</f>
        <v>0.26780637878758617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ormatConditionTable">
                <anchor moveWithCells="1" sizeWithCells="1">
                  <from>
                    <xdr:col>14</xdr:col>
                    <xdr:colOff>828675</xdr:colOff>
                    <xdr:row>3</xdr:row>
                    <xdr:rowOff>0</xdr:rowOff>
                  </from>
                  <to>
                    <xdr:col>15</xdr:col>
                    <xdr:colOff>828675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esetFormat">
                <anchor moveWithCells="1" sizeWithCells="1">
                  <from>
                    <xdr:col>15</xdr:col>
                    <xdr:colOff>9525</xdr:colOff>
                    <xdr:row>5</xdr:row>
                    <xdr:rowOff>19050</xdr:rowOff>
                  </from>
                  <to>
                    <xdr:col>16</xdr:col>
                    <xdr:colOff>9525</xdr:colOff>
                    <xdr:row>6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2"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1 - Finance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noureddine</dc:creator>
  <cp:lastModifiedBy>noureddine</cp:lastModifiedBy>
  <dcterms:created xsi:type="dcterms:W3CDTF">2019-12-16T09:08:02Z</dcterms:created>
  <dcterms:modified xsi:type="dcterms:W3CDTF">2019-12-16T18:04:59Z</dcterms:modified>
</cp:coreProperties>
</file>