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omments2.xml" ContentType="application/vnd.openxmlformats-officedocument.spreadsheetml.comment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annen\Desktop\gestionaire des stock bon commande feuille de sortie\"/>
    </mc:Choice>
  </mc:AlternateContent>
  <xr:revisionPtr revIDLastSave="0" documentId="13_ncr:1_{6346D967-51E0-4A20-B27D-8A97E4DC0EC8}" xr6:coauthVersionLast="45" xr6:coauthVersionMax="45" xr10:uidLastSave="{00000000-0000-0000-0000-000000000000}"/>
  <bookViews>
    <workbookView xWindow="-108" yWindow="-108" windowWidth="23256" windowHeight="12576" tabRatio="797" activeTab="2" xr2:uid="{8C03997A-3101-42A7-BB16-4A788A85CAAF}"/>
  </bookViews>
  <sheets>
    <sheet name="WAGO" sheetId="5" r:id="rId1"/>
    <sheet name="FILS" sheetId="4" r:id="rId2"/>
    <sheet name="GOULOTTE" sheetId="1" r:id="rId3"/>
    <sheet name="WURTH" sheetId="7" r:id="rId4"/>
    <sheet name="ENTREE-ARTICLE" sheetId="23" r:id="rId5"/>
    <sheet name="SORTIE-RETOUR-ARTICLE" sheetId="24" r:id="rId6"/>
    <sheet name="BON DE COMMANDE " sheetId="16" r:id="rId7"/>
    <sheet name="REGLAGE" sheetId="18" r:id="rId8"/>
    <sheet name="fonctionement bon de CDE" sheetId="20" r:id="rId9"/>
    <sheet name="fc ajouter article au bon " sheetId="21" r:id="rId10"/>
    <sheet name="fc ajouter articles direct " sheetId="22" r:id="rId11"/>
    <sheet name="fc sortieretour" sheetId="25" r:id="rId12"/>
  </sheets>
  <definedNames>
    <definedName name="affaire">REGLAGE!$J$5:$J$46</definedName>
    <definedName name="employer">Tableau1[NOM PRENOM]</definedName>
    <definedName name="fils_descrip">Tableau3[[NOM DESIGNATION ]]</definedName>
    <definedName name="fils_ref">Tableau3[REFERENCE]</definedName>
    <definedName name="fournisseur">Tableau1921[NOM]</definedName>
    <definedName name="wago">Tableau2[[NOM DESIGNATION ]:[PRIX T.]]</definedName>
    <definedName name="wago_descrip">Tableau2[[NOM DESIGNATION ]]</definedName>
    <definedName name="wago_ref">Tableau2[REFERENCE]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6" i="18" l="1"/>
  <c r="I13" i="16" l="1"/>
  <c r="I12" i="16"/>
  <c r="B14" i="16"/>
  <c r="B12" i="16"/>
  <c r="B13" i="16"/>
  <c r="T5" i="18" l="1"/>
  <c r="F37" i="16" l="1"/>
  <c r="I37" i="16"/>
  <c r="T4" i="18" l="1"/>
  <c r="C9" i="7" l="1"/>
  <c r="D9" i="7"/>
  <c r="E9" i="7"/>
  <c r="C10" i="7"/>
  <c r="D10" i="7"/>
  <c r="E10" i="7"/>
  <c r="C11" i="7"/>
  <c r="D11" i="7"/>
  <c r="E11" i="7"/>
  <c r="C12" i="7"/>
  <c r="D12" i="7"/>
  <c r="E12" i="7"/>
  <c r="C13" i="7"/>
  <c r="D13" i="7"/>
  <c r="E13" i="7"/>
  <c r="C14" i="7"/>
  <c r="D14" i="7"/>
  <c r="E14" i="7"/>
  <c r="C15" i="7"/>
  <c r="D15" i="7"/>
  <c r="E15" i="7"/>
  <c r="C16" i="7"/>
  <c r="D16" i="7"/>
  <c r="E16" i="7"/>
  <c r="C17" i="7"/>
  <c r="D17" i="7"/>
  <c r="E17" i="7"/>
  <c r="C18" i="7"/>
  <c r="D18" i="7"/>
  <c r="E18" i="7"/>
  <c r="C19" i="7"/>
  <c r="D19" i="7"/>
  <c r="E19" i="7"/>
  <c r="C20" i="7"/>
  <c r="D20" i="7"/>
  <c r="E20" i="7"/>
  <c r="C21" i="7"/>
  <c r="D21" i="7"/>
  <c r="E21" i="7"/>
  <c r="C22" i="7"/>
  <c r="D22" i="7"/>
  <c r="E22" i="7"/>
  <c r="C23" i="7"/>
  <c r="D23" i="7"/>
  <c r="E23" i="7"/>
  <c r="C24" i="7"/>
  <c r="D24" i="7"/>
  <c r="E24" i="7"/>
  <c r="C25" i="7"/>
  <c r="D25" i="7"/>
  <c r="E25" i="7"/>
  <c r="C26" i="7"/>
  <c r="D26" i="7"/>
  <c r="E26" i="7"/>
  <c r="C27" i="7"/>
  <c r="D27" i="7"/>
  <c r="E27" i="7"/>
  <c r="C28" i="7"/>
  <c r="D28" i="7"/>
  <c r="E28" i="7"/>
  <c r="C29" i="7"/>
  <c r="D29" i="7"/>
  <c r="E29" i="7"/>
  <c r="C30" i="7"/>
  <c r="D30" i="7"/>
  <c r="E30" i="7"/>
  <c r="C31" i="7"/>
  <c r="D31" i="7"/>
  <c r="E31" i="7"/>
  <c r="C32" i="7"/>
  <c r="D32" i="7"/>
  <c r="E32" i="7"/>
  <c r="C33" i="7"/>
  <c r="D33" i="7"/>
  <c r="E33" i="7"/>
  <c r="C34" i="7"/>
  <c r="D34" i="7"/>
  <c r="E34" i="7"/>
  <c r="C35" i="7"/>
  <c r="D35" i="7"/>
  <c r="E35" i="7"/>
  <c r="C36" i="7"/>
  <c r="D36" i="7"/>
  <c r="E36" i="7"/>
  <c r="C37" i="7"/>
  <c r="D37" i="7"/>
  <c r="E37" i="7"/>
  <c r="C38" i="7"/>
  <c r="D38" i="7"/>
  <c r="E38" i="7"/>
  <c r="C39" i="7"/>
  <c r="D39" i="7"/>
  <c r="E39" i="7"/>
  <c r="C40" i="7"/>
  <c r="D40" i="7"/>
  <c r="E40" i="7"/>
  <c r="C41" i="7"/>
  <c r="D41" i="7"/>
  <c r="E41" i="7"/>
  <c r="C42" i="7"/>
  <c r="D42" i="7"/>
  <c r="E42" i="7"/>
  <c r="C43" i="7"/>
  <c r="D43" i="7"/>
  <c r="E43" i="7"/>
  <c r="C44" i="7"/>
  <c r="D44" i="7"/>
  <c r="E44" i="7"/>
  <c r="C45" i="7"/>
  <c r="D45" i="7"/>
  <c r="E45" i="7"/>
  <c r="C46" i="7"/>
  <c r="D46" i="7"/>
  <c r="E46" i="7"/>
  <c r="C47" i="7"/>
  <c r="D47" i="7"/>
  <c r="E47" i="7"/>
  <c r="C48" i="7"/>
  <c r="D48" i="7"/>
  <c r="E48" i="7"/>
  <c r="C49" i="7"/>
  <c r="D49" i="7"/>
  <c r="E49" i="7"/>
  <c r="C50" i="7"/>
  <c r="D50" i="7"/>
  <c r="E50" i="7"/>
  <c r="C51" i="7"/>
  <c r="D51" i="7"/>
  <c r="E51" i="7"/>
  <c r="C52" i="7"/>
  <c r="D52" i="7"/>
  <c r="E52" i="7"/>
  <c r="C53" i="7"/>
  <c r="D53" i="7"/>
  <c r="E53" i="7"/>
  <c r="C54" i="7"/>
  <c r="D54" i="7"/>
  <c r="E54" i="7"/>
  <c r="C55" i="7"/>
  <c r="D55" i="7"/>
  <c r="E55" i="7"/>
  <c r="C56" i="7"/>
  <c r="D56" i="7"/>
  <c r="E56" i="7"/>
  <c r="C57" i="7"/>
  <c r="D57" i="7"/>
  <c r="E57" i="7"/>
  <c r="C58" i="7"/>
  <c r="D58" i="7"/>
  <c r="E58" i="7"/>
  <c r="C59" i="7"/>
  <c r="D59" i="7"/>
  <c r="E59" i="7"/>
  <c r="C60" i="7"/>
  <c r="D60" i="7"/>
  <c r="E60" i="7"/>
  <c r="C61" i="7"/>
  <c r="D61" i="7"/>
  <c r="E61" i="7"/>
  <c r="C62" i="7"/>
  <c r="D62" i="7"/>
  <c r="E62" i="7"/>
  <c r="C63" i="7"/>
  <c r="D63" i="7"/>
  <c r="E63" i="7"/>
  <c r="C64" i="7"/>
  <c r="D64" i="7"/>
  <c r="E64" i="7"/>
  <c r="C65" i="7"/>
  <c r="D65" i="7"/>
  <c r="E65" i="7"/>
  <c r="C66" i="7"/>
  <c r="D66" i="7"/>
  <c r="E66" i="7"/>
  <c r="C67" i="7"/>
  <c r="D67" i="7"/>
  <c r="E67" i="7"/>
  <c r="C68" i="7"/>
  <c r="D68" i="7"/>
  <c r="E68" i="7"/>
  <c r="C69" i="7"/>
  <c r="D69" i="7"/>
  <c r="E69" i="7"/>
  <c r="C70" i="7"/>
  <c r="D70" i="7"/>
  <c r="E70" i="7"/>
  <c r="C71" i="7"/>
  <c r="D71" i="7"/>
  <c r="E71" i="7"/>
  <c r="C72" i="7"/>
  <c r="D72" i="7"/>
  <c r="E72" i="7"/>
  <c r="C73" i="7"/>
  <c r="D73" i="7"/>
  <c r="E73" i="7"/>
  <c r="C74" i="7"/>
  <c r="D74" i="7"/>
  <c r="E74" i="7"/>
  <c r="C75" i="7"/>
  <c r="D75" i="7"/>
  <c r="E75" i="7"/>
  <c r="C76" i="7"/>
  <c r="D76" i="7"/>
  <c r="E76" i="7"/>
  <c r="C77" i="7"/>
  <c r="D77" i="7"/>
  <c r="E77" i="7"/>
  <c r="C78" i="7"/>
  <c r="D78" i="7"/>
  <c r="E78" i="7"/>
  <c r="C79" i="7"/>
  <c r="D79" i="7"/>
  <c r="E79" i="7"/>
  <c r="C80" i="7"/>
  <c r="D80" i="7"/>
  <c r="E80" i="7"/>
  <c r="C81" i="7"/>
  <c r="D81" i="7"/>
  <c r="E81" i="7"/>
  <c r="C82" i="7"/>
  <c r="D82" i="7"/>
  <c r="E82" i="7"/>
  <c r="C83" i="7"/>
  <c r="D83" i="7"/>
  <c r="E83" i="7"/>
  <c r="C84" i="7"/>
  <c r="D84" i="7"/>
  <c r="E84" i="7"/>
  <c r="C85" i="7"/>
  <c r="D85" i="7"/>
  <c r="E85" i="7"/>
  <c r="C86" i="7"/>
  <c r="D86" i="7"/>
  <c r="E86" i="7"/>
  <c r="C87" i="7"/>
  <c r="D87" i="7"/>
  <c r="E87" i="7"/>
  <c r="C88" i="7"/>
  <c r="D88" i="7"/>
  <c r="E88" i="7"/>
  <c r="C89" i="7"/>
  <c r="D89" i="7"/>
  <c r="E89" i="7"/>
  <c r="C90" i="7"/>
  <c r="D90" i="7"/>
  <c r="E90" i="7"/>
  <c r="C91" i="7"/>
  <c r="D91" i="7"/>
  <c r="E91" i="7"/>
  <c r="C92" i="7"/>
  <c r="D92" i="7"/>
  <c r="E92" i="7"/>
  <c r="C93" i="7"/>
  <c r="D93" i="7"/>
  <c r="E93" i="7"/>
  <c r="C94" i="7"/>
  <c r="D94" i="7"/>
  <c r="E94" i="7"/>
  <c r="C95" i="7"/>
  <c r="D95" i="7"/>
  <c r="E95" i="7"/>
  <c r="C96" i="7"/>
  <c r="D96" i="7"/>
  <c r="E96" i="7"/>
  <c r="C97" i="7"/>
  <c r="D97" i="7"/>
  <c r="E97" i="7"/>
  <c r="C98" i="7"/>
  <c r="D98" i="7"/>
  <c r="E98" i="7"/>
  <c r="C99" i="7"/>
  <c r="D99" i="7"/>
  <c r="E99" i="7"/>
  <c r="C100" i="7"/>
  <c r="D100" i="7"/>
  <c r="E100" i="7"/>
  <c r="C101" i="7"/>
  <c r="D101" i="7"/>
  <c r="E101" i="7"/>
  <c r="C102" i="7"/>
  <c r="D102" i="7"/>
  <c r="E102" i="7"/>
  <c r="C103" i="7"/>
  <c r="D103" i="7"/>
  <c r="E103" i="7"/>
  <c r="C104" i="7"/>
  <c r="D104" i="7"/>
  <c r="E104" i="7"/>
  <c r="C105" i="7"/>
  <c r="D105" i="7"/>
  <c r="E105" i="7"/>
  <c r="C106" i="7"/>
  <c r="D106" i="7"/>
  <c r="E106" i="7"/>
  <c r="C107" i="7"/>
  <c r="D107" i="7"/>
  <c r="E107" i="7"/>
  <c r="C108" i="7"/>
  <c r="D108" i="7"/>
  <c r="E108" i="7"/>
  <c r="C109" i="7"/>
  <c r="D109" i="7"/>
  <c r="E109" i="7"/>
  <c r="C110" i="7"/>
  <c r="D110" i="7"/>
  <c r="E110" i="7"/>
  <c r="C111" i="7"/>
  <c r="D111" i="7"/>
  <c r="E111" i="7"/>
  <c r="C112" i="7"/>
  <c r="D112" i="7"/>
  <c r="E112" i="7"/>
  <c r="C113" i="7"/>
  <c r="D113" i="7"/>
  <c r="E113" i="7"/>
  <c r="C114" i="7"/>
  <c r="D114" i="7"/>
  <c r="E114" i="7"/>
  <c r="C115" i="7"/>
  <c r="D115" i="7"/>
  <c r="E115" i="7"/>
  <c r="C116" i="7"/>
  <c r="D116" i="7"/>
  <c r="E116" i="7"/>
  <c r="C117" i="7"/>
  <c r="D117" i="7"/>
  <c r="E117" i="7"/>
  <c r="C118" i="7"/>
  <c r="D118" i="7"/>
  <c r="E118" i="7"/>
  <c r="C8" i="7"/>
  <c r="D8" i="7"/>
  <c r="E8" i="7"/>
  <c r="C9" i="1"/>
  <c r="D9" i="1"/>
  <c r="E9" i="1"/>
  <c r="C10" i="1"/>
  <c r="D10" i="1"/>
  <c r="E10" i="1"/>
  <c r="C11" i="1"/>
  <c r="D11" i="1"/>
  <c r="E11" i="1"/>
  <c r="C12" i="1"/>
  <c r="D12" i="1"/>
  <c r="E12" i="1"/>
  <c r="C13" i="1"/>
  <c r="D13" i="1"/>
  <c r="E13" i="1"/>
  <c r="C14" i="1"/>
  <c r="D14" i="1"/>
  <c r="E14" i="1"/>
  <c r="C15" i="1"/>
  <c r="D15" i="1"/>
  <c r="E15" i="1"/>
  <c r="C16" i="1"/>
  <c r="D16" i="1"/>
  <c r="E16" i="1"/>
  <c r="C17" i="1"/>
  <c r="D17" i="1"/>
  <c r="E17" i="1"/>
  <c r="C18" i="1"/>
  <c r="D18" i="1"/>
  <c r="E18" i="1"/>
  <c r="C19" i="1"/>
  <c r="D19" i="1"/>
  <c r="E19" i="1"/>
  <c r="C20" i="1"/>
  <c r="D20" i="1"/>
  <c r="E20" i="1"/>
  <c r="C21" i="1"/>
  <c r="D21" i="1"/>
  <c r="E21" i="1"/>
  <c r="C22" i="1"/>
  <c r="D22" i="1"/>
  <c r="E22" i="1"/>
  <c r="C23" i="1"/>
  <c r="D23" i="1"/>
  <c r="E23" i="1"/>
  <c r="C24" i="1"/>
  <c r="D24" i="1"/>
  <c r="E24" i="1"/>
  <c r="C25" i="1"/>
  <c r="D25" i="1"/>
  <c r="E25" i="1"/>
  <c r="C26" i="1"/>
  <c r="D26" i="1"/>
  <c r="E26" i="1"/>
  <c r="C27" i="1"/>
  <c r="D27" i="1"/>
  <c r="E27" i="1"/>
  <c r="E8" i="1"/>
  <c r="D8" i="1"/>
  <c r="C8" i="1"/>
  <c r="C9" i="4" l="1"/>
  <c r="D9" i="4"/>
  <c r="E9" i="4"/>
  <c r="C10" i="4"/>
  <c r="D10" i="4"/>
  <c r="E10" i="4"/>
  <c r="C11" i="4"/>
  <c r="D11" i="4"/>
  <c r="E11" i="4"/>
  <c r="C12" i="4"/>
  <c r="D12" i="4"/>
  <c r="E12" i="4"/>
  <c r="C13" i="4"/>
  <c r="D13" i="4"/>
  <c r="E13" i="4"/>
  <c r="C14" i="4"/>
  <c r="D14" i="4"/>
  <c r="E14" i="4"/>
  <c r="C15" i="4"/>
  <c r="D15" i="4"/>
  <c r="E15" i="4"/>
  <c r="C16" i="4"/>
  <c r="D16" i="4"/>
  <c r="E16" i="4"/>
  <c r="C17" i="4"/>
  <c r="D17" i="4"/>
  <c r="E17" i="4"/>
  <c r="C18" i="4"/>
  <c r="D18" i="4"/>
  <c r="E18" i="4"/>
  <c r="C19" i="4"/>
  <c r="D19" i="4"/>
  <c r="E19" i="4"/>
  <c r="C20" i="4"/>
  <c r="D20" i="4"/>
  <c r="E20" i="4"/>
  <c r="C21" i="4"/>
  <c r="D21" i="4"/>
  <c r="E21" i="4"/>
  <c r="C22" i="4"/>
  <c r="D22" i="4"/>
  <c r="E22" i="4"/>
  <c r="C23" i="4"/>
  <c r="D23" i="4"/>
  <c r="E23" i="4"/>
  <c r="C24" i="4"/>
  <c r="D24" i="4"/>
  <c r="E24" i="4"/>
  <c r="C25" i="4"/>
  <c r="D25" i="4"/>
  <c r="E25" i="4"/>
  <c r="C26" i="4"/>
  <c r="D26" i="4"/>
  <c r="E26" i="4"/>
  <c r="C27" i="4"/>
  <c r="D27" i="4"/>
  <c r="E27" i="4"/>
  <c r="C28" i="4"/>
  <c r="D28" i="4"/>
  <c r="E28" i="4"/>
  <c r="C29" i="4"/>
  <c r="D29" i="4"/>
  <c r="E29" i="4"/>
  <c r="C30" i="4"/>
  <c r="D30" i="4"/>
  <c r="E30" i="4"/>
  <c r="C31" i="4"/>
  <c r="D31" i="4"/>
  <c r="E31" i="4"/>
  <c r="C32" i="4"/>
  <c r="D32" i="4"/>
  <c r="E32" i="4"/>
  <c r="C33" i="4"/>
  <c r="D33" i="4"/>
  <c r="E33" i="4"/>
  <c r="C34" i="4"/>
  <c r="D34" i="4"/>
  <c r="E34" i="4"/>
  <c r="C35" i="4"/>
  <c r="D35" i="4"/>
  <c r="E35" i="4"/>
  <c r="C36" i="4"/>
  <c r="D36" i="4"/>
  <c r="E36" i="4"/>
  <c r="C37" i="4"/>
  <c r="D37" i="4"/>
  <c r="E37" i="4"/>
  <c r="C38" i="4"/>
  <c r="D38" i="4"/>
  <c r="E38" i="4"/>
  <c r="C39" i="4"/>
  <c r="D39" i="4"/>
  <c r="E39" i="4"/>
  <c r="C40" i="4"/>
  <c r="D40" i="4"/>
  <c r="E40" i="4"/>
  <c r="C41" i="4"/>
  <c r="D41" i="4"/>
  <c r="E41" i="4"/>
  <c r="C42" i="4"/>
  <c r="D42" i="4"/>
  <c r="E42" i="4"/>
  <c r="C43" i="4"/>
  <c r="D43" i="4"/>
  <c r="E43" i="4"/>
  <c r="C44" i="4"/>
  <c r="D44" i="4"/>
  <c r="E44" i="4"/>
  <c r="C45" i="4"/>
  <c r="D45" i="4"/>
  <c r="E45" i="4"/>
  <c r="C8" i="4"/>
  <c r="D8" i="4"/>
  <c r="E8" i="4"/>
  <c r="C9" i="5"/>
  <c r="D9" i="5"/>
  <c r="E9" i="5"/>
  <c r="C10" i="5"/>
  <c r="D10" i="5"/>
  <c r="E10" i="5"/>
  <c r="C11" i="5"/>
  <c r="D11" i="5"/>
  <c r="E11" i="5"/>
  <c r="C12" i="5"/>
  <c r="D12" i="5"/>
  <c r="E12" i="5"/>
  <c r="C13" i="5"/>
  <c r="D13" i="5"/>
  <c r="E13" i="5"/>
  <c r="C14" i="5"/>
  <c r="D14" i="5"/>
  <c r="E14" i="5"/>
  <c r="C15" i="5"/>
  <c r="D15" i="5"/>
  <c r="E15" i="5"/>
  <c r="C16" i="5"/>
  <c r="D16" i="5"/>
  <c r="E16" i="5"/>
  <c r="C17" i="5"/>
  <c r="D17" i="5"/>
  <c r="E17" i="5"/>
  <c r="C18" i="5"/>
  <c r="D18" i="5"/>
  <c r="E18" i="5"/>
  <c r="C19" i="5"/>
  <c r="D19" i="5"/>
  <c r="E19" i="5"/>
  <c r="C20" i="5"/>
  <c r="D20" i="5"/>
  <c r="E20" i="5"/>
  <c r="C21" i="5"/>
  <c r="D21" i="5"/>
  <c r="E21" i="5"/>
  <c r="C22" i="5"/>
  <c r="D22" i="5"/>
  <c r="E22" i="5"/>
  <c r="C23" i="5"/>
  <c r="D23" i="5"/>
  <c r="E23" i="5"/>
  <c r="C24" i="5"/>
  <c r="D24" i="5"/>
  <c r="E24" i="5"/>
  <c r="C25" i="5"/>
  <c r="D25" i="5"/>
  <c r="E25" i="5"/>
  <c r="C26" i="5"/>
  <c r="D26" i="5"/>
  <c r="E26" i="5"/>
  <c r="C27" i="5"/>
  <c r="D27" i="5"/>
  <c r="E27" i="5"/>
  <c r="C28" i="5"/>
  <c r="D28" i="5"/>
  <c r="E28" i="5"/>
  <c r="C29" i="5"/>
  <c r="D29" i="5"/>
  <c r="E29" i="5"/>
  <c r="C30" i="5"/>
  <c r="D30" i="5"/>
  <c r="E30" i="5"/>
  <c r="C31" i="5"/>
  <c r="D31" i="5"/>
  <c r="E31" i="5"/>
  <c r="C32" i="5"/>
  <c r="D32" i="5"/>
  <c r="E32" i="5"/>
  <c r="C33" i="5"/>
  <c r="D33" i="5"/>
  <c r="E33" i="5"/>
  <c r="C34" i="5"/>
  <c r="D34" i="5"/>
  <c r="E34" i="5"/>
  <c r="C35" i="5"/>
  <c r="D35" i="5"/>
  <c r="E35" i="5"/>
  <c r="C36" i="5"/>
  <c r="D36" i="5"/>
  <c r="E36" i="5"/>
  <c r="C37" i="5"/>
  <c r="D37" i="5"/>
  <c r="E37" i="5"/>
  <c r="C38" i="5"/>
  <c r="D38" i="5"/>
  <c r="E38" i="5"/>
  <c r="C39" i="5"/>
  <c r="D39" i="5"/>
  <c r="E39" i="5"/>
  <c r="C40" i="5"/>
  <c r="D40" i="5"/>
  <c r="E40" i="5"/>
  <c r="C41" i="5"/>
  <c r="D41" i="5"/>
  <c r="E41" i="5"/>
  <c r="C42" i="5"/>
  <c r="D42" i="5"/>
  <c r="E42" i="5"/>
  <c r="C43" i="5"/>
  <c r="D43" i="5"/>
  <c r="E43" i="5"/>
  <c r="C44" i="5"/>
  <c r="D44" i="5"/>
  <c r="E44" i="5"/>
  <c r="C45" i="5"/>
  <c r="D45" i="5"/>
  <c r="E45" i="5"/>
  <c r="C46" i="5"/>
  <c r="D46" i="5"/>
  <c r="E46" i="5"/>
  <c r="C47" i="5"/>
  <c r="D47" i="5"/>
  <c r="E47" i="5"/>
  <c r="C48" i="5"/>
  <c r="D48" i="5"/>
  <c r="E48" i="5"/>
  <c r="C49" i="5"/>
  <c r="D49" i="5"/>
  <c r="E49" i="5"/>
  <c r="C50" i="5"/>
  <c r="D50" i="5"/>
  <c r="E50" i="5"/>
  <c r="C51" i="5"/>
  <c r="D51" i="5"/>
  <c r="E51" i="5"/>
  <c r="C52" i="5"/>
  <c r="D52" i="5"/>
  <c r="E52" i="5"/>
  <c r="D8" i="5"/>
  <c r="C8" i="5"/>
  <c r="E8" i="5"/>
  <c r="H4" i="16" l="1"/>
  <c r="L45" i="4" l="1"/>
  <c r="L44" i="4" l="1"/>
  <c r="L42" i="16" l="1"/>
  <c r="L43" i="16"/>
  <c r="L44" i="16"/>
  <c r="L45" i="16"/>
  <c r="L46" i="16"/>
  <c r="L47" i="16"/>
  <c r="L48" i="16"/>
  <c r="L49" i="16"/>
  <c r="L50" i="16"/>
  <c r="L51" i="16"/>
  <c r="L52" i="16"/>
  <c r="L53" i="16"/>
  <c r="L54" i="16"/>
  <c r="L55" i="16"/>
  <c r="L56" i="16"/>
  <c r="L57" i="16"/>
  <c r="L58" i="16"/>
  <c r="L41" i="16"/>
  <c r="L19" i="16"/>
  <c r="L20" i="16"/>
  <c r="L21" i="16"/>
  <c r="L22" i="16"/>
  <c r="L23" i="16"/>
  <c r="L24" i="16"/>
  <c r="L25" i="16"/>
  <c r="L26" i="16"/>
  <c r="L27" i="16"/>
  <c r="L28" i="16"/>
  <c r="L29" i="16"/>
  <c r="L30" i="16"/>
  <c r="L18" i="16"/>
  <c r="L31" i="16" l="1"/>
  <c r="L59" i="16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8" i="1"/>
  <c r="L40" i="4"/>
  <c r="L41" i="4"/>
  <c r="L42" i="4"/>
  <c r="L43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8" i="4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8" i="5"/>
  <c r="F38" i="16" l="1"/>
  <c r="B38" i="16"/>
  <c r="B37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Kannen</author>
  </authors>
  <commentList>
    <comment ref="B3" authorId="0" shapeId="0" xr:uid="{02990898-F47B-4487-A32D-66C2A954FD80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pouvoir deplier derouler la liste des info du tableau par rapport au numero de SRA </t>
        </r>
      </text>
    </comment>
    <comment ref="D3" authorId="0" shapeId="0" xr:uid="{E0B8FAA6-537B-418E-96AC-2A4D696F12EB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" authorId="0" shapeId="0" xr:uid="{13F9CA28-5AA1-4149-B1D8-9B9F668271D7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le numero sortie retour article 
provenent de la fentre sortie_retour_article (SRA00001)</t>
        </r>
      </text>
    </comment>
    <comment ref="C6" authorId="0" shapeId="0" xr:uid="{A483D551-CB86-4DB2-9CE5-12FD504F4FE3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inserer la date quand ca été saissie </t>
        </r>
      </text>
    </comment>
    <comment ref="D6" authorId="0" shapeId="0" xr:uid="{55121F2D-BA00-44FB-AEE9-943BB40C21D6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indiqué si c'est une sortie ou un retour provenent de la fentre sortie_retour_article</t>
        </r>
      </text>
    </comment>
    <comment ref="E6" authorId="0" shapeId="0" xr:uid="{E174E560-523F-482B-9D8A-43D9D7C649B0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nom prenom provenent de la fentre sortie_retour_article</t>
        </r>
      </text>
    </comment>
    <comment ref="F6" authorId="0" shapeId="0" xr:uid="{D8F7239F-81F0-4005-9609-569E5E6169A0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affaire ou client provenent de la fentre sortie_retour_article</t>
        </r>
      </text>
    </comment>
    <comment ref="G6" authorId="0" shapeId="0" xr:uid="{561C28BC-BF1D-419F-805D-715A0F0BE8F3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nom et description des article ajouter provenent de la fentre sortie_retour_article
</t>
        </r>
      </text>
    </comment>
    <comment ref="H6" authorId="0" shapeId="0" xr:uid="{3A55DD2E-2C46-4519-98C7-F751B804BAFB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reference corespondante a la description provenent de la fentre sortie_retour_article</t>
        </r>
      </text>
    </comment>
    <comment ref="I6" authorId="0" shapeId="0" xr:uid="{CCE4DE0F-4D5E-49A1-9ED3-076498B5C51A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la quantiter demander provenent de la fentre sortie_retour_article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Kannen</author>
  </authors>
  <commentList>
    <comment ref="Q4" authorId="0" shapeId="0" xr:uid="{03870B34-9012-4B7A-BC23-98F831683F43}">
      <text>
        <r>
          <rPr>
            <b/>
            <sz val="9"/>
            <color indexed="81"/>
            <rFont val="Tahoma"/>
            <charset val="1"/>
          </rPr>
          <t>Kannen:</t>
        </r>
        <r>
          <rPr>
            <sz val="9"/>
            <color indexed="81"/>
            <rFont val="Tahoma"/>
            <charset val="1"/>
          </rPr>
          <t xml:space="preserve">
bouton "nouveau bon" permet de commencer a ajouter des article sur un nouveau numero de commande si il y en a pas déjà en un cours qui na pas été preparer </t>
        </r>
      </text>
    </comment>
    <comment ref="E5" authorId="0" shapeId="0" xr:uid="{33875375-FD9E-43E4-8B87-E9101241A096}">
      <text>
        <r>
          <rPr>
            <b/>
            <sz val="9"/>
            <color indexed="81"/>
            <rFont val="Tahoma"/>
            <charset val="1"/>
          </rPr>
          <t>Kannen:</t>
        </r>
        <r>
          <rPr>
            <sz val="9"/>
            <color indexed="81"/>
            <rFont val="Tahoma"/>
            <charset val="1"/>
          </rPr>
          <t xml:space="preserve">
le numero de commande avec un sufixe dans les reglage qui change automatiquement 
(ALC-00001, ALC-00002)</t>
        </r>
      </text>
    </comment>
    <comment ref="E6" authorId="0" shapeId="0" xr:uid="{EC09EC80-DA31-4369-A6DB-49539302E5BE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doit etre rempli pour preparer un bon de commande </t>
        </r>
      </text>
    </comment>
    <comment ref="E7" authorId="0" shapeId="0" xr:uid="{AC03029B-2464-4539-AE79-F2F9BD677230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nom prenom saffiche quand on fais un nouveau bon de commande et peu etre modifier 
doit etre rempli pour preparer un bon de commande </t>
        </r>
      </text>
    </comment>
    <comment ref="Q7" authorId="0" shapeId="0" xr:uid="{5E37A87A-72A0-4080-A105-252EBFFC64C2}">
      <text>
        <r>
          <rPr>
            <b/>
            <sz val="9"/>
            <color indexed="81"/>
            <rFont val="Tahoma"/>
            <charset val="1"/>
          </rPr>
          <t>Kannen:</t>
        </r>
        <r>
          <rPr>
            <sz val="9"/>
            <color indexed="81"/>
            <rFont val="Tahoma"/>
            <charset val="1"/>
          </rPr>
          <t xml:space="preserve">
bouton " ajouter article" permet d'ajouter des article (oublier) dans les bon de commande en cours (les rajouter a la liste)</t>
        </r>
      </text>
    </comment>
    <comment ref="B11" authorId="0" shapeId="0" xr:uid="{55538FA2-E7FF-41C8-8E7C-A374B613D2FD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doit etre rempli pour preparer un bon de commande </t>
        </r>
      </text>
    </comment>
    <comment ref="I11" authorId="0" shapeId="0" xr:uid="{00B68E70-ACE6-4B56-A896-5D55512F5DE0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doit etre rempli pour preparer un bon de commande </t>
        </r>
      </text>
    </comment>
    <comment ref="Q11" authorId="0" shapeId="0" xr:uid="{F3394E86-4910-4AC7-B81D-73997D480E24}">
      <text>
        <r>
          <rPr>
            <b/>
            <sz val="9"/>
            <color indexed="81"/>
            <rFont val="Tahoma"/>
            <charset val="1"/>
          </rPr>
          <t>Kannen:</t>
        </r>
        <r>
          <rPr>
            <sz val="9"/>
            <color indexed="81"/>
            <rFont val="Tahoma"/>
            <charset val="1"/>
          </rPr>
          <t xml:space="preserve">
bouton"preparer bon de commande" permet de de créé un PDF avec comme nom le numero de cde qui s'enregistera dans un dossier sur le bureau 
et mettra le tableau a zero a condition que les cases ( n° cde, affaire, nom-prenom, adrresse de livraison et fourniseur ) soivent rempli 
si on quitte et quon prepare pas le bon de commande il reste en memoire  
</t>
        </r>
      </text>
    </comment>
    <comment ref="F16" authorId="0" shapeId="0" xr:uid="{EB49C4C6-D686-4E98-9E2F-7E714AE36FE6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tableau se rempli quand on fait un 
BP nouveau bon
BP ajouter article (depuis feuille bon de commande)  BP commander pour chaque article de chaque feuille (wago socomec …)</t>
        </r>
      </text>
    </comment>
    <comment ref="B17" authorId="0" shapeId="0" xr:uid="{5FE72D83-D241-40EF-AB44-CAC5462AAA48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entree automatiquement un numero commencant par 1 a chaque ligne rempli  ne pas depasser 25 
</t>
        </r>
      </text>
    </comment>
    <comment ref="N18" authorId="0" shapeId="0" xr:uid="{F2ED778D-84EF-48A5-98AF-31F22DACA481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se rempli sur deux page </t>
        </r>
      </text>
    </comment>
  </commentList>
</comments>
</file>

<file path=xl/sharedStrings.xml><?xml version="1.0" encoding="utf-8"?>
<sst xmlns="http://schemas.openxmlformats.org/spreadsheetml/2006/main" count="458" uniqueCount="392">
  <si>
    <t xml:space="preserve">NOM DESIGNATION </t>
  </si>
  <si>
    <t>REFERENCE</t>
  </si>
  <si>
    <t>STOCK REEL</t>
  </si>
  <si>
    <t>PRIX U.</t>
  </si>
  <si>
    <t>PRIX T.</t>
  </si>
  <si>
    <t>A COMMANDER</t>
  </si>
  <si>
    <t>BON DE COMMANDE</t>
  </si>
  <si>
    <t xml:space="preserve">N° DE COMMANDE </t>
  </si>
  <si>
    <t xml:space="preserve">AFFAIRE </t>
  </si>
  <si>
    <t xml:space="preserve">ADRESSE DE LIVRAISON </t>
  </si>
  <si>
    <t xml:space="preserve">FOURNISSEUR </t>
  </si>
  <si>
    <t>Art. N°</t>
  </si>
  <si>
    <t>NOM / DESIGNATION</t>
  </si>
  <si>
    <t>PRIX TOTAL</t>
  </si>
  <si>
    <t>2002-1301</t>
  </si>
  <si>
    <t>2002-1302</t>
  </si>
  <si>
    <t>2002-1307</t>
  </si>
  <si>
    <t>2002-1391</t>
  </si>
  <si>
    <t>2002-2231</t>
  </si>
  <si>
    <t>2002-2237</t>
  </si>
  <si>
    <t>2002-2291</t>
  </si>
  <si>
    <t>2002-402</t>
  </si>
  <si>
    <t>2002-403</t>
  </si>
  <si>
    <t>2002-404</t>
  </si>
  <si>
    <t>2002-405</t>
  </si>
  <si>
    <t>2002-406</t>
  </si>
  <si>
    <t>2002-407</t>
  </si>
  <si>
    <t>2002-408</t>
  </si>
  <si>
    <t>2002-409</t>
  </si>
  <si>
    <t>2002-410</t>
  </si>
  <si>
    <t>BORNE 2 ETAGES / 2,5-4mm² GRIS</t>
  </si>
  <si>
    <t>2004-1301</t>
  </si>
  <si>
    <t>2004-1302</t>
  </si>
  <si>
    <t>2004-1307</t>
  </si>
  <si>
    <t>2004-1391</t>
  </si>
  <si>
    <t>2004-402</t>
  </si>
  <si>
    <t>2004-403</t>
  </si>
  <si>
    <t>2004-404</t>
  </si>
  <si>
    <t>2004-405</t>
  </si>
  <si>
    <t>2004-406</t>
  </si>
  <si>
    <t>2004-407</t>
  </si>
  <si>
    <t>2004-408</t>
  </si>
  <si>
    <t>2004-409</t>
  </si>
  <si>
    <t>2004-410</t>
  </si>
  <si>
    <t>2006-1301</t>
  </si>
  <si>
    <t>2006-1302</t>
  </si>
  <si>
    <t>2006-1307</t>
  </si>
  <si>
    <t>2006-1391</t>
  </si>
  <si>
    <t>2006-402</t>
  </si>
  <si>
    <t>2006-403</t>
  </si>
  <si>
    <t>2006-404</t>
  </si>
  <si>
    <t>2006-405</t>
  </si>
  <si>
    <t>2010-1301</t>
  </si>
  <si>
    <t>2010-1302</t>
  </si>
  <si>
    <t>2010-1307</t>
  </si>
  <si>
    <t>2010-1391</t>
  </si>
  <si>
    <t>2010-402</t>
  </si>
  <si>
    <t>2010-403</t>
  </si>
  <si>
    <t>2010-404</t>
  </si>
  <si>
    <t>2010-405</t>
  </si>
  <si>
    <t>PEIGNE DE PONTAGE 25A ENFICHABLE 2 PÔLES ISOLE</t>
  </si>
  <si>
    <t>PEIGNE DE PONTAGE 25A ENFICHABLE 3 PÔLES ISOLE</t>
  </si>
  <si>
    <t>PEIGNE DE PONTAGE 25A ENFICHABLE 4 PÔLES ISOLE</t>
  </si>
  <si>
    <t>PEIGNE DE PONTAGE 25A ENFICHABLE 5 PÔLES ISOLE</t>
  </si>
  <si>
    <t>PEIGNE DE PONTAGE 25A ENFICHABLE 6 PÔLES ISOLE</t>
  </si>
  <si>
    <t>PEIGNE DE PONTAGE 25A ENFICHABLE 7 PÔLES ISOLE</t>
  </si>
  <si>
    <t>PEIGNE DE PONTAGE 25A ENFICHABLE 8 PÔLES ISOLE</t>
  </si>
  <si>
    <t>PEIGNE DE PONTAGE 25A ENFICHABLE 9 PÔLES ISOLE</t>
  </si>
  <si>
    <t>PEIGNE DE PONTAGE 25A ENFICHABLE 10 PÔLES ISOLE</t>
  </si>
  <si>
    <t>BORNE 3 POINT / 2,5-4mm² ORANGE</t>
  </si>
  <si>
    <t>BORNE 3 POINT / 2,5-4mm² V/J</t>
  </si>
  <si>
    <t>BORNE 3 POINT / 2,5-4mm² GRIS</t>
  </si>
  <si>
    <t>PLAQUE D'EXTREMITE 2 ETAGES  / GRIS</t>
  </si>
  <si>
    <t>BORNE 2 ETAGES / 2,5-4mm² V/J</t>
  </si>
  <si>
    <t>PLAQUE D'EXTREMITE / 2,5-4mm² GRIS</t>
  </si>
  <si>
    <t xml:space="preserve">PLAQUE D'EXTREMITE / 4-6mm² GRIS </t>
  </si>
  <si>
    <t>BORNE 3 POINT / 4-6mm² GRIS</t>
  </si>
  <si>
    <t>BORNE 3 POINT / 4-6mm² ORANGE</t>
  </si>
  <si>
    <t>BORNE 3 POINT / 4-6mm² V/J</t>
  </si>
  <si>
    <t>BORNE 3 POINT / 6-10mm² GRIS</t>
  </si>
  <si>
    <t>BORNE 3 POINT / 6-10mm² ORANGE</t>
  </si>
  <si>
    <t>BORNE 3 POINT / 6-10mm² V/J</t>
  </si>
  <si>
    <t>PLAQUE D'EXTREMITE / 6-10mm² GRIS</t>
  </si>
  <si>
    <r>
      <t xml:space="preserve">PEIGNE DE PONTAGE 32A ENFICHABLE </t>
    </r>
    <r>
      <rPr>
        <u/>
        <sz val="11"/>
        <color theme="1"/>
        <rFont val="Calibri"/>
        <family val="2"/>
        <scheme val="minor"/>
      </rPr>
      <t>3 PÔLES</t>
    </r>
    <r>
      <rPr>
        <sz val="11"/>
        <color theme="1"/>
        <rFont val="Calibri"/>
        <family val="2"/>
        <scheme val="minor"/>
      </rPr>
      <t xml:space="preserve"> ISOLE</t>
    </r>
  </si>
  <si>
    <r>
      <t xml:space="preserve">PEIGNE DE PONTAGE 32A ENFICHABLE 4 </t>
    </r>
    <r>
      <rPr>
        <u/>
        <sz val="11"/>
        <color theme="1"/>
        <rFont val="Calibri"/>
        <family val="2"/>
        <scheme val="minor"/>
      </rPr>
      <t>PÔLES</t>
    </r>
    <r>
      <rPr>
        <sz val="11"/>
        <color theme="1"/>
        <rFont val="Calibri"/>
        <family val="2"/>
        <scheme val="minor"/>
      </rPr>
      <t xml:space="preserve"> ISOLE</t>
    </r>
  </si>
  <si>
    <r>
      <t xml:space="preserve">PEIGNE DE PONTAGE 32A ENFICHABLE </t>
    </r>
    <r>
      <rPr>
        <u/>
        <sz val="11"/>
        <color theme="1"/>
        <rFont val="Calibri"/>
        <family val="2"/>
        <scheme val="minor"/>
      </rPr>
      <t>2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</si>
  <si>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5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</si>
  <si>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6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</si>
  <si>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7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</si>
  <si>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8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</si>
  <si>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9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</si>
  <si>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10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</si>
  <si>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 xml:space="preserve">PEIGNE DE PONTAGE 41A ENFICHABLE </t>
    </r>
    <r>
      <rPr>
        <u/>
        <sz val="11"/>
        <color theme="1"/>
        <rFont val="Calibri"/>
        <family val="2"/>
        <scheme val="minor"/>
      </rPr>
      <t>2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</si>
  <si>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41A ENFICHABLE 3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</si>
  <si>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41A ENFICHABLE 4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</si>
  <si>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41A ENFICHABLE 5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</si>
  <si>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t>BORNE 3 POINT / 10-16mm² GRIS</t>
  </si>
  <si>
    <t>BORNE 3 POINT / 10-16mm² V/J</t>
  </si>
  <si>
    <t>PLAQUE D'EXTREMITE GRIS 10-16mm²</t>
  </si>
  <si>
    <r>
      <t xml:space="preserve">PEIGNE DE PONTAGE 57A ENFICHABLE </t>
    </r>
    <r>
      <rPr>
        <u/>
        <sz val="11"/>
        <color theme="1"/>
        <rFont val="Calibri"/>
        <family val="2"/>
        <scheme val="minor"/>
      </rPr>
      <t>2 PÔLES</t>
    </r>
    <r>
      <rPr>
        <sz val="11"/>
        <color theme="1"/>
        <rFont val="Calibri"/>
        <family val="2"/>
        <scheme val="minor"/>
      </rPr>
      <t xml:space="preserve"> ISOLE</t>
    </r>
  </si>
  <si>
    <r>
      <t xml:space="preserve">PEIGNE DE PONTAGE 57A ENFICHABLE </t>
    </r>
    <r>
      <rPr>
        <u/>
        <sz val="11"/>
        <color theme="1"/>
        <rFont val="Calibri"/>
        <family val="2"/>
        <scheme val="minor"/>
      </rPr>
      <t>3 PÔLES</t>
    </r>
    <r>
      <rPr>
        <sz val="11"/>
        <color theme="1"/>
        <rFont val="Calibri"/>
        <family val="2"/>
        <scheme val="minor"/>
      </rPr>
      <t xml:space="preserve"> ISOLE</t>
    </r>
  </si>
  <si>
    <r>
      <t xml:space="preserve">PEIGNE DE PONTAGE 57A ENFICHABLE 4 </t>
    </r>
    <r>
      <rPr>
        <u/>
        <sz val="11"/>
        <color theme="1"/>
        <rFont val="Calibri"/>
        <family val="2"/>
        <scheme val="minor"/>
      </rPr>
      <t>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</si>
  <si>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57A ENFICHABLE 5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</si>
  <si>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t>11345161??</t>
  </si>
  <si>
    <t>H05 V-K 1 mm² ROUGE</t>
  </si>
  <si>
    <t>H05 V-K 1 mm² V/J</t>
  </si>
  <si>
    <t>H05 V-K 1 mm² ORANGE</t>
  </si>
  <si>
    <t>H05 V-K 1 mm² BLANC</t>
  </si>
  <si>
    <t>H05 V-K 1 mm² BLEU FONCE</t>
  </si>
  <si>
    <t>H05 V-K 1 mm² BLEU CL</t>
  </si>
  <si>
    <t>H05 V-K 1 mm² NOIR</t>
  </si>
  <si>
    <t>H05 V-K 1 mm² VIOLET</t>
  </si>
  <si>
    <t>H07 V-K 1,5 mm² BLEU CL</t>
  </si>
  <si>
    <t>H07 V-K 1,5 mm² ROUGE</t>
  </si>
  <si>
    <t>H07 V-K 1,5 mm² V/J</t>
  </si>
  <si>
    <t>H07 V-K 1,5 mm² ORANGE</t>
  </si>
  <si>
    <t>H07 V-K 1,5 mm² NOIR</t>
  </si>
  <si>
    <t>H07 V-K 1,5 mm² BLANC</t>
  </si>
  <si>
    <t>H07 V-K 1,5 mm² BLEU FONCE</t>
  </si>
  <si>
    <t>H07 V-K 1,5 mm² VIOLET</t>
  </si>
  <si>
    <t>H07 V-K 2,5 mm² BLEU CL</t>
  </si>
  <si>
    <t>H07 V-K 2,5 mm² V/J</t>
  </si>
  <si>
    <t>H07 V-K 2,5 mm²  ORANGE</t>
  </si>
  <si>
    <t>H07 V-K 2,5 mm² NOIR</t>
  </si>
  <si>
    <t>H07 V-K 2,5 mm²  VIOLET</t>
  </si>
  <si>
    <t>H07 V-K 2,5 mm² BLEU FONCE</t>
  </si>
  <si>
    <t>H07 V-K 2,5 mm² ROUGE</t>
  </si>
  <si>
    <t>H07 V-K 2,5 mm² BLANC</t>
  </si>
  <si>
    <t>H07 V-K 4 mm² BLEU CL</t>
  </si>
  <si>
    <t>H07 V-K 4 mm² V/J</t>
  </si>
  <si>
    <t>H07 V-K 4 mm² ORANGE</t>
  </si>
  <si>
    <t>H07 V-K 4 mm² NOIR</t>
  </si>
  <si>
    <t>H07 V-K 4 mm² BLEU FONCE</t>
  </si>
  <si>
    <t>H07 V-K 6 mm² BLEU CL</t>
  </si>
  <si>
    <t>H07 V-K 6 mm² V/J</t>
  </si>
  <si>
    <t>H07 V-K 6 mm² NOIR</t>
  </si>
  <si>
    <t>H07 V-K 10 mm² BLEU CL</t>
  </si>
  <si>
    <t>H07 V-K 10 mm² V/J</t>
  </si>
  <si>
    <t>H07 V-K 10 mm² NOIR</t>
  </si>
  <si>
    <t>H07 V-K 16 mm²  NOIR</t>
  </si>
  <si>
    <t>PLANET WATTOHM SEGMA 25x25 LONGUEUR 2M</t>
  </si>
  <si>
    <t>PLANET WATTOHM SEGMA 25x40 LONGUEUR 2M</t>
  </si>
  <si>
    <t>PLANET WATTOHM SEGMA 25x60 LONGUEUR 2M</t>
  </si>
  <si>
    <t>PLANET WATTOHM SEGMA 25x80 LONGUEUR 2M</t>
  </si>
  <si>
    <t>PLANET WATTOHM SEGMA 40x40 LONGUEUR 2M</t>
  </si>
  <si>
    <t>PLANET WATTOHM SEGMA 40x60 LONGUEUR 2M</t>
  </si>
  <si>
    <t>PLANET WATTOHM SEGMA 40x80 LONGUEUR 2M</t>
  </si>
  <si>
    <t>PLANET WATTOHM SEGMA 40x100 LONGUEUR 2M</t>
  </si>
  <si>
    <t>PLANET WATTOHM SEGMA 60x40 LONGUEUR 2M</t>
  </si>
  <si>
    <t>PLANET WATTOHM SEGMA 60x60 LONGUEUR 2M</t>
  </si>
  <si>
    <t>PLANET WATTOHM SEGMA 60x80 LONGUEUR 2M</t>
  </si>
  <si>
    <t>PLANET WATTOHM SEGMA 60x100 LONGUEUR 2M</t>
  </si>
  <si>
    <t>PLANET WATTOHM SEGMA 80x40 LONGUEUR 2M</t>
  </si>
  <si>
    <t>PLANET WATTOHM SEGMA 80x60 LONGUEUR 2M</t>
  </si>
  <si>
    <t>PLANET WATTOHM SEGMA 80x80 LONGUEUR 2M</t>
  </si>
  <si>
    <t>PLANET WATTOHM SEGMA 80x100 LONGUEUR 2M</t>
  </si>
  <si>
    <t>PLANET WATTOHM SEGMA 100x60 LONGUEUR 2M</t>
  </si>
  <si>
    <t>PLANET WATTOHM SEGMA 100x80 LONGUEUR 2M</t>
  </si>
  <si>
    <t>PLANET WATTOHM SEGMA 100x100 LONGUEUR 2M</t>
  </si>
  <si>
    <t>0084 4 12</t>
  </si>
  <si>
    <t xml:space="preserve">0084 4 16 </t>
  </si>
  <si>
    <t>0084 5 50</t>
  </si>
  <si>
    <t>VIS METEAUX TETE SIX PANS  M4X12</t>
  </si>
  <si>
    <t>VIS METEAUX TETE SIX PANS  M4X16</t>
  </si>
  <si>
    <t>VIS METEAUX TETE SIX PANS M5X50</t>
  </si>
  <si>
    <t>VIS METEAUX TETE HEXAGONALE M5X50</t>
  </si>
  <si>
    <t>VIS METEAUX TETE HEXAGONALE M4X16</t>
  </si>
  <si>
    <t>0057 4 16</t>
  </si>
  <si>
    <t>VIS METEAUX TETE HEXAGONALE M4X25</t>
  </si>
  <si>
    <t>0057 4 25</t>
  </si>
  <si>
    <t>VIS METEAUX TETE HEXAGONALE M5X45</t>
  </si>
  <si>
    <t>VIS METEAUX TETE HEXAGONALE M5X12</t>
  </si>
  <si>
    <t xml:space="preserve">0057 5 45 </t>
  </si>
  <si>
    <t xml:space="preserve">0057 5 12 </t>
  </si>
  <si>
    <t>VIS METEAUX TETE HEXAGONALE M5X16</t>
  </si>
  <si>
    <t>VIS METEAUX TETE HEXAGONALE M5X25</t>
  </si>
  <si>
    <t xml:space="preserve">0057 5 25 </t>
  </si>
  <si>
    <t xml:space="preserve">0057 5 16 </t>
  </si>
  <si>
    <t>VIS METEAUX TETE HEXAGONALE M5X35</t>
  </si>
  <si>
    <t xml:space="preserve">0057 5 35 </t>
  </si>
  <si>
    <t>0057 5 50</t>
  </si>
  <si>
    <t>VIS METEAUX TETE HEXAGONALE M6X12</t>
  </si>
  <si>
    <t xml:space="preserve">0057 6 12 </t>
  </si>
  <si>
    <t>VIS METEAUX TETE HEXAGONALE M6X16</t>
  </si>
  <si>
    <t>0057 6 16</t>
  </si>
  <si>
    <t>VIS METEAUX TETE HEXAGONALE M6X25</t>
  </si>
  <si>
    <t>0057 6 25</t>
  </si>
  <si>
    <t>VIS METEAUX TETE HEXAGONALE M6X35</t>
  </si>
  <si>
    <t>0057 6 35</t>
  </si>
  <si>
    <t>VIS METEAUX TETE HEXAGONALE M6X45</t>
  </si>
  <si>
    <t xml:space="preserve">0057 6 45 </t>
  </si>
  <si>
    <t>VIS METEAUX TETE HEXAGONALE M8X16</t>
  </si>
  <si>
    <t>0057 8 16</t>
  </si>
  <si>
    <t>VIS METEAUX TETE HEXAGONALE M8X25</t>
  </si>
  <si>
    <t>0057 8 25</t>
  </si>
  <si>
    <t>VIS METEAUX TETE HEXAGONALE M8X35</t>
  </si>
  <si>
    <t>0057 8 35</t>
  </si>
  <si>
    <t>VIS METEAUX TETE HEXAGONALE M8X45</t>
  </si>
  <si>
    <t xml:space="preserve">0057 8 45 </t>
  </si>
  <si>
    <t>ECROUS M3</t>
  </si>
  <si>
    <t>ECROUS M4</t>
  </si>
  <si>
    <t>ECROUS M5</t>
  </si>
  <si>
    <t>ECROUS M6</t>
  </si>
  <si>
    <t>ECROUS M8</t>
  </si>
  <si>
    <t>ECROUS M10</t>
  </si>
  <si>
    <t xml:space="preserve">0317 3 </t>
  </si>
  <si>
    <t>0317 4</t>
  </si>
  <si>
    <t>0317 5</t>
  </si>
  <si>
    <t>0317 6</t>
  </si>
  <si>
    <t>0317 8</t>
  </si>
  <si>
    <t>0317 10</t>
  </si>
  <si>
    <t>RONDELLE CONTACT 4X10</t>
  </si>
  <si>
    <t>RONDELLE CONTACT 5X12</t>
  </si>
  <si>
    <t>RONDELLE CONTACT 6X14</t>
  </si>
  <si>
    <t>RONDELLE CONTACT 8X16</t>
  </si>
  <si>
    <t>RONDELLE CARROSSIER 3,2X10X0,8</t>
  </si>
  <si>
    <t>RONDELLE CARROSSIER 4,3X12X1,25</t>
  </si>
  <si>
    <t>RONDELLE CARROSSIER 4,3X15X1</t>
  </si>
  <si>
    <t>RONDELLE CARROSSIER 5,3X15X1,25</t>
  </si>
  <si>
    <t>RONDELLE CARROSSIER 6,4X15X1,5</t>
  </si>
  <si>
    <t>RONDELLE CARROSSIER 8,4X20X1,25</t>
  </si>
  <si>
    <t>RONDELLE CARROSSIER 8,4X25X1,5</t>
  </si>
  <si>
    <t>RONDELLE EVENTAILS M3</t>
  </si>
  <si>
    <t>RONDELLE EVENTAILS M4</t>
  </si>
  <si>
    <t>RONDELLE EVENTAILS M5</t>
  </si>
  <si>
    <t>RONDELLE EVENTAILS M6</t>
  </si>
  <si>
    <t>RONDELLE EVENTAILS M8</t>
  </si>
  <si>
    <t>WT 4</t>
  </si>
  <si>
    <t>WT 8</t>
  </si>
  <si>
    <t>WT 10</t>
  </si>
  <si>
    <t>WT 15</t>
  </si>
  <si>
    <t>WT 25</t>
  </si>
  <si>
    <t>WT 40</t>
  </si>
  <si>
    <t>VIS ECROUS TRCC 6X12</t>
  </si>
  <si>
    <t>VIS ECROUS TRCC 6X20</t>
  </si>
  <si>
    <t>ENTRETOISE AC ZINGUE M6 LONGEUR 25 mm</t>
  </si>
  <si>
    <t>ENTRETOISE AC ZINGUE M6 LONGEUR 30 mm</t>
  </si>
  <si>
    <t>ENTRETOISE AC ZINGUE M8 LONGEUR 25 mm</t>
  </si>
  <si>
    <t>ENTRETOISE AC ZINGUE M8 LONGEUR 30 mm</t>
  </si>
  <si>
    <t>EMBOUTS ISOLER 0,50 mm²</t>
  </si>
  <si>
    <t>EMBOUTS DOUBLE ISOLER 0,50 mm²</t>
  </si>
  <si>
    <t>EMBOUTS ISOLER 0,75 mm²</t>
  </si>
  <si>
    <t>EMBOUTS DOUBLE ISOLER 0,75 mm²</t>
  </si>
  <si>
    <t>EMBOUTS ISOLER 1 mm²</t>
  </si>
  <si>
    <t>EMBOUTS DOUBLE ISOLER 1 mm²</t>
  </si>
  <si>
    <t>EMBOUTS ISOLER 1,5 mm²</t>
  </si>
  <si>
    <t>EMBOUTS DOUBLE ISOLER 1,5 mm²</t>
  </si>
  <si>
    <t>EMBOUTS ISOLER 2,5 mm²</t>
  </si>
  <si>
    <t>EMBOUTS DOUBLE ISOLER 2,5 mm²</t>
  </si>
  <si>
    <t>EMBOUTS ISOLER 4 mm²</t>
  </si>
  <si>
    <t>EMBOUTS DOUBLE ISOLER 4 mm²</t>
  </si>
  <si>
    <t>EMBOUTS ISOLER 6 mm²</t>
  </si>
  <si>
    <t>EMBOUTS DOUBLE ISOLER 6 mm²</t>
  </si>
  <si>
    <t>EMBOUTS ISOLER 10 mm²</t>
  </si>
  <si>
    <t>EMBOUTS DOUBLE ISOLER 10 mm²</t>
  </si>
  <si>
    <t>EMBOUTS ISOLER 16 mm²</t>
  </si>
  <si>
    <t>EMBOUTS DOUBLE ISOLER 16 mm²</t>
  </si>
  <si>
    <t>EMBOUTS ISOLER 25 mm²</t>
  </si>
  <si>
    <t>EMBOUTS ISOLER 50 mm²</t>
  </si>
  <si>
    <t>EMBOUTS ISOLER 35 mm²</t>
  </si>
  <si>
    <t>COSSES ISOLER ŒIL. M3  0,5-1,5mm²</t>
  </si>
  <si>
    <t>COSSES ISOLER ŒIL. M4  0,25-1mm²</t>
  </si>
  <si>
    <t>COSSES ISOLER ŒIL. M5  0,5-1,5mm²</t>
  </si>
  <si>
    <t>COSSES ISOLER ŒIL. M6  0,5-1,5mm²</t>
  </si>
  <si>
    <t>COSSES ISOLER ŒIL. M8  05-1,5mm²</t>
  </si>
  <si>
    <t>COSSES ISOLER ŒIL. M10 0,5-1,5mm²</t>
  </si>
  <si>
    <t>COSSES ISOLER ŒIL. M3  1,5-2,5mm²</t>
  </si>
  <si>
    <t>COSSES ISOLER ŒIL. M4  1,5-2,5mm²</t>
  </si>
  <si>
    <t>COSSES ISOLER ŒIL. M5 1,5-2,5mm²</t>
  </si>
  <si>
    <t>COSSES ISOLER ŒIL. M6  1,5-2,5mm²</t>
  </si>
  <si>
    <t>COSSES ISOLER ŒIL. M8  1,5-2,5mm²</t>
  </si>
  <si>
    <t>COSSES ISOLER ŒIL. M10 1,5-2,5mm²</t>
  </si>
  <si>
    <t>COSSES ISOLER ŒIL. M4  4 - 6 mm²</t>
  </si>
  <si>
    <t>COSSES ISOLER ŒIL. M5 4 - 6 mm²</t>
  </si>
  <si>
    <t>COSSES ISOLER ŒIL. M6  4 - 6 mm²</t>
  </si>
  <si>
    <t>COSSES ISOLER ŒIL. M8  4 - 6 mm²</t>
  </si>
  <si>
    <t>COSSES ILSOLER PLATE FEMELLE 1,5-2,5 mm²</t>
  </si>
  <si>
    <t>GAINE THERMO NOIR 3,2 / 1,6 mm</t>
  </si>
  <si>
    <t>GAINE THERMO NOIR 4,8 / 2,4 mm</t>
  </si>
  <si>
    <t>GAINE THERMO NOIR 6,4 / 3,2 mm</t>
  </si>
  <si>
    <t>GAINE THERMO NOIR 9,5 / 4,5 mm</t>
  </si>
  <si>
    <t>GAINE THERMO NOIR 12,7 / 6,4 mm</t>
  </si>
  <si>
    <t>GAINE THERMO NOIR 19 / 9,5 mm</t>
  </si>
  <si>
    <t xml:space="preserve">GAINE THERMO NOIR 25,4 / 12,7 mm </t>
  </si>
  <si>
    <t>NETTOYANT MULTI USSAGE 1000 ml</t>
  </si>
  <si>
    <t xml:space="preserve">0890 28 </t>
  </si>
  <si>
    <t>HUILE DE COUPE 400 ml</t>
  </si>
  <si>
    <t xml:space="preserve">0893 050 004 </t>
  </si>
  <si>
    <t>TIGE FILETEE M4</t>
  </si>
  <si>
    <t>TIGE FILETEE M5</t>
  </si>
  <si>
    <t>TIGE FILETEE M6</t>
  </si>
  <si>
    <t>0958 4</t>
  </si>
  <si>
    <t>0958 5</t>
  </si>
  <si>
    <t>0958 6</t>
  </si>
  <si>
    <t>TIGE FILETEE M8</t>
  </si>
  <si>
    <t>0958 8</t>
  </si>
  <si>
    <t xml:space="preserve">0893 140 </t>
  </si>
  <si>
    <t>NETTOYANT INDUSTRIEL 500 ml</t>
  </si>
  <si>
    <t>DEGRAISSANT 500 ml</t>
  </si>
  <si>
    <t>0890 118</t>
  </si>
  <si>
    <t>MAXI</t>
  </si>
  <si>
    <t>OK</t>
  </si>
  <si>
    <t>CRITIQUE</t>
  </si>
  <si>
    <t>NUL</t>
  </si>
  <si>
    <t>NOM</t>
  </si>
  <si>
    <t xml:space="preserve">RUE </t>
  </si>
  <si>
    <t>CP / VILLE</t>
  </si>
  <si>
    <t>TEL</t>
  </si>
  <si>
    <t>MAIL</t>
  </si>
  <si>
    <t>FAX</t>
  </si>
  <si>
    <t>FOURNISSEUR</t>
  </si>
  <si>
    <t xml:space="preserve">ADRESSE DE LIVRAISON  </t>
  </si>
  <si>
    <t>NOM PRENOM</t>
  </si>
  <si>
    <t>Initial</t>
  </si>
  <si>
    <t>Q.S.</t>
  </si>
  <si>
    <t xml:space="preserve">10, rue des frère lumière </t>
  </si>
  <si>
    <t>COMMANDER PAR</t>
  </si>
  <si>
    <t>MINI</t>
  </si>
  <si>
    <t>testfils1</t>
  </si>
  <si>
    <t>testtfils1</t>
  </si>
  <si>
    <t>test goulotte 1</t>
  </si>
  <si>
    <t>testgoulote0001</t>
  </si>
  <si>
    <t>goulotte 2</t>
  </si>
  <si>
    <t>testgoulotte2</t>
  </si>
  <si>
    <t>TESTE WURTH</t>
  </si>
  <si>
    <t>TESTWURTH0001</t>
  </si>
  <si>
    <t>testwurth2</t>
  </si>
  <si>
    <t>testwurth00002</t>
  </si>
  <si>
    <t>fils10</t>
  </si>
  <si>
    <t>test000010</t>
  </si>
  <si>
    <t>808080</t>
  </si>
  <si>
    <t>SUFFIXE</t>
  </si>
  <si>
    <t>NOM PRENOM 1</t>
  </si>
  <si>
    <t>NOM PRENOM 2</t>
  </si>
  <si>
    <t>NOM PRENOM 3</t>
  </si>
  <si>
    <t>NOM PRENOM 4</t>
  </si>
  <si>
    <t>NOM PRENOM 5</t>
  </si>
  <si>
    <t>NOM PRENOM 6</t>
  </si>
  <si>
    <t>NOM PRENOM 7</t>
  </si>
  <si>
    <t>NOM PRENOM 8</t>
  </si>
  <si>
    <t>NOM PRENOM 9</t>
  </si>
  <si>
    <t>ENTPRISE 1</t>
  </si>
  <si>
    <t>22, route de MARIE</t>
  </si>
  <si>
    <t xml:space="preserve">03 88 88 88 88 </t>
  </si>
  <si>
    <t>ENTPRISE 2</t>
  </si>
  <si>
    <t>62222 BIGOTUN</t>
  </si>
  <si>
    <t>FOURNISSEUR 1</t>
  </si>
  <si>
    <t>FOURNISSEUR 2</t>
  </si>
  <si>
    <t>FOURNISSEUR 3</t>
  </si>
  <si>
    <t xml:space="preserve">13, rue des frère lumière </t>
  </si>
  <si>
    <t xml:space="preserve">5, rue des frère lumière </t>
  </si>
  <si>
    <t>04 88 88 88 99</t>
  </si>
  <si>
    <t>5 88 88 88 99</t>
  </si>
  <si>
    <t>6 88 88 88 99</t>
  </si>
  <si>
    <t>03 55 57 55 55</t>
  </si>
  <si>
    <t>04 55 57 55 55</t>
  </si>
  <si>
    <t>05 55 57 55 55</t>
  </si>
  <si>
    <t>ALC-</t>
  </si>
  <si>
    <t>ARTICLE</t>
  </si>
  <si>
    <t>ART. N°</t>
  </si>
  <si>
    <t>affaire 1</t>
  </si>
  <si>
    <t>affaire2</t>
  </si>
  <si>
    <t>affaire 3</t>
  </si>
  <si>
    <t>affaire 4</t>
  </si>
  <si>
    <t>affaire 5</t>
  </si>
  <si>
    <t>affaire 6</t>
  </si>
  <si>
    <t>approv. Stock</t>
  </si>
  <si>
    <t>np1</t>
  </si>
  <si>
    <t>np2</t>
  </si>
  <si>
    <t>np3</t>
  </si>
  <si>
    <t>np4</t>
  </si>
  <si>
    <t>np5</t>
  </si>
  <si>
    <t>np6</t>
  </si>
  <si>
    <t>np7</t>
  </si>
  <si>
    <t>np8</t>
  </si>
  <si>
    <t>np9</t>
  </si>
  <si>
    <t>TYPE</t>
  </si>
  <si>
    <t>44, route de MARIE</t>
  </si>
  <si>
    <t>62823 BAGOTIN</t>
  </si>
  <si>
    <t>ENTREE</t>
  </si>
  <si>
    <t xml:space="preserve">N° BON DE COMMANDE </t>
  </si>
  <si>
    <t xml:space="preserve">N° DE FACTURE </t>
  </si>
  <si>
    <t>AFFAIRE</t>
  </si>
  <si>
    <t>QUANTITE</t>
  </si>
  <si>
    <t>SORTIE / RETOUR</t>
  </si>
  <si>
    <t xml:space="preserve">AFFAIRE / CLIENT </t>
  </si>
  <si>
    <t xml:space="preserve">NOM / DESCRIPTION </t>
  </si>
  <si>
    <t>FAIT PAR</t>
  </si>
  <si>
    <t>DATE</t>
  </si>
  <si>
    <t xml:space="preserve">NUMERO </t>
  </si>
  <si>
    <t>SORTIE RETOUR ARTICLE</t>
  </si>
  <si>
    <t>SRA-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</si>
</sst>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€&quot;#,##0.00_);\(&quot;€&quot;#,##0.00\)"/>
    <numFmt numFmtId="165" formatCode="&quot;$&quot;#,##0.00_);\(&quot;$&quot;#,##0.00\)"/>
    <numFmt numFmtId="166" formatCode="&quot;&quot;"/>
    <numFmt numFmtId="167" formatCode="&quot;ALC&quot;dd\-mm\-yy"/>
    <numFmt numFmtId="168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" fillId="0" borderId="0" applyProtection="0">
      <alignment horizontal="left" vertical="center" wrapText="1" indent="1"/>
    </xf>
    <xf numFmtId="165" fontId="4" fillId="0" borderId="0" applyProtection="0">
      <alignment horizontal="right" vertical="center" indent="1"/>
    </xf>
    <xf numFmtId="0" fontId="4" fillId="0" borderId="0" applyProtection="0">
      <alignment horizontal="right" vertical="center" indent="1"/>
    </xf>
    <xf numFmtId="0" fontId="7" fillId="0" borderId="0" applyNumberFormat="0" applyFill="0" applyBorder="0" applyAlignment="0" applyProtection="0"/>
  </cellStyleXfs>
  <cellXfs count="140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4" xfId="0" applyBorder="1"/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vertical="center"/>
    </xf>
    <xf numFmtId="166" fontId="0" fillId="0" borderId="0" xfId="0" applyNumberFormat="1" applyFont="1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167" fontId="0" fillId="0" borderId="0" xfId="0" applyNumberFormat="1" applyBorder="1" applyAlignment="1">
      <alignment vertical="center"/>
    </xf>
    <xf numFmtId="166" fontId="0" fillId="0" borderId="0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0" fontId="10" fillId="0" borderId="0" xfId="4" applyFont="1" applyBorder="1" applyAlignment="1">
      <alignment vertical="center"/>
    </xf>
    <xf numFmtId="0" fontId="0" fillId="2" borderId="3" xfId="0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Fill="1" applyBorder="1" applyAlignment="1" applyProtection="1">
      <alignment vertical="center"/>
      <protection locked="0"/>
    </xf>
    <xf numFmtId="0" fontId="3" fillId="2" borderId="3" xfId="0" applyFont="1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166" fontId="0" fillId="0" borderId="0" xfId="0" applyNumberFormat="1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164" fontId="0" fillId="0" borderId="0" xfId="2" applyNumberFormat="1" applyFont="1" applyFill="1" applyBorder="1">
      <alignment horizontal="right" vertical="center" indent="1"/>
    </xf>
    <xf numFmtId="164" fontId="0" fillId="0" borderId="0" xfId="0" applyNumberForma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166" fontId="0" fillId="0" borderId="0" xfId="0" applyNumberFormat="1" applyBorder="1" applyAlignment="1">
      <alignment horizontal="center" vertical="center"/>
    </xf>
    <xf numFmtId="0" fontId="0" fillId="0" borderId="0" xfId="0" applyFont="1" applyBorder="1" applyAlignment="1"/>
    <xf numFmtId="166" fontId="0" fillId="0" borderId="0" xfId="0" applyNumberForma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166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3" applyFont="1" applyFill="1" applyBorder="1">
      <alignment horizontal="right" vertical="center" indent="1"/>
    </xf>
    <xf numFmtId="0" fontId="0" fillId="0" borderId="0" xfId="0" applyFill="1" applyBorder="1"/>
    <xf numFmtId="0" fontId="0" fillId="0" borderId="0" xfId="1" applyFont="1" applyFill="1" applyBorder="1" applyAlignment="1">
      <alignment horizontal="center"/>
    </xf>
    <xf numFmtId="164" fontId="0" fillId="0" borderId="0" xfId="2" applyNumberFormat="1" applyFont="1" applyFill="1">
      <alignment horizontal="right" vertical="center" indent="1"/>
    </xf>
    <xf numFmtId="0" fontId="0" fillId="0" borderId="0" xfId="0" applyFill="1" applyBorder="1" applyAlignment="1">
      <alignment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Font="1" applyFill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3" applyFont="1" applyFill="1" applyBorder="1" applyAlignment="1" applyProtection="1">
      <alignment horizontal="center" vertical="center"/>
      <protection locked="0"/>
    </xf>
    <xf numFmtId="164" fontId="4" fillId="0" borderId="0" xfId="2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vertical="center" wrapText="1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1" applyFont="1" applyFill="1" applyBorder="1" applyAlignment="1" applyProtection="1">
      <alignment vertical="center" wrapText="1"/>
      <protection locked="0"/>
    </xf>
    <xf numFmtId="0" fontId="0" fillId="0" borderId="0" xfId="1" applyFont="1" applyFill="1" applyBorder="1" applyAlignment="1" applyProtection="1">
      <protection locked="0"/>
    </xf>
    <xf numFmtId="164" fontId="0" fillId="0" borderId="0" xfId="2" applyNumberFormat="1" applyFont="1" applyFill="1" applyBorder="1" applyAlignment="1" applyProtection="1">
      <alignment horizontal="center" vertical="center"/>
      <protection locked="0"/>
    </xf>
    <xf numFmtId="0" fontId="0" fillId="0" borderId="0" xfId="1" applyFont="1" applyFill="1" applyBorder="1" applyProtection="1">
      <alignment horizontal="left" vertical="center" wrapText="1" indent="1"/>
      <protection locked="0"/>
    </xf>
    <xf numFmtId="0" fontId="0" fillId="0" borderId="0" xfId="1" applyFont="1" applyFill="1" applyBorder="1" applyAlignment="1" applyProtection="1">
      <alignment horizontal="center" vertical="center" wrapText="1"/>
      <protection locked="0"/>
    </xf>
    <xf numFmtId="0" fontId="0" fillId="0" borderId="0" xfId="3" applyFont="1" applyFill="1" applyBorder="1" applyProtection="1">
      <alignment horizontal="right" vertical="center" indent="1"/>
      <protection locked="0"/>
    </xf>
    <xf numFmtId="0" fontId="0" fillId="0" borderId="0" xfId="0" applyFill="1" applyBorder="1" applyProtection="1">
      <protection locked="0"/>
    </xf>
    <xf numFmtId="164" fontId="0" fillId="0" borderId="0" xfId="2" applyNumberFormat="1" applyFont="1" applyFill="1" applyBorder="1" applyProtection="1">
      <alignment horizontal="right" vertical="center" indent="1"/>
      <protection locked="0"/>
    </xf>
    <xf numFmtId="0" fontId="0" fillId="0" borderId="0" xfId="1" applyFont="1" applyFill="1" applyBorder="1" applyAlignment="1" applyProtection="1">
      <alignment horizontal="center"/>
      <protection locked="0"/>
    </xf>
    <xf numFmtId="164" fontId="0" fillId="0" borderId="0" xfId="2" applyNumberFormat="1" applyFont="1" applyFill="1" applyProtection="1">
      <alignment horizontal="right" vertical="center" indent="1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164" fontId="0" fillId="0" borderId="0" xfId="0" applyNumberFormat="1" applyBorder="1" applyProtection="1">
      <protection locked="0"/>
    </xf>
    <xf numFmtId="0" fontId="0" fillId="0" borderId="3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/>
    <xf numFmtId="0" fontId="0" fillId="0" borderId="15" xfId="0" applyBorder="1"/>
    <xf numFmtId="0" fontId="0" fillId="0" borderId="16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1" fillId="0" borderId="0" xfId="0" applyFont="1" applyBorder="1" applyAlignment="1">
      <alignment horizontal="center" vertical="center"/>
    </xf>
    <xf numFmtId="0" fontId="8" fillId="0" borderId="0" xfId="0" applyFont="1" applyBorder="1"/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 applyProtection="1">
      <alignment vertical="center"/>
    </xf>
    <xf numFmtId="0" fontId="0" fillId="0" borderId="14" xfId="0" applyBorder="1" applyAlignment="1" applyProtection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8" fillId="2" borderId="22" xfId="0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9" fillId="0" borderId="0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1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8" fontId="0" fillId="0" borderId="0" xfId="0" applyNumberFormat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top" wrapText="1"/>
    </xf>
  </cellXfs>
  <cellStyles count="5">
    <cellStyle name="Détails du tableau droite" xfId="3" xr:uid="{ED38B8D1-C41D-470F-9BBC-22C7036C5A4F}"/>
    <cellStyle name="Détails du tableau gauche" xfId="1" xr:uid="{7440151C-5AF9-4B34-B876-D366B9DF5BD7}"/>
    <cellStyle name="Devise du tableau" xfId="2" xr:uid="{D994951E-C47A-4BA1-9D22-9FBAA8B310F5}"/>
    <cellStyle name="Lien hypertexte" xfId="4" builtinId="8"/>
    <cellStyle name="Normal" xfId="0" builtinId="0"/>
  </cellStyles>
  <dxfs count="10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 outline="0"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30" formatCode="@"/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164" formatCode="&quot;€&quot;#,##0.00_);\(&quot;€&quot;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&quot;€&quot;#,##0.00_);\(&quot;€&quot;#,##0.00\)"/>
      <fill>
        <patternFill patternType="none">
          <fgColor indexed="64"/>
          <bgColor indexed="65"/>
        </patternFill>
      </fill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numFmt numFmtId="164" formatCode="&quot;€&quot;#,##0.00_);\(&quot;€&quot;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&quot;€&quot;#,##0.00_);\(&quot;€&quot;#,##0.00\)"/>
      <fill>
        <patternFill patternType="none">
          <fgColor indexed="64"/>
          <bgColor indexed="65"/>
        </patternFill>
      </fill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&quot;€&quot;#,##0.00_);\(&quot;€&quot;#,##0.00\)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  <protection locked="0" hidden="0"/>
    </dxf>
    <dxf>
      <numFmt numFmtId="166" formatCode="&quot;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2.emf"/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1</xdr:row>
      <xdr:rowOff>53340</xdr:rowOff>
    </xdr:from>
    <xdr:to>
      <xdr:col>4</xdr:col>
      <xdr:colOff>91440</xdr:colOff>
      <xdr:row>5</xdr:row>
      <xdr:rowOff>44497</xdr:rowOff>
    </xdr:to>
    <xdr:pic>
      <xdr:nvPicPr>
        <xdr:cNvPr id="4" name="Image 3" descr="Résultat de recherche d'images pour &quot;logo wago&quot;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93" y="104140"/>
          <a:ext cx="2506980" cy="905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129540</xdr:colOff>
          <xdr:row>2</xdr:row>
          <xdr:rowOff>53340</xdr:rowOff>
        </xdr:from>
        <xdr:to>
          <xdr:col>5</xdr:col>
          <xdr:colOff>2834640</xdr:colOff>
          <xdr:row>4</xdr:row>
          <xdr:rowOff>137160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7</xdr:row>
          <xdr:rowOff>15240</xdr:rowOff>
        </xdr:from>
        <xdr:to>
          <xdr:col>1</xdr:col>
          <xdr:colOff>1219200</xdr:colOff>
          <xdr:row>8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8</xdr:row>
          <xdr:rowOff>15240</xdr:rowOff>
        </xdr:from>
        <xdr:to>
          <xdr:col>1</xdr:col>
          <xdr:colOff>1219200</xdr:colOff>
          <xdr:row>9</xdr:row>
          <xdr:rowOff>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33867</xdr:colOff>
      <xdr:row>1</xdr:row>
      <xdr:rowOff>22013</xdr:rowOff>
    </xdr:from>
    <xdr:to>
      <xdr:col>3</xdr:col>
      <xdr:colOff>742527</xdr:colOff>
      <xdr:row>5</xdr:row>
      <xdr:rowOff>141103</xdr:rowOff>
    </xdr:to>
    <xdr:pic>
      <xdr:nvPicPr>
        <xdr:cNvPr id="4" name="Image 3" descr="Résultat de recherche d'images pour &quot;fils electrique&quot;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81280"/>
          <a:ext cx="2249594" cy="1033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320040</xdr:colOff>
          <xdr:row>1</xdr:row>
          <xdr:rowOff>213360</xdr:rowOff>
        </xdr:from>
        <xdr:to>
          <xdr:col>5</xdr:col>
          <xdr:colOff>3108960</xdr:colOff>
          <xdr:row>4</xdr:row>
          <xdr:rowOff>76200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1</xdr:row>
      <xdr:rowOff>38100</xdr:rowOff>
    </xdr:from>
    <xdr:to>
      <xdr:col>3</xdr:col>
      <xdr:colOff>777240</xdr:colOff>
      <xdr:row>5</xdr:row>
      <xdr:rowOff>152400</xdr:rowOff>
    </xdr:to>
    <xdr:pic>
      <xdr:nvPicPr>
        <xdr:cNvPr id="3" name="Image 2" descr="Résultat de recherche d'images pour &quot;goulotte industrielle&quot;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52400" y="91440"/>
          <a:ext cx="2301240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2</xdr:row>
          <xdr:rowOff>38100</xdr:rowOff>
        </xdr:from>
        <xdr:to>
          <xdr:col>5</xdr:col>
          <xdr:colOff>2819400</xdr:colOff>
          <xdr:row>4</xdr:row>
          <xdr:rowOff>114300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1</xdr:row>
      <xdr:rowOff>144780</xdr:rowOff>
    </xdr:from>
    <xdr:to>
      <xdr:col>5</xdr:col>
      <xdr:colOff>890122</xdr:colOff>
      <xdr:row>5</xdr:row>
      <xdr:rowOff>7620</xdr:rowOff>
    </xdr:to>
    <xdr:pic>
      <xdr:nvPicPr>
        <xdr:cNvPr id="3" name="Image 2" descr="Résultat de recherche d'images pour &quot;wurth&quot;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" y="190500"/>
          <a:ext cx="3488542" cy="777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1280160</xdr:colOff>
          <xdr:row>2</xdr:row>
          <xdr:rowOff>38100</xdr:rowOff>
        </xdr:from>
        <xdr:to>
          <xdr:col>5</xdr:col>
          <xdr:colOff>3710940</xdr:colOff>
          <xdr:row>4</xdr:row>
          <xdr:rowOff>114300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281940</xdr:colOff>
          <xdr:row>5</xdr:row>
          <xdr:rowOff>152400</xdr:rowOff>
        </xdr:from>
        <xdr:to>
          <xdr:col>16</xdr:col>
          <xdr:colOff>91440</xdr:colOff>
          <xdr:row>8</xdr:row>
          <xdr:rowOff>22860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C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266700</xdr:colOff>
          <xdr:row>8</xdr:row>
          <xdr:rowOff>220980</xdr:rowOff>
        </xdr:from>
        <xdr:to>
          <xdr:col>16</xdr:col>
          <xdr:colOff>68580</xdr:colOff>
          <xdr:row>11</xdr:row>
          <xdr:rowOff>106680</xdr:rowOff>
        </xdr:to>
        <xdr:sp macro="" textlink="">
          <xdr:nvSpPr>
            <xdr:cNvPr id="15362" name="CommandButton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C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320040</xdr:colOff>
          <xdr:row>2</xdr:row>
          <xdr:rowOff>167640</xdr:rowOff>
        </xdr:from>
        <xdr:to>
          <xdr:col>16</xdr:col>
          <xdr:colOff>114300</xdr:colOff>
          <xdr:row>4</xdr:row>
          <xdr:rowOff>91440</xdr:rowOff>
        </xdr:to>
        <xdr:sp macro="" textlink="">
          <xdr:nvSpPr>
            <xdr:cNvPr id="15363" name="CommandButton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C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</xdr:row>
      <xdr:rowOff>138545</xdr:rowOff>
    </xdr:from>
    <xdr:to>
      <xdr:col>16</xdr:col>
      <xdr:colOff>357006</xdr:colOff>
      <xdr:row>39</xdr:row>
      <xdr:rowOff>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E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498763"/>
          <a:ext cx="17564350" cy="670560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206829</xdr:colOff>
      <xdr:row>0</xdr:row>
      <xdr:rowOff>163286</xdr:rowOff>
    </xdr:from>
    <xdr:to>
      <xdr:col>17</xdr:col>
      <xdr:colOff>265651</xdr:colOff>
      <xdr:row>38</xdr:row>
      <xdr:rowOff>116431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829" y="163286"/>
          <a:ext cx="17138508" cy="698531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60964</xdr:colOff>
      <xdr:row>36</xdr:row>
      <xdr:rowOff>54415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09524" cy="663809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137268</xdr:colOff>
      <xdr:row>36</xdr:row>
      <xdr:rowOff>35368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00000000-0008-0000-11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71428" cy="661904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A5C10C4-74F4-4E3D-93BA-A34BCA7C633E}" name="Tableau2" displayName="Tableau2" ref="B7:L52" totalsRowShown="0" headerRowDxfId="105" dataDxfId="103" headerRowBorderDxfId="104" tableBorderDxfId="102">
  <autoFilter ref="B7:L52" xr:uid="{BF68181C-25AB-4E86-9D63-7B35484993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C4D97786-75A1-4A21-A9B2-657421431BF3}" name="A COMMANDER" dataDxfId="101"/>
    <tableColumn id="2" xr3:uid="{600EE348-C86D-44C9-865A-CAF0AB4E1368}" name="NUL" dataDxfId="100">
      <calculatedColumnFormula>IF(Tableau2[[#This Row],[STOCK REEL]]&lt;=0,1,"")</calculatedColumnFormula>
    </tableColumn>
    <tableColumn id="3" xr3:uid="{6638F5B6-44AC-4CD6-9310-2147BD876F30}" name="CRITIQUE" dataDxfId="99">
      <calculatedColumnFormula>IF(Tableau2[[#This Row],[STOCK REEL]]&lt;=Tableau2[[#This Row],[MINI]],1,"")</calculatedColumnFormula>
    </tableColumn>
    <tableColumn id="4" xr3:uid="{22FE0E72-6611-4D92-BF8E-E3804A6F7AC5}" name="OK" dataDxfId="98">
      <calculatedColumnFormula>IF(Tableau2[[#This Row],[STOCK REEL]]&gt;=Tableau2[[#This Row],[MINI]],1,"")</calculatedColumnFormula>
    </tableColumn>
    <tableColumn id="5" xr3:uid="{9127B1CF-3158-4EE5-A9A3-4F3E6A31E506}" name="NOM DESIGNATION " dataDxfId="97"/>
    <tableColumn id="6" xr3:uid="{BD2E7D47-94BA-4307-96F9-96B29AF0411B}" name="REFERENCE" dataDxfId="96"/>
    <tableColumn id="7" xr3:uid="{87F83AB7-8383-4E97-9D68-2BFA64D7C1B9}" name="STOCK REEL" dataDxfId="95"/>
    <tableColumn id="8" xr3:uid="{5A6AB9AA-4251-422F-AE29-D513152895CB}" name="MINI" dataDxfId="94"/>
    <tableColumn id="9" xr3:uid="{13D0D017-B6FB-4115-89C1-91C1F2A7F593}" name="MAXI" dataDxfId="93"/>
    <tableColumn id="10" xr3:uid="{E1DDE5E9-1450-4C0C-A29E-F4ADF7A7C79B}" name="PRIX U." dataDxfId="92"/>
    <tableColumn id="11" xr3:uid="{CF9B9196-C6FD-49E0-A6D5-AA60350574FE}" name="PRIX T." dataDxfId="91">
      <calculatedColumnFormula>K8*H8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9E94132-54C4-4101-B97E-567DF03378FD}" name="Tableau3" displayName="Tableau3" ref="B7:L45" totalsRowShown="0" headerRowDxfId="74" tableBorderDxfId="73">
  <autoFilter ref="B7:L45" xr:uid="{BD5D1B36-77CF-41D0-B750-DE15CDC980E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F230E801-337E-4157-A566-504F743C48F8}" name="A COMMANDER"/>
    <tableColumn id="2" xr3:uid="{7AE1D778-E995-41F2-878E-FBE31C3D2E36}" name="NUL" dataDxfId="72">
      <calculatedColumnFormula>IF(Tableau3[[#This Row],[STOCK REEL]]&lt;=0,1,"")</calculatedColumnFormula>
    </tableColumn>
    <tableColumn id="3" xr3:uid="{3D9EC0A6-305A-4EA6-9211-EFFCEC3B7791}" name="CRITIQUE" dataDxfId="71">
      <calculatedColumnFormula>IF(Tableau3[[#This Row],[STOCK REEL]]&lt;=Tableau3[[#This Row],[MINI]],1,"")</calculatedColumnFormula>
    </tableColumn>
    <tableColumn id="4" xr3:uid="{8C73906C-299B-4E82-B368-65F302DFE818}" name="OK" dataDxfId="70">
      <calculatedColumnFormula>IF(Tableau3[[#This Row],[STOCK REEL]]&gt;=Tableau3[[#This Row],[MINI]],1,"")</calculatedColumnFormula>
    </tableColumn>
    <tableColumn id="5" xr3:uid="{BE24B52C-A01B-46E6-AE6A-5CD0EBF8C1C2}" name="NOM DESIGNATION " dataDxfId="69"/>
    <tableColumn id="6" xr3:uid="{E821B1EE-57EC-410A-92DE-737AA382EAD2}" name="REFERENCE" dataDxfId="68"/>
    <tableColumn id="7" xr3:uid="{19612D8A-DC55-4732-B4CB-A3ACB9816FBA}" name="STOCK REEL" dataDxfId="67"/>
    <tableColumn id="8" xr3:uid="{FF205B21-CB3B-4BB3-862F-00BABDBB8FC6}" name="MINI" dataDxfId="66"/>
    <tableColumn id="9" xr3:uid="{1E715572-2057-4A62-B9AB-0533FF7A4DE6}" name="MAXI" dataDxfId="65"/>
    <tableColumn id="10" xr3:uid="{55B546B5-7A58-4500-9119-F384DC76EFC9}" name="PRIX U." dataDxfId="64" dataCellStyle="Devise du tableau"/>
    <tableColumn id="11" xr3:uid="{635A28C4-8560-4041-9CB3-BC23A6ABD20A}" name="PRIX T." dataDxfId="63">
      <calculatedColumnFormula>K8*H8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BA90D90-33BD-47FA-8EFE-76B2C3DDC9A2}" name="Tableau8" displayName="Tableau8" ref="B7:L27" totalsRowShown="0" headerRowDxfId="50" tableBorderDxfId="49">
  <autoFilter ref="B7:L27" xr:uid="{0FEAEEA8-FAF1-483D-B059-96632FB6168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DF0DC18E-B133-4097-B5AA-49DB9836C0FE}" name="A COMMANDER"/>
    <tableColumn id="2" xr3:uid="{5BC4C0EE-AE05-4F6F-9592-D20E4A461DD9}" name="NUL" dataDxfId="48">
      <calculatedColumnFormula>IF(Tableau8[[#This Row],[STOCK REEL]]&lt;=0,1,"")</calculatedColumnFormula>
    </tableColumn>
    <tableColumn id="3" xr3:uid="{771A7507-E51E-4691-8CAB-227CF72C6D7E}" name="CRITIQUE" dataDxfId="47">
      <calculatedColumnFormula>IF(Tableau8[[#This Row],[STOCK REEL]]&lt;=Tableau8[[#This Row],[MINI]],1,"")</calculatedColumnFormula>
    </tableColumn>
    <tableColumn id="4" xr3:uid="{F58F667C-4127-4CF2-82DD-3395D8C69519}" name="OK" dataDxfId="46">
      <calculatedColumnFormula>IF(Tableau8[[#This Row],[STOCK REEL]]&gt;=Tableau8[[#This Row],[MINI]],1,"")</calculatedColumnFormula>
    </tableColumn>
    <tableColumn id="5" xr3:uid="{3D245844-2427-4019-BDE3-B3EAF30119B5}" name="NOM DESIGNATION " dataDxfId="45"/>
    <tableColumn id="6" xr3:uid="{79E2C75C-F3AF-44A4-B097-C2E3D075B7E6}" name="REFERENCE" dataDxfId="44"/>
    <tableColumn id="7" xr3:uid="{5158D726-FDA4-40C9-BB2C-71950ADF87EE}" name="STOCK REEL" dataDxfId="43"/>
    <tableColumn id="8" xr3:uid="{2A3A5BAB-D1B8-4807-828A-A40A7FE0AF10}" name="MINI" dataDxfId="42"/>
    <tableColumn id="11" xr3:uid="{39169C7C-8690-435A-9FDB-FD6A50C8934C}" name="MAXI" dataDxfId="41"/>
    <tableColumn id="9" xr3:uid="{4373D698-D520-44A7-8752-58DA10DB5247}" name="PRIX U." dataDxfId="40" dataCellStyle="Devise du tableau"/>
    <tableColumn id="10" xr3:uid="{12669D2C-F914-4B6D-AC56-60E93E487395}" name="PRIX T." dataDxfId="39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BC74B67-00B5-4AD8-B436-E1256C1DDACC}" name="Tableau9" displayName="Tableau9" ref="B7:L118" totalsRowShown="0" headerRowDxfId="38" headerRowBorderDxfId="37" tableBorderDxfId="36">
  <autoFilter ref="B7:L118" xr:uid="{D809700F-842A-4A9C-81D3-7D88F1002BB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7C2E76B5-B84B-4C22-B72E-A769762024CA}" name="A COMMANDER"/>
    <tableColumn id="2" xr3:uid="{430580D5-615D-4381-9A80-AEAA5423C36C}" name="NUL" dataDxfId="35">
      <calculatedColumnFormula>IF(Tableau9[[#This Row],[STOCK REEL]]&lt;=0,1,"")</calculatedColumnFormula>
    </tableColumn>
    <tableColumn id="3" xr3:uid="{0340F229-EFA4-4F98-AAE9-D2FDD67D93B7}" name="CRITIQUE" dataDxfId="34">
      <calculatedColumnFormula>IF(Tableau9[[#This Row],[STOCK REEL]]&lt;=Tableau9[[#This Row],[MINI]],1,"")</calculatedColumnFormula>
    </tableColumn>
    <tableColumn id="4" xr3:uid="{DCDA621A-06AE-4A35-A95C-491F922A70DE}" name="OK" dataDxfId="33">
      <calculatedColumnFormula>IF(Tableau9[[#This Row],[STOCK REEL]]&gt;=Tableau9[[#This Row],[MINI]],1,"")</calculatedColumnFormula>
    </tableColumn>
    <tableColumn id="5" xr3:uid="{5D1227F2-9553-4D8E-813B-3E142E2D4915}" name="NOM DESIGNATION " dataDxfId="32"/>
    <tableColumn id="6" xr3:uid="{DD623B0F-64C8-4B1B-86FD-33ECC0CC1CEB}" name="REFERENCE" dataDxfId="31"/>
    <tableColumn id="7" xr3:uid="{7C909735-C658-421D-AECC-81B97F9F0320}" name="STOCK REEL" dataDxfId="30"/>
    <tableColumn id="8" xr3:uid="{41762CAB-44C5-49F1-ACFB-622D70A4522F}" name="MINI" dataDxfId="29"/>
    <tableColumn id="11" xr3:uid="{C8D92DFE-D466-4962-B99F-D89EAE00137D}" name="MAXI" dataDxfId="28"/>
    <tableColumn id="9" xr3:uid="{1452A40C-9FB4-4DD9-895C-A3956D2F50C1}" name="PRIX U." dataDxfId="27"/>
    <tableColumn id="10" xr3:uid="{AC7A3993-0093-423C-AC1D-1C1D2062928E}" name="PRIX T.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71A1026-B044-4BD7-A109-FBD52BAA173E}" name="Tableau4" displayName="Tableau4" ref="B7:H8" totalsRowShown="0" headerRowDxfId="26" dataDxfId="25">
  <autoFilter ref="B7:H8" xr:uid="{6DA4EC3A-175F-445A-8D5E-B6521A07E34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13E0A93A-27D1-4C0E-8BAA-625E4253FE98}" name="ENTREE" dataDxfId="24"/>
    <tableColumn id="2" xr3:uid="{68FE3A08-EF87-4916-A3F4-11712DB31021}" name="N° BON DE COMMANDE " dataDxfId="23"/>
    <tableColumn id="3" xr3:uid="{E8C764BC-73D1-49E7-BF50-34FCC72EBDFF}" name="AFFAIRE" dataDxfId="22"/>
    <tableColumn id="4" xr3:uid="{CF461279-2AF4-4511-9C89-62EEEA2ED32D}" name="N° DE FACTURE " dataDxfId="21"/>
    <tableColumn id="5" xr3:uid="{66A9648A-357A-4FEA-8A66-C53F595D0E4B}" name="FOURNISSEUR" dataDxfId="20"/>
    <tableColumn id="6" xr3:uid="{9393EED2-90A3-44E4-8DEF-803B35F0F4D5}" name="ART. N°" dataDxfId="19"/>
    <tableColumn id="7" xr3:uid="{F0A67C7E-11F7-4BF8-85FE-85DF3030B863}" name="QUANTITE" dataDxfId="18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D016598-A950-4D62-AB9D-333BC4EA058E}" name="Tableau5" displayName="Tableau5" ref="B7:I8" insertRow="1" totalsRowShown="0" headerRowDxfId="17">
  <autoFilter ref="B7:I8" xr:uid="{095EA770-4FF9-4827-AE0D-A0BFB3CCA1F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8" xr3:uid="{DD864AA1-1C23-4883-95D8-1188154D7687}" name="NUMERO "/>
    <tableColumn id="1" xr3:uid="{5E0E20C9-FDF7-4883-85E9-E4A60DA0FCB8}" name="DATE"/>
    <tableColumn id="2" xr3:uid="{93F19E4C-47F9-4EFF-9ED7-20D4A75B689F}" name="SORTIE / RETOUR"/>
    <tableColumn id="3" xr3:uid="{9F09C91C-916D-4744-A147-7A547DDF8B0F}" name="FAIT PAR"/>
    <tableColumn id="4" xr3:uid="{9980A8D8-3DAF-47E8-9A04-4F8CE90A8DCF}" name="AFFAIRE / CLIENT "/>
    <tableColumn id="5" xr3:uid="{C208E3F3-E171-4C12-9428-6C86878F7692}" name="NOM / DESCRIPTION "/>
    <tableColumn id="6" xr3:uid="{B1FBBC61-77C9-4980-B856-E92DB680E3A2}" name="REFERENCE"/>
    <tableColumn id="7" xr3:uid="{46F11A97-71D3-425A-8326-49F0E32A8558}" name="QUANTIT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FBF44D25-9EE3-432C-8694-EC923A126694}" name="Tableau19" displayName="Tableau19" ref="B4:G10" totalsRowShown="0" headerRowDxfId="16" dataDxfId="15">
  <autoFilter ref="B4:G10" xr:uid="{1E355F57-F153-450B-B044-8423024246E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A976138-A7C0-46E7-8F05-09F07177B884}" name="NOM"/>
    <tableColumn id="2" xr3:uid="{D0BC6AD2-D1D4-4433-B1B0-941AE9C87CC5}" name="RUE " dataDxfId="14"/>
    <tableColumn id="3" xr3:uid="{23F4CBDC-EC73-4386-9A90-128845F95DDE}" name="CP / VILLE" dataDxfId="13"/>
    <tableColumn id="4" xr3:uid="{2CA36B10-7BB0-4736-B2A8-A2B044C12232}" name="TEL" dataDxfId="12"/>
    <tableColumn id="5" xr3:uid="{5BE80DCE-4B29-448E-8CF7-AC1D4DF014E0}" name="FAX"/>
    <tableColumn id="6" xr3:uid="{72F91152-838F-4B41-B828-EE2E3533A55E}" name="MAIL" dataDxfId="11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19CFA0B-751F-4575-8EE7-10C372AA7D33}" name="Tableau1921" displayName="Tableau1921" ref="B15:G18" totalsRowShown="0" headerRowDxfId="10" dataDxfId="9">
  <autoFilter ref="B15:G18" xr:uid="{C43EA38F-CE72-4120-A7B9-F70B35206C1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6957F73-0A82-4B9B-BDCC-FF9A734FE120}" name="NOM"/>
    <tableColumn id="2" xr3:uid="{7BC6E7BF-1B92-4EF8-9357-F336735A2EB3}" name="RUE " dataDxfId="8"/>
    <tableColumn id="3" xr3:uid="{9C31D409-935B-44D1-B5F3-6F0EF6BFC674}" name="CP / VILLE" dataDxfId="7"/>
    <tableColumn id="4" xr3:uid="{AFE27361-C027-4FB4-B6D0-5F3A77BC4C87}" name="TEL" dataDxfId="6"/>
    <tableColumn id="5" xr3:uid="{4C0543E7-E4D4-45E8-A0A4-7B0D885EC995}" name="FAX"/>
    <tableColumn id="6" xr3:uid="{C7D2FAEF-FC4F-448C-BF02-27F4C39A47B1}" name="MAIL" dataDxfId="5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1B26D0-A56D-48F3-B56C-75F2A1AABC27}" name="Tableau1" displayName="Tableau1" ref="L3:L12" totalsRowShown="0" headerRowDxfId="4" dataDxfId="2" headerRowBorderDxfId="3" tableBorderDxfId="1">
  <autoFilter ref="L3:L12" xr:uid="{409D25CF-E603-4955-B71C-8B5158718623}"/>
  <tableColumns count="1">
    <tableColumn id="1" xr3:uid="{D9F93C29-BE08-4F1B-AC9A-93F4DCC1CE4C}" name="NOM PRENOM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5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3.xml"/><Relationship Id="rId4" Type="http://schemas.openxmlformats.org/officeDocument/2006/relationships/image" Target="../media/image7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table" Target="../tables/table4.xml"/><Relationship Id="rId4" Type="http://schemas.openxmlformats.org/officeDocument/2006/relationships/image" Target="../media/image9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1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8.xml"/><Relationship Id="rId5" Type="http://schemas.openxmlformats.org/officeDocument/2006/relationships/image" Target="../media/image11.emf"/><Relationship Id="rId10" Type="http://schemas.openxmlformats.org/officeDocument/2006/relationships/comments" Target="../comments2.xml"/><Relationship Id="rId4" Type="http://schemas.openxmlformats.org/officeDocument/2006/relationships/control" Target="../activeX/activeX7.xml"/><Relationship Id="rId9" Type="http://schemas.openxmlformats.org/officeDocument/2006/relationships/image" Target="../media/image13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F83FC-AEF9-4696-9A21-E33807357E47}">
  <sheetPr codeName="Feuil1">
    <pageSetUpPr fitToPage="1"/>
  </sheetPr>
  <dimension ref="B1:L60"/>
  <sheetViews>
    <sheetView showGridLines="0" zoomScaleNormal="100" workbookViewId="0">
      <selection activeCell="F57" sqref="F57"/>
    </sheetView>
  </sheetViews>
  <sheetFormatPr baseColWidth="10" defaultRowHeight="18" customHeight="1" x14ac:dyDescent="0.3"/>
  <cols>
    <col min="1" max="1" width="1.77734375" style="22" customWidth="1"/>
    <col min="2" max="2" width="17.88671875" style="22" customWidth="1"/>
    <col min="3" max="3" width="8" style="56" customWidth="1"/>
    <col min="4" max="4" width="9.6640625" style="56" customWidth="1"/>
    <col min="5" max="5" width="7" style="40" customWidth="1"/>
    <col min="6" max="6" width="81.21875" style="2" customWidth="1"/>
    <col min="7" max="7" width="19.88671875" style="43" customWidth="1"/>
    <col min="8" max="8" width="12.6640625" style="40" customWidth="1"/>
    <col min="9" max="12" width="11.5546875" style="40"/>
    <col min="13" max="16384" width="11.5546875" style="22"/>
  </cols>
  <sheetData>
    <row r="1" spans="2:12" ht="4.2" customHeight="1" x14ac:dyDescent="0.3"/>
    <row r="2" spans="2:12" ht="18" customHeight="1" x14ac:dyDescent="0.3">
      <c r="E2" s="12"/>
      <c r="F2" s="19"/>
    </row>
    <row r="3" spans="2:12" ht="18" customHeight="1" x14ac:dyDescent="0.3">
      <c r="B3" s="19"/>
      <c r="C3" s="51"/>
      <c r="D3" s="51"/>
      <c r="E3" s="12"/>
      <c r="F3" s="19"/>
    </row>
    <row r="4" spans="2:12" ht="18" customHeight="1" x14ac:dyDescent="0.3">
      <c r="B4" s="19"/>
      <c r="C4" s="51"/>
      <c r="D4" s="51"/>
      <c r="E4" s="12"/>
      <c r="F4" s="19"/>
    </row>
    <row r="6" spans="2:12" ht="18" customHeight="1" x14ac:dyDescent="0.3">
      <c r="B6" s="2"/>
    </row>
    <row r="7" spans="2:12" ht="18" customHeight="1" x14ac:dyDescent="0.3">
      <c r="B7" s="53" t="s">
        <v>5</v>
      </c>
      <c r="C7" s="57" t="s">
        <v>303</v>
      </c>
      <c r="D7" s="57" t="s">
        <v>302</v>
      </c>
      <c r="E7" s="57" t="s">
        <v>301</v>
      </c>
      <c r="F7" s="53" t="s">
        <v>0</v>
      </c>
      <c r="G7" s="53" t="s">
        <v>1</v>
      </c>
      <c r="H7" s="53" t="s">
        <v>2</v>
      </c>
      <c r="I7" s="53" t="s">
        <v>317</v>
      </c>
      <c r="J7" s="53" t="s">
        <v>300</v>
      </c>
      <c r="K7" s="53" t="s">
        <v>3</v>
      </c>
      <c r="L7" s="53" t="s">
        <v>4</v>
      </c>
    </row>
    <row r="8" spans="2:12" ht="18" customHeight="1" x14ac:dyDescent="0.3">
      <c r="B8" s="54"/>
      <c r="C8" s="52">
        <f>IF(Tableau2[[#This Row],[STOCK REEL]]&lt;=0,1,"")</f>
        <v>1</v>
      </c>
      <c r="D8" s="52">
        <f>IF(Tableau2[[#This Row],[STOCK REEL]]&lt;=Tableau2[[#This Row],[MINI]],1,"")</f>
        <v>1</v>
      </c>
      <c r="E8" s="50" t="str">
        <f>IF(Tableau2[[#This Row],[STOCK REEL]]&gt;=Tableau2[[#This Row],[MINI]],1,"")</f>
        <v/>
      </c>
      <c r="F8" s="68" t="s">
        <v>71</v>
      </c>
      <c r="G8" s="69" t="s">
        <v>14</v>
      </c>
      <c r="H8" s="70">
        <v>0</v>
      </c>
      <c r="I8" s="69">
        <v>200</v>
      </c>
      <c r="J8" s="69">
        <v>500</v>
      </c>
      <c r="K8" s="71">
        <v>0.2175</v>
      </c>
      <c r="L8" s="55">
        <f t="shared" ref="L8:L52" si="0">K8*H8</f>
        <v>0</v>
      </c>
    </row>
    <row r="9" spans="2:12" ht="18" customHeight="1" x14ac:dyDescent="0.3">
      <c r="B9" s="54"/>
      <c r="C9" s="52" t="str">
        <f>IF(Tableau2[[#This Row],[STOCK REEL]]&lt;=0,1,"")</f>
        <v/>
      </c>
      <c r="D9" s="52" t="str">
        <f>IF(Tableau2[[#This Row],[STOCK REEL]]&lt;=Tableau2[[#This Row],[MINI]],1,"")</f>
        <v/>
      </c>
      <c r="E9" s="50">
        <f>IF(Tableau2[[#This Row],[STOCK REEL]]&gt;=Tableau2[[#This Row],[MINI]],1,"")</f>
        <v>1</v>
      </c>
      <c r="F9" s="68" t="s">
        <v>69</v>
      </c>
      <c r="G9" s="69" t="s">
        <v>15</v>
      </c>
      <c r="H9" s="70">
        <v>100</v>
      </c>
      <c r="I9" s="69"/>
      <c r="J9" s="69"/>
      <c r="K9" s="71">
        <v>0.31850000000000001</v>
      </c>
      <c r="L9" s="55">
        <f t="shared" si="0"/>
        <v>31.85</v>
      </c>
    </row>
    <row r="10" spans="2:12" ht="18" customHeight="1" x14ac:dyDescent="0.3">
      <c r="B10" s="54"/>
      <c r="C10" s="52" t="str">
        <f>IF(Tableau2[[#This Row],[STOCK REEL]]&lt;=0,1,"")</f>
        <v/>
      </c>
      <c r="D10" s="52" t="str">
        <f>IF(Tableau2[[#This Row],[STOCK REEL]]&lt;=Tableau2[[#This Row],[MINI]],1,"")</f>
        <v/>
      </c>
      <c r="E10" s="50">
        <f>IF(Tableau2[[#This Row],[STOCK REEL]]&gt;=Tableau2[[#This Row],[MINI]],1,"")</f>
        <v>1</v>
      </c>
      <c r="F10" s="68" t="s">
        <v>70</v>
      </c>
      <c r="G10" s="69" t="s">
        <v>16</v>
      </c>
      <c r="H10" s="70">
        <v>200</v>
      </c>
      <c r="I10" s="69"/>
      <c r="J10" s="69"/>
      <c r="K10" s="71">
        <v>0.8</v>
      </c>
      <c r="L10" s="55">
        <f t="shared" si="0"/>
        <v>160</v>
      </c>
    </row>
    <row r="11" spans="2:12" ht="18" customHeight="1" x14ac:dyDescent="0.3">
      <c r="B11" s="54"/>
      <c r="C11" s="52" t="str">
        <f>IF(Tableau2[[#This Row],[STOCK REEL]]&lt;=0,1,"")</f>
        <v/>
      </c>
      <c r="D11" s="52" t="str">
        <f>IF(Tableau2[[#This Row],[STOCK REEL]]&lt;=Tableau2[[#This Row],[MINI]],1,"")</f>
        <v/>
      </c>
      <c r="E11" s="50">
        <f>IF(Tableau2[[#This Row],[STOCK REEL]]&gt;=Tableau2[[#This Row],[MINI]],1,"")</f>
        <v>1</v>
      </c>
      <c r="F11" s="68" t="s">
        <v>74</v>
      </c>
      <c r="G11" s="69" t="s">
        <v>17</v>
      </c>
      <c r="H11" s="70">
        <v>50</v>
      </c>
      <c r="I11" s="69"/>
      <c r="J11" s="69"/>
      <c r="K11" s="71">
        <v>0.15049999999999999</v>
      </c>
      <c r="L11" s="55">
        <f t="shared" si="0"/>
        <v>7.5249999999999995</v>
      </c>
    </row>
    <row r="12" spans="2:12" ht="18" customHeight="1" x14ac:dyDescent="0.3">
      <c r="B12" s="54"/>
      <c r="C12" s="52" t="str">
        <f>IF(Tableau2[[#This Row],[STOCK REEL]]&lt;=0,1,"")</f>
        <v/>
      </c>
      <c r="D12" s="52" t="str">
        <f>IF(Tableau2[[#This Row],[STOCK REEL]]&lt;=Tableau2[[#This Row],[MINI]],1,"")</f>
        <v/>
      </c>
      <c r="E12" s="50">
        <f>IF(Tableau2[[#This Row],[STOCK REEL]]&gt;=Tableau2[[#This Row],[MINI]],1,"")</f>
        <v>1</v>
      </c>
      <c r="F12" s="68" t="s">
        <v>30</v>
      </c>
      <c r="G12" s="69" t="s">
        <v>18</v>
      </c>
      <c r="H12" s="70">
        <v>100</v>
      </c>
      <c r="I12" s="69"/>
      <c r="J12" s="69"/>
      <c r="K12" s="71">
        <v>0.66</v>
      </c>
      <c r="L12" s="55">
        <f t="shared" si="0"/>
        <v>66</v>
      </c>
    </row>
    <row r="13" spans="2:12" ht="18" customHeight="1" x14ac:dyDescent="0.3">
      <c r="B13" s="54"/>
      <c r="C13" s="52" t="str">
        <f>IF(Tableau2[[#This Row],[STOCK REEL]]&lt;=0,1,"")</f>
        <v/>
      </c>
      <c r="D13" s="52" t="str">
        <f>IF(Tableau2[[#This Row],[STOCK REEL]]&lt;=Tableau2[[#This Row],[MINI]],1,"")</f>
        <v/>
      </c>
      <c r="E13" s="50">
        <f>IF(Tableau2[[#This Row],[STOCK REEL]]&gt;=Tableau2[[#This Row],[MINI]],1,"")</f>
        <v>1</v>
      </c>
      <c r="F13" s="68" t="s">
        <v>73</v>
      </c>
      <c r="G13" s="69" t="s">
        <v>19</v>
      </c>
      <c r="H13" s="70">
        <v>50</v>
      </c>
      <c r="I13" s="69"/>
      <c r="J13" s="69"/>
      <c r="K13" s="71">
        <v>1.61</v>
      </c>
      <c r="L13" s="55">
        <f t="shared" si="0"/>
        <v>80.5</v>
      </c>
    </row>
    <row r="14" spans="2:12" ht="18" customHeight="1" x14ac:dyDescent="0.3">
      <c r="B14" s="54"/>
      <c r="C14" s="52" t="str">
        <f>IF(Tableau2[[#This Row],[STOCK REEL]]&lt;=0,1,"")</f>
        <v/>
      </c>
      <c r="D14" s="52" t="str">
        <f>IF(Tableau2[[#This Row],[STOCK REEL]]&lt;=Tableau2[[#This Row],[MINI]],1,"")</f>
        <v/>
      </c>
      <c r="E14" s="50">
        <f>IF(Tableau2[[#This Row],[STOCK REEL]]&gt;=Tableau2[[#This Row],[MINI]],1,"")</f>
        <v>1</v>
      </c>
      <c r="F14" s="68" t="s">
        <v>72</v>
      </c>
      <c r="G14" s="69" t="s">
        <v>20</v>
      </c>
      <c r="H14" s="70">
        <v>25</v>
      </c>
      <c r="I14" s="69"/>
      <c r="J14" s="69"/>
      <c r="K14" s="71">
        <v>0.14000000000000001</v>
      </c>
      <c r="L14" s="55">
        <f t="shared" si="0"/>
        <v>3.5000000000000004</v>
      </c>
    </row>
    <row r="15" spans="2:12" ht="18" customHeight="1" x14ac:dyDescent="0.3">
      <c r="B15" s="54"/>
      <c r="C15" s="52" t="str">
        <f>IF(Tableau2[[#This Row],[STOCK REEL]]&lt;=0,1,"")</f>
        <v/>
      </c>
      <c r="D15" s="52" t="str">
        <f>IF(Tableau2[[#This Row],[STOCK REEL]]&lt;=Tableau2[[#This Row],[MINI]],1,"")</f>
        <v/>
      </c>
      <c r="E15" s="50">
        <f>IF(Tableau2[[#This Row],[STOCK REEL]]&gt;=Tableau2[[#This Row],[MINI]],1,"")</f>
        <v>1</v>
      </c>
      <c r="F15" s="68" t="s">
        <v>60</v>
      </c>
      <c r="G15" s="69" t="s">
        <v>21</v>
      </c>
      <c r="H15" s="70">
        <v>25</v>
      </c>
      <c r="I15" s="69"/>
      <c r="J15" s="69"/>
      <c r="K15" s="71">
        <v>0.11</v>
      </c>
      <c r="L15" s="55">
        <f t="shared" si="0"/>
        <v>2.75</v>
      </c>
    </row>
    <row r="16" spans="2:12" ht="18" customHeight="1" x14ac:dyDescent="0.3">
      <c r="B16" s="54"/>
      <c r="C16" s="52" t="str">
        <f>IF(Tableau2[[#This Row],[STOCK REEL]]&lt;=0,1,"")</f>
        <v/>
      </c>
      <c r="D16" s="52" t="str">
        <f>IF(Tableau2[[#This Row],[STOCK REEL]]&lt;=Tableau2[[#This Row],[MINI]],1,"")</f>
        <v/>
      </c>
      <c r="E16" s="50">
        <f>IF(Tableau2[[#This Row],[STOCK REEL]]&gt;=Tableau2[[#This Row],[MINI]],1,"")</f>
        <v>1</v>
      </c>
      <c r="F16" s="68" t="s">
        <v>61</v>
      </c>
      <c r="G16" s="69" t="s">
        <v>22</v>
      </c>
      <c r="H16" s="70">
        <v>25</v>
      </c>
      <c r="I16" s="69"/>
      <c r="J16" s="69"/>
      <c r="K16" s="71">
        <v>0.2</v>
      </c>
      <c r="L16" s="55">
        <f t="shared" si="0"/>
        <v>5</v>
      </c>
    </row>
    <row r="17" spans="2:12" ht="18" customHeight="1" x14ac:dyDescent="0.3">
      <c r="B17" s="54"/>
      <c r="C17" s="52" t="str">
        <f>IF(Tableau2[[#This Row],[STOCK REEL]]&lt;=0,1,"")</f>
        <v/>
      </c>
      <c r="D17" s="52" t="str">
        <f>IF(Tableau2[[#This Row],[STOCK REEL]]&lt;=Tableau2[[#This Row],[MINI]],1,"")</f>
        <v/>
      </c>
      <c r="E17" s="50">
        <f>IF(Tableau2[[#This Row],[STOCK REEL]]&gt;=Tableau2[[#This Row],[MINI]],1,"")</f>
        <v>1</v>
      </c>
      <c r="F17" s="68" t="s">
        <v>62</v>
      </c>
      <c r="G17" s="69" t="s">
        <v>23</v>
      </c>
      <c r="H17" s="70">
        <v>25</v>
      </c>
      <c r="I17" s="69"/>
      <c r="J17" s="69"/>
      <c r="K17" s="71">
        <v>0.32</v>
      </c>
      <c r="L17" s="55">
        <f t="shared" si="0"/>
        <v>8</v>
      </c>
    </row>
    <row r="18" spans="2:12" ht="18" customHeight="1" x14ac:dyDescent="0.3">
      <c r="B18" s="54"/>
      <c r="C18" s="52" t="str">
        <f>IF(Tableau2[[#This Row],[STOCK REEL]]&lt;=0,1,"")</f>
        <v/>
      </c>
      <c r="D18" s="52" t="str">
        <f>IF(Tableau2[[#This Row],[STOCK REEL]]&lt;=Tableau2[[#This Row],[MINI]],1,"")</f>
        <v/>
      </c>
      <c r="E18" s="50">
        <f>IF(Tableau2[[#This Row],[STOCK REEL]]&gt;=Tableau2[[#This Row],[MINI]],1,"")</f>
        <v>1</v>
      </c>
      <c r="F18" s="68" t="s">
        <v>63</v>
      </c>
      <c r="G18" s="69" t="s">
        <v>24</v>
      </c>
      <c r="H18" s="70">
        <v>25</v>
      </c>
      <c r="I18" s="69"/>
      <c r="J18" s="69"/>
      <c r="K18" s="71">
        <v>0.41</v>
      </c>
      <c r="L18" s="55">
        <f t="shared" si="0"/>
        <v>10.25</v>
      </c>
    </row>
    <row r="19" spans="2:12" ht="18" customHeight="1" x14ac:dyDescent="0.3">
      <c r="B19" s="54"/>
      <c r="C19" s="52" t="str">
        <f>IF(Tableau2[[#This Row],[STOCK REEL]]&lt;=0,1,"")</f>
        <v/>
      </c>
      <c r="D19" s="52" t="str">
        <f>IF(Tableau2[[#This Row],[STOCK REEL]]&lt;=Tableau2[[#This Row],[MINI]],1,"")</f>
        <v/>
      </c>
      <c r="E19" s="50">
        <f>IF(Tableau2[[#This Row],[STOCK REEL]]&gt;=Tableau2[[#This Row],[MINI]],1,"")</f>
        <v>1</v>
      </c>
      <c r="F19" s="68" t="s">
        <v>64</v>
      </c>
      <c r="G19" s="69" t="s">
        <v>25</v>
      </c>
      <c r="H19" s="70">
        <v>25</v>
      </c>
      <c r="I19" s="69"/>
      <c r="J19" s="69"/>
      <c r="K19" s="71">
        <v>0.51</v>
      </c>
      <c r="L19" s="55">
        <f t="shared" si="0"/>
        <v>12.75</v>
      </c>
    </row>
    <row r="20" spans="2:12" ht="18" customHeight="1" x14ac:dyDescent="0.3">
      <c r="B20" s="54"/>
      <c r="C20" s="52" t="str">
        <f>IF(Tableau2[[#This Row],[STOCK REEL]]&lt;=0,1,"")</f>
        <v/>
      </c>
      <c r="D20" s="52" t="str">
        <f>IF(Tableau2[[#This Row],[STOCK REEL]]&lt;=Tableau2[[#This Row],[MINI]],1,"")</f>
        <v/>
      </c>
      <c r="E20" s="50">
        <f>IF(Tableau2[[#This Row],[STOCK REEL]]&gt;=Tableau2[[#This Row],[MINI]],1,"")</f>
        <v>1</v>
      </c>
      <c r="F20" s="68" t="s">
        <v>65</v>
      </c>
      <c r="G20" s="69" t="s">
        <v>26</v>
      </c>
      <c r="H20" s="70">
        <v>25</v>
      </c>
      <c r="I20" s="69"/>
      <c r="J20" s="69"/>
      <c r="K20" s="71">
        <v>0.61</v>
      </c>
      <c r="L20" s="55">
        <f t="shared" si="0"/>
        <v>15.25</v>
      </c>
    </row>
    <row r="21" spans="2:12" ht="18" customHeight="1" x14ac:dyDescent="0.3">
      <c r="B21" s="54"/>
      <c r="C21" s="52" t="str">
        <f>IF(Tableau2[[#This Row],[STOCK REEL]]&lt;=0,1,"")</f>
        <v/>
      </c>
      <c r="D21" s="52" t="str">
        <f>IF(Tableau2[[#This Row],[STOCK REEL]]&lt;=Tableau2[[#This Row],[MINI]],1,"")</f>
        <v/>
      </c>
      <c r="E21" s="50">
        <f>IF(Tableau2[[#This Row],[STOCK REEL]]&gt;=Tableau2[[#This Row],[MINI]],1,"")</f>
        <v>1</v>
      </c>
      <c r="F21" s="68" t="s">
        <v>66</v>
      </c>
      <c r="G21" s="69" t="s">
        <v>27</v>
      </c>
      <c r="H21" s="70">
        <v>25</v>
      </c>
      <c r="I21" s="69"/>
      <c r="J21" s="69"/>
      <c r="K21" s="71">
        <v>0.72</v>
      </c>
      <c r="L21" s="55">
        <f t="shared" si="0"/>
        <v>18</v>
      </c>
    </row>
    <row r="22" spans="2:12" ht="18" customHeight="1" x14ac:dyDescent="0.3">
      <c r="B22" s="54"/>
      <c r="C22" s="52" t="str">
        <f>IF(Tableau2[[#This Row],[STOCK REEL]]&lt;=0,1,"")</f>
        <v/>
      </c>
      <c r="D22" s="52" t="str">
        <f>IF(Tableau2[[#This Row],[STOCK REEL]]&lt;=Tableau2[[#This Row],[MINI]],1,"")</f>
        <v/>
      </c>
      <c r="E22" s="50">
        <f>IF(Tableau2[[#This Row],[STOCK REEL]]&gt;=Tableau2[[#This Row],[MINI]],1,"")</f>
        <v>1</v>
      </c>
      <c r="F22" s="68" t="s">
        <v>67</v>
      </c>
      <c r="G22" s="69" t="s">
        <v>28</v>
      </c>
      <c r="H22" s="70">
        <v>25</v>
      </c>
      <c r="I22" s="69"/>
      <c r="J22" s="69"/>
      <c r="K22" s="71">
        <v>0.82</v>
      </c>
      <c r="L22" s="55">
        <f t="shared" si="0"/>
        <v>20.5</v>
      </c>
    </row>
    <row r="23" spans="2:12" ht="18" customHeight="1" x14ac:dyDescent="0.3">
      <c r="B23" s="54"/>
      <c r="C23" s="52" t="str">
        <f>IF(Tableau2[[#This Row],[STOCK REEL]]&lt;=0,1,"")</f>
        <v/>
      </c>
      <c r="D23" s="52" t="str">
        <f>IF(Tableau2[[#This Row],[STOCK REEL]]&lt;=Tableau2[[#This Row],[MINI]],1,"")</f>
        <v/>
      </c>
      <c r="E23" s="50">
        <f>IF(Tableau2[[#This Row],[STOCK REEL]]&gt;=Tableau2[[#This Row],[MINI]],1,"")</f>
        <v>1</v>
      </c>
      <c r="F23" s="68" t="s">
        <v>68</v>
      </c>
      <c r="G23" s="69" t="s">
        <v>29</v>
      </c>
      <c r="H23" s="70">
        <v>25</v>
      </c>
      <c r="I23" s="69"/>
      <c r="J23" s="69"/>
      <c r="K23" s="71">
        <v>0.92</v>
      </c>
      <c r="L23" s="55">
        <f t="shared" si="0"/>
        <v>23</v>
      </c>
    </row>
    <row r="24" spans="2:12" ht="18" customHeight="1" x14ac:dyDescent="0.3">
      <c r="B24" s="46"/>
      <c r="C24" s="52" t="str">
        <f>IF(Tableau2[[#This Row],[STOCK REEL]]&lt;=0,1,"")</f>
        <v/>
      </c>
      <c r="D24" s="52" t="str">
        <f>IF(Tableau2[[#This Row],[STOCK REEL]]&lt;=Tableau2[[#This Row],[MINI]],1,"")</f>
        <v/>
      </c>
      <c r="E24" s="50">
        <f>IF(Tableau2[[#This Row],[STOCK REEL]]&gt;=Tableau2[[#This Row],[MINI]],1,"")</f>
        <v>1</v>
      </c>
      <c r="F24" s="72" t="s">
        <v>76</v>
      </c>
      <c r="G24" s="73" t="s">
        <v>31</v>
      </c>
      <c r="H24" s="70">
        <v>100</v>
      </c>
      <c r="I24" s="69"/>
      <c r="J24" s="69"/>
      <c r="K24" s="71">
        <v>0.33900000000000002</v>
      </c>
      <c r="L24" s="55">
        <f t="shared" si="0"/>
        <v>33.900000000000006</v>
      </c>
    </row>
    <row r="25" spans="2:12" ht="18" customHeight="1" x14ac:dyDescent="0.3">
      <c r="B25" s="46"/>
      <c r="C25" s="52" t="str">
        <f>IF(Tableau2[[#This Row],[STOCK REEL]]&lt;=0,1,"")</f>
        <v/>
      </c>
      <c r="D25" s="52" t="str">
        <f>IF(Tableau2[[#This Row],[STOCK REEL]]&lt;=Tableau2[[#This Row],[MINI]],1,"")</f>
        <v/>
      </c>
      <c r="E25" s="50">
        <f>IF(Tableau2[[#This Row],[STOCK REEL]]&gt;=Tableau2[[#This Row],[MINI]],1,"")</f>
        <v>1</v>
      </c>
      <c r="F25" s="72" t="s">
        <v>77</v>
      </c>
      <c r="G25" s="73" t="s">
        <v>32</v>
      </c>
      <c r="H25" s="70">
        <v>50</v>
      </c>
      <c r="I25" s="69"/>
      <c r="J25" s="69"/>
      <c r="K25" s="71">
        <v>0.41299999999999998</v>
      </c>
      <c r="L25" s="55">
        <f t="shared" si="0"/>
        <v>20.65</v>
      </c>
    </row>
    <row r="26" spans="2:12" ht="18" customHeight="1" x14ac:dyDescent="0.3">
      <c r="B26" s="46"/>
      <c r="C26" s="52" t="str">
        <f>IF(Tableau2[[#This Row],[STOCK REEL]]&lt;=0,1,"")</f>
        <v/>
      </c>
      <c r="D26" s="52" t="str">
        <f>IF(Tableau2[[#This Row],[STOCK REEL]]&lt;=Tableau2[[#This Row],[MINI]],1,"")</f>
        <v/>
      </c>
      <c r="E26" s="50">
        <f>IF(Tableau2[[#This Row],[STOCK REEL]]&gt;=Tableau2[[#This Row],[MINI]],1,"")</f>
        <v>1</v>
      </c>
      <c r="F26" s="72" t="s">
        <v>78</v>
      </c>
      <c r="G26" s="73" t="s">
        <v>33</v>
      </c>
      <c r="H26" s="70">
        <v>50</v>
      </c>
      <c r="I26" s="69"/>
      <c r="J26" s="69"/>
      <c r="K26" s="71">
        <v>0.98699999999999999</v>
      </c>
      <c r="L26" s="55">
        <f t="shared" si="0"/>
        <v>49.35</v>
      </c>
    </row>
    <row r="27" spans="2:12" ht="18" customHeight="1" x14ac:dyDescent="0.3">
      <c r="B27" s="46"/>
      <c r="C27" s="52" t="str">
        <f>IF(Tableau2[[#This Row],[STOCK REEL]]&lt;=0,1,"")</f>
        <v/>
      </c>
      <c r="D27" s="52" t="str">
        <f>IF(Tableau2[[#This Row],[STOCK REEL]]&lt;=Tableau2[[#This Row],[MINI]],1,"")</f>
        <v/>
      </c>
      <c r="E27" s="50">
        <f>IF(Tableau2[[#This Row],[STOCK REEL]]&gt;=Tableau2[[#This Row],[MINI]],1,"")</f>
        <v>1</v>
      </c>
      <c r="F27" s="72" t="s">
        <v>75</v>
      </c>
      <c r="G27" s="73" t="s">
        <v>34</v>
      </c>
      <c r="H27" s="70">
        <v>25</v>
      </c>
      <c r="I27" s="69"/>
      <c r="J27" s="69"/>
      <c r="K27" s="71">
        <v>0.15049999999999999</v>
      </c>
      <c r="L27" s="55">
        <f t="shared" si="0"/>
        <v>3.7624999999999997</v>
      </c>
    </row>
    <row r="28" spans="2:12" ht="18" customHeight="1" x14ac:dyDescent="0.3">
      <c r="B28" s="46"/>
      <c r="C28" s="52" t="str">
        <f>IF(Tableau2[[#This Row],[STOCK REEL]]&lt;=0,1,"")</f>
        <v/>
      </c>
      <c r="D28" s="52" t="str">
        <f>IF(Tableau2[[#This Row],[STOCK REEL]]&lt;=Tableau2[[#This Row],[MINI]],1,"")</f>
        <v/>
      </c>
      <c r="E28" s="50">
        <f>IF(Tableau2[[#This Row],[STOCK REEL]]&gt;=Tableau2[[#This Row],[MINI]],1,"")</f>
        <v>1</v>
      </c>
      <c r="F28" s="74" t="s">
        <v>85</v>
      </c>
      <c r="G28" s="73" t="s">
        <v>35</v>
      </c>
      <c r="H28" s="70">
        <v>25</v>
      </c>
      <c r="I28" s="69"/>
      <c r="J28" s="69"/>
      <c r="K28" s="71">
        <v>0</v>
      </c>
      <c r="L28" s="55">
        <f t="shared" si="0"/>
        <v>0</v>
      </c>
    </row>
    <row r="29" spans="2:12" ht="18" customHeight="1" x14ac:dyDescent="0.3">
      <c r="B29" s="46"/>
      <c r="C29" s="52" t="str">
        <f>IF(Tableau2[[#This Row],[STOCK REEL]]&lt;=0,1,"")</f>
        <v/>
      </c>
      <c r="D29" s="52" t="str">
        <f>IF(Tableau2[[#This Row],[STOCK REEL]]&lt;=Tableau2[[#This Row],[MINI]],1,"")</f>
        <v/>
      </c>
      <c r="E29" s="50">
        <f>IF(Tableau2[[#This Row],[STOCK REEL]]&gt;=Tableau2[[#This Row],[MINI]],1,"")</f>
        <v>1</v>
      </c>
      <c r="F29" s="74" t="s">
        <v>83</v>
      </c>
      <c r="G29" s="73" t="s">
        <v>36</v>
      </c>
      <c r="H29" s="70">
        <v>25</v>
      </c>
      <c r="I29" s="69"/>
      <c r="J29" s="69"/>
      <c r="K29" s="71">
        <v>0</v>
      </c>
      <c r="L29" s="55">
        <f t="shared" si="0"/>
        <v>0</v>
      </c>
    </row>
    <row r="30" spans="2:12" ht="18" customHeight="1" x14ac:dyDescent="0.3">
      <c r="B30" s="46"/>
      <c r="C30" s="52" t="str">
        <f>IF(Tableau2[[#This Row],[STOCK REEL]]&lt;=0,1,"")</f>
        <v/>
      </c>
      <c r="D30" s="52" t="str">
        <f>IF(Tableau2[[#This Row],[STOCK REEL]]&lt;=Tableau2[[#This Row],[MINI]],1,"")</f>
        <v/>
      </c>
      <c r="E30" s="50">
        <f>IF(Tableau2[[#This Row],[STOCK REEL]]&gt;=Tableau2[[#This Row],[MINI]],1,"")</f>
        <v>1</v>
      </c>
      <c r="F30" s="74" t="s">
        <v>84</v>
      </c>
      <c r="G30" s="73" t="s">
        <v>37</v>
      </c>
      <c r="H30" s="70">
        <v>25</v>
      </c>
      <c r="I30" s="69"/>
      <c r="J30" s="69"/>
      <c r="K30" s="71">
        <v>0</v>
      </c>
      <c r="L30" s="55">
        <f t="shared" si="0"/>
        <v>0</v>
      </c>
    </row>
    <row r="31" spans="2:12" ht="18" customHeight="1" x14ac:dyDescent="0.3">
      <c r="B31" s="46"/>
      <c r="C31" s="52" t="str">
        <f>IF(Tableau2[[#This Row],[STOCK REEL]]&lt;=0,1,"")</f>
        <v/>
      </c>
      <c r="D31" s="52" t="str">
        <f>IF(Tableau2[[#This Row],[STOCK REEL]]&lt;=Tableau2[[#This Row],[MINI]],1,"")</f>
        <v/>
      </c>
      <c r="E31" s="50">
        <f>IF(Tableau2[[#This Row],[STOCK REEL]]&gt;=Tableau2[[#This Row],[MINI]],1,"")</f>
        <v>1</v>
      </c>
      <c r="F31" s="74" t="s">
        <v>86</v>
      </c>
      <c r="G31" s="73" t="s">
        <v>38</v>
      </c>
      <c r="H31" s="70">
        <v>25</v>
      </c>
      <c r="I31" s="69"/>
      <c r="J31" s="69"/>
      <c r="K31" s="71">
        <v>0</v>
      </c>
      <c r="L31" s="55">
        <f t="shared" si="0"/>
        <v>0</v>
      </c>
    </row>
    <row r="32" spans="2:12" ht="18" customHeight="1" x14ac:dyDescent="0.3">
      <c r="B32" s="46"/>
      <c r="C32" s="52" t="str">
        <f>IF(Tableau2[[#This Row],[STOCK REEL]]&lt;=0,1,"")</f>
        <v/>
      </c>
      <c r="D32" s="52" t="str">
        <f>IF(Tableau2[[#This Row],[STOCK REEL]]&lt;=Tableau2[[#This Row],[MINI]],1,"")</f>
        <v/>
      </c>
      <c r="E32" s="50">
        <f>IF(Tableau2[[#This Row],[STOCK REEL]]&gt;=Tableau2[[#This Row],[MINI]],1,"")</f>
        <v>1</v>
      </c>
      <c r="F32" s="74" t="s">
        <v>87</v>
      </c>
      <c r="G32" s="73" t="s">
        <v>39</v>
      </c>
      <c r="H32" s="70">
        <v>25</v>
      </c>
      <c r="I32" s="69"/>
      <c r="J32" s="69"/>
      <c r="K32" s="71">
        <v>0</v>
      </c>
      <c r="L32" s="55">
        <f t="shared" si="0"/>
        <v>0</v>
      </c>
    </row>
    <row r="33" spans="2:12" ht="18" customHeight="1" x14ac:dyDescent="0.3">
      <c r="B33" s="46"/>
      <c r="C33" s="52" t="str">
        <f>IF(Tableau2[[#This Row],[STOCK REEL]]&lt;=0,1,"")</f>
        <v/>
      </c>
      <c r="D33" s="52" t="str">
        <f>IF(Tableau2[[#This Row],[STOCK REEL]]&lt;=Tableau2[[#This Row],[MINI]],1,"")</f>
        <v/>
      </c>
      <c r="E33" s="50">
        <f>IF(Tableau2[[#This Row],[STOCK REEL]]&gt;=Tableau2[[#This Row],[MINI]],1,"")</f>
        <v>1</v>
      </c>
      <c r="F33" s="74" t="s">
        <v>88</v>
      </c>
      <c r="G33" s="73" t="s">
        <v>40</v>
      </c>
      <c r="H33" s="70">
        <v>25</v>
      </c>
      <c r="I33" s="69"/>
      <c r="J33" s="69"/>
      <c r="K33" s="71">
        <v>0</v>
      </c>
      <c r="L33" s="55">
        <f t="shared" si="0"/>
        <v>0</v>
      </c>
    </row>
    <row r="34" spans="2:12" ht="18" customHeight="1" x14ac:dyDescent="0.3">
      <c r="B34" s="46"/>
      <c r="C34" s="52" t="str">
        <f>IF(Tableau2[[#This Row],[STOCK REEL]]&lt;=0,1,"")</f>
        <v/>
      </c>
      <c r="D34" s="52" t="str">
        <f>IF(Tableau2[[#This Row],[STOCK REEL]]&lt;=Tableau2[[#This Row],[MINI]],1,"")</f>
        <v/>
      </c>
      <c r="E34" s="50">
        <f>IF(Tableau2[[#This Row],[STOCK REEL]]&gt;=Tableau2[[#This Row],[MINI]],1,"")</f>
        <v>1</v>
      </c>
      <c r="F34" s="74" t="s">
        <v>89</v>
      </c>
      <c r="G34" s="73" t="s">
        <v>41</v>
      </c>
      <c r="H34" s="70">
        <v>25</v>
      </c>
      <c r="I34" s="69"/>
      <c r="J34" s="69"/>
      <c r="K34" s="71">
        <v>0</v>
      </c>
      <c r="L34" s="55">
        <f t="shared" si="0"/>
        <v>0</v>
      </c>
    </row>
    <row r="35" spans="2:12" ht="18" customHeight="1" x14ac:dyDescent="0.3">
      <c r="B35" s="46"/>
      <c r="C35" s="52" t="str">
        <f>IF(Tableau2[[#This Row],[STOCK REEL]]&lt;=0,1,"")</f>
        <v/>
      </c>
      <c r="D35" s="52" t="str">
        <f>IF(Tableau2[[#This Row],[STOCK REEL]]&lt;=Tableau2[[#This Row],[MINI]],1,"")</f>
        <v/>
      </c>
      <c r="E35" s="50">
        <f>IF(Tableau2[[#This Row],[STOCK REEL]]&gt;=Tableau2[[#This Row],[MINI]],1,"")</f>
        <v>1</v>
      </c>
      <c r="F35" s="74" t="s">
        <v>90</v>
      </c>
      <c r="G35" s="73" t="s">
        <v>42</v>
      </c>
      <c r="H35" s="70">
        <v>25</v>
      </c>
      <c r="I35" s="69"/>
      <c r="J35" s="69"/>
      <c r="K35" s="71">
        <v>0</v>
      </c>
      <c r="L35" s="55">
        <f t="shared" si="0"/>
        <v>0</v>
      </c>
    </row>
    <row r="36" spans="2:12" ht="18" customHeight="1" x14ac:dyDescent="0.3">
      <c r="B36" s="46"/>
      <c r="C36" s="52" t="str">
        <f>IF(Tableau2[[#This Row],[STOCK REEL]]&lt;=0,1,"")</f>
        <v/>
      </c>
      <c r="D36" s="52" t="str">
        <f>IF(Tableau2[[#This Row],[STOCK REEL]]&lt;=Tableau2[[#This Row],[MINI]],1,"")</f>
        <v/>
      </c>
      <c r="E36" s="50">
        <f>IF(Tableau2[[#This Row],[STOCK REEL]]&gt;=Tableau2[[#This Row],[MINI]],1,"")</f>
        <v>1</v>
      </c>
      <c r="F36" s="74" t="s">
        <v>91</v>
      </c>
      <c r="G36" s="73" t="s">
        <v>43</v>
      </c>
      <c r="H36" s="70">
        <v>25</v>
      </c>
      <c r="I36" s="69"/>
      <c r="J36" s="69"/>
      <c r="K36" s="71">
        <v>0</v>
      </c>
      <c r="L36" s="55">
        <f t="shared" si="0"/>
        <v>0</v>
      </c>
    </row>
    <row r="37" spans="2:12" ht="18" customHeight="1" x14ac:dyDescent="0.3">
      <c r="B37" s="46"/>
      <c r="C37" s="52" t="str">
        <f>IF(Tableau2[[#This Row],[STOCK REEL]]&lt;=0,1,"")</f>
        <v/>
      </c>
      <c r="D37" s="52" t="str">
        <f>IF(Tableau2[[#This Row],[STOCK REEL]]&lt;=Tableau2[[#This Row],[MINI]],1,"")</f>
        <v/>
      </c>
      <c r="E37" s="50">
        <f>IF(Tableau2[[#This Row],[STOCK REEL]]&gt;=Tableau2[[#This Row],[MINI]],1,"")</f>
        <v>1</v>
      </c>
      <c r="F37" s="72" t="s">
        <v>79</v>
      </c>
      <c r="G37" s="73" t="s">
        <v>44</v>
      </c>
      <c r="H37" s="70">
        <v>100</v>
      </c>
      <c r="I37" s="69"/>
      <c r="J37" s="69"/>
      <c r="K37" s="71">
        <v>0.58499999999999996</v>
      </c>
      <c r="L37" s="55">
        <f t="shared" si="0"/>
        <v>58.5</v>
      </c>
    </row>
    <row r="38" spans="2:12" ht="18" customHeight="1" x14ac:dyDescent="0.3">
      <c r="B38" s="46"/>
      <c r="C38" s="52" t="str">
        <f>IF(Tableau2[[#This Row],[STOCK REEL]]&lt;=0,1,"")</f>
        <v/>
      </c>
      <c r="D38" s="52" t="str">
        <f>IF(Tableau2[[#This Row],[STOCK REEL]]&lt;=Tableau2[[#This Row],[MINI]],1,"")</f>
        <v/>
      </c>
      <c r="E38" s="50">
        <f>IF(Tableau2[[#This Row],[STOCK REEL]]&gt;=Tableau2[[#This Row],[MINI]],1,"")</f>
        <v>1</v>
      </c>
      <c r="F38" s="72" t="s">
        <v>80</v>
      </c>
      <c r="G38" s="73" t="s">
        <v>45</v>
      </c>
      <c r="H38" s="70">
        <v>50</v>
      </c>
      <c r="I38" s="69"/>
      <c r="J38" s="69"/>
      <c r="K38" s="71">
        <v>0.71</v>
      </c>
      <c r="L38" s="55">
        <f t="shared" si="0"/>
        <v>35.5</v>
      </c>
    </row>
    <row r="39" spans="2:12" ht="18" customHeight="1" x14ac:dyDescent="0.3">
      <c r="B39" s="46"/>
      <c r="C39" s="52" t="str">
        <f>IF(Tableau2[[#This Row],[STOCK REEL]]&lt;=0,1,"")</f>
        <v/>
      </c>
      <c r="D39" s="52" t="str">
        <f>IF(Tableau2[[#This Row],[STOCK REEL]]&lt;=Tableau2[[#This Row],[MINI]],1,"")</f>
        <v/>
      </c>
      <c r="E39" s="50">
        <f>IF(Tableau2[[#This Row],[STOCK REEL]]&gt;=Tableau2[[#This Row],[MINI]],1,"")</f>
        <v>1</v>
      </c>
      <c r="F39" s="72" t="s">
        <v>81</v>
      </c>
      <c r="G39" s="73" t="s">
        <v>46</v>
      </c>
      <c r="H39" s="70">
        <v>50</v>
      </c>
      <c r="I39" s="69"/>
      <c r="J39" s="69"/>
      <c r="K39" s="71">
        <v>1.4339999999999999</v>
      </c>
      <c r="L39" s="55">
        <f t="shared" si="0"/>
        <v>71.7</v>
      </c>
    </row>
    <row r="40" spans="2:12" ht="18" customHeight="1" x14ac:dyDescent="0.3">
      <c r="B40" s="46"/>
      <c r="C40" s="52" t="str">
        <f>IF(Tableau2[[#This Row],[STOCK REEL]]&lt;=0,1,"")</f>
        <v/>
      </c>
      <c r="D40" s="52" t="str">
        <f>IF(Tableau2[[#This Row],[STOCK REEL]]&lt;=Tableau2[[#This Row],[MINI]],1,"")</f>
        <v/>
      </c>
      <c r="E40" s="50">
        <f>IF(Tableau2[[#This Row],[STOCK REEL]]&gt;=Tableau2[[#This Row],[MINI]],1,"")</f>
        <v>1</v>
      </c>
      <c r="F40" s="72" t="s">
        <v>82</v>
      </c>
      <c r="G40" s="73" t="s">
        <v>47</v>
      </c>
      <c r="H40" s="70">
        <v>50</v>
      </c>
      <c r="I40" s="69"/>
      <c r="J40" s="69"/>
      <c r="K40" s="71">
        <v>0.1575</v>
      </c>
      <c r="L40" s="55">
        <f t="shared" si="0"/>
        <v>7.875</v>
      </c>
    </row>
    <row r="41" spans="2:12" ht="18" customHeight="1" x14ac:dyDescent="0.3">
      <c r="B41" s="46"/>
      <c r="C41" s="52" t="str">
        <f>IF(Tableau2[[#This Row],[STOCK REEL]]&lt;=0,1,"")</f>
        <v/>
      </c>
      <c r="D41" s="52" t="str">
        <f>IF(Tableau2[[#This Row],[STOCK REEL]]&lt;=Tableau2[[#This Row],[MINI]],1,"")</f>
        <v/>
      </c>
      <c r="E41" s="50">
        <f>IF(Tableau2[[#This Row],[STOCK REEL]]&gt;=Tableau2[[#This Row],[MINI]],1,"")</f>
        <v>1</v>
      </c>
      <c r="F41" s="74" t="s">
        <v>92</v>
      </c>
      <c r="G41" s="73" t="s">
        <v>48</v>
      </c>
      <c r="H41" s="70">
        <v>25</v>
      </c>
      <c r="I41" s="69"/>
      <c r="J41" s="69"/>
      <c r="K41" s="71">
        <v>0.161</v>
      </c>
      <c r="L41" s="55">
        <f t="shared" si="0"/>
        <v>4.0250000000000004</v>
      </c>
    </row>
    <row r="42" spans="2:12" ht="18" customHeight="1" x14ac:dyDescent="0.3">
      <c r="B42" s="46"/>
      <c r="C42" s="52" t="str">
        <f>IF(Tableau2[[#This Row],[STOCK REEL]]&lt;=0,1,"")</f>
        <v/>
      </c>
      <c r="D42" s="52" t="str">
        <f>IF(Tableau2[[#This Row],[STOCK REEL]]&lt;=Tableau2[[#This Row],[MINI]],1,"")</f>
        <v/>
      </c>
      <c r="E42" s="50">
        <f>IF(Tableau2[[#This Row],[STOCK REEL]]&gt;=Tableau2[[#This Row],[MINI]],1,"")</f>
        <v>1</v>
      </c>
      <c r="F42" s="74" t="s">
        <v>93</v>
      </c>
      <c r="G42" s="73" t="s">
        <v>49</v>
      </c>
      <c r="H42" s="70">
        <v>25</v>
      </c>
      <c r="I42" s="69"/>
      <c r="J42" s="69"/>
      <c r="K42" s="71">
        <v>0.30449999999999999</v>
      </c>
      <c r="L42" s="55">
        <f t="shared" si="0"/>
        <v>7.6124999999999998</v>
      </c>
    </row>
    <row r="43" spans="2:12" ht="18" customHeight="1" x14ac:dyDescent="0.3">
      <c r="B43" s="46"/>
      <c r="C43" s="52" t="str">
        <f>IF(Tableau2[[#This Row],[STOCK REEL]]&lt;=0,1,"")</f>
        <v/>
      </c>
      <c r="D43" s="52" t="str">
        <f>IF(Tableau2[[#This Row],[STOCK REEL]]&lt;=Tableau2[[#This Row],[MINI]],1,"")</f>
        <v/>
      </c>
      <c r="E43" s="50">
        <f>IF(Tableau2[[#This Row],[STOCK REEL]]&gt;=Tableau2[[#This Row],[MINI]],1,"")</f>
        <v>1</v>
      </c>
      <c r="F43" s="74" t="s">
        <v>94</v>
      </c>
      <c r="G43" s="73" t="s">
        <v>50</v>
      </c>
      <c r="H43" s="70">
        <v>25</v>
      </c>
      <c r="I43" s="69"/>
      <c r="J43" s="69"/>
      <c r="K43" s="71">
        <v>0.46200000000000002</v>
      </c>
      <c r="L43" s="55">
        <f t="shared" si="0"/>
        <v>11.55</v>
      </c>
    </row>
    <row r="44" spans="2:12" ht="18" customHeight="1" x14ac:dyDescent="0.3">
      <c r="B44" s="46"/>
      <c r="C44" s="52" t="str">
        <f>IF(Tableau2[[#This Row],[STOCK REEL]]&lt;=0,1,"")</f>
        <v/>
      </c>
      <c r="D44" s="52" t="str">
        <f>IF(Tableau2[[#This Row],[STOCK REEL]]&lt;=Tableau2[[#This Row],[MINI]],1,"")</f>
        <v/>
      </c>
      <c r="E44" s="50">
        <f>IF(Tableau2[[#This Row],[STOCK REEL]]&gt;=Tableau2[[#This Row],[MINI]],1,"")</f>
        <v>1</v>
      </c>
      <c r="F44" s="74" t="s">
        <v>95</v>
      </c>
      <c r="G44" s="73" t="s">
        <v>51</v>
      </c>
      <c r="H44" s="70">
        <v>25</v>
      </c>
      <c r="I44" s="69"/>
      <c r="J44" s="69"/>
      <c r="K44" s="71">
        <v>0.61</v>
      </c>
      <c r="L44" s="55">
        <f t="shared" si="0"/>
        <v>15.25</v>
      </c>
    </row>
    <row r="45" spans="2:12" ht="18" customHeight="1" x14ac:dyDescent="0.3">
      <c r="B45" s="46"/>
      <c r="C45" s="52" t="str">
        <f>IF(Tableau2[[#This Row],[STOCK REEL]]&lt;=0,1,"")</f>
        <v/>
      </c>
      <c r="D45" s="52" t="str">
        <f>IF(Tableau2[[#This Row],[STOCK REEL]]&lt;=Tableau2[[#This Row],[MINI]],1,"")</f>
        <v/>
      </c>
      <c r="E45" s="50">
        <f>IF(Tableau2[[#This Row],[STOCK REEL]]&gt;=Tableau2[[#This Row],[MINI]],1,"")</f>
        <v>1</v>
      </c>
      <c r="F45" s="72" t="s">
        <v>96</v>
      </c>
      <c r="G45" s="73" t="s">
        <v>52</v>
      </c>
      <c r="H45" s="70">
        <v>25</v>
      </c>
      <c r="I45" s="69"/>
      <c r="J45" s="69"/>
      <c r="K45" s="71">
        <v>0.89</v>
      </c>
      <c r="L45" s="55">
        <f t="shared" si="0"/>
        <v>22.25</v>
      </c>
    </row>
    <row r="46" spans="2:12" ht="18" customHeight="1" x14ac:dyDescent="0.3">
      <c r="B46" s="46"/>
      <c r="C46" s="52" t="str">
        <f>IF(Tableau2[[#This Row],[STOCK REEL]]&lt;=0,1,"")</f>
        <v/>
      </c>
      <c r="D46" s="52" t="str">
        <f>IF(Tableau2[[#This Row],[STOCK REEL]]&lt;=Tableau2[[#This Row],[MINI]],1,"")</f>
        <v/>
      </c>
      <c r="E46" s="50">
        <f>IF(Tableau2[[#This Row],[STOCK REEL]]&gt;=Tableau2[[#This Row],[MINI]],1,"")</f>
        <v>1</v>
      </c>
      <c r="F46" s="72" t="s">
        <v>96</v>
      </c>
      <c r="G46" s="73" t="s">
        <v>53</v>
      </c>
      <c r="H46" s="70">
        <v>25</v>
      </c>
      <c r="I46" s="69"/>
      <c r="J46" s="69"/>
      <c r="K46" s="71">
        <v>1.06</v>
      </c>
      <c r="L46" s="55">
        <f t="shared" si="0"/>
        <v>26.5</v>
      </c>
    </row>
    <row r="47" spans="2:12" ht="18" customHeight="1" x14ac:dyDescent="0.3">
      <c r="B47" s="46"/>
      <c r="C47" s="52" t="str">
        <f>IF(Tableau2[[#This Row],[STOCK REEL]]&lt;=0,1,"")</f>
        <v/>
      </c>
      <c r="D47" s="52" t="str">
        <f>IF(Tableau2[[#This Row],[STOCK REEL]]&lt;=Tableau2[[#This Row],[MINI]],1,"")</f>
        <v/>
      </c>
      <c r="E47" s="50">
        <f>IF(Tableau2[[#This Row],[STOCK REEL]]&gt;=Tableau2[[#This Row],[MINI]],1,"")</f>
        <v>1</v>
      </c>
      <c r="F47" s="72" t="s">
        <v>97</v>
      </c>
      <c r="G47" s="73" t="s">
        <v>54</v>
      </c>
      <c r="H47" s="70">
        <v>25</v>
      </c>
      <c r="I47" s="69"/>
      <c r="J47" s="69"/>
      <c r="K47" s="71">
        <v>1.57</v>
      </c>
      <c r="L47" s="55">
        <f t="shared" si="0"/>
        <v>39.25</v>
      </c>
    </row>
    <row r="48" spans="2:12" ht="18" customHeight="1" x14ac:dyDescent="0.3">
      <c r="B48" s="46"/>
      <c r="C48" s="52" t="str">
        <f>IF(Tableau2[[#This Row],[STOCK REEL]]&lt;=0,1,"")</f>
        <v/>
      </c>
      <c r="D48" s="52" t="str">
        <f>IF(Tableau2[[#This Row],[STOCK REEL]]&lt;=Tableau2[[#This Row],[MINI]],1,"")</f>
        <v/>
      </c>
      <c r="E48" s="50">
        <f>IF(Tableau2[[#This Row],[STOCK REEL]]&gt;=Tableau2[[#This Row],[MINI]],1,"")</f>
        <v>1</v>
      </c>
      <c r="F48" s="72" t="s">
        <v>98</v>
      </c>
      <c r="G48" s="73" t="s">
        <v>55</v>
      </c>
      <c r="H48" s="70">
        <v>25</v>
      </c>
      <c r="I48" s="69"/>
      <c r="J48" s="69"/>
      <c r="K48" s="71">
        <v>0.2</v>
      </c>
      <c r="L48" s="55">
        <f t="shared" si="0"/>
        <v>5</v>
      </c>
    </row>
    <row r="49" spans="2:12" ht="18" customHeight="1" x14ac:dyDescent="0.3">
      <c r="B49" s="46"/>
      <c r="C49" s="52" t="str">
        <f>IF(Tableau2[[#This Row],[STOCK REEL]]&lt;=0,1,"")</f>
        <v/>
      </c>
      <c r="D49" s="52" t="str">
        <f>IF(Tableau2[[#This Row],[STOCK REEL]]&lt;=Tableau2[[#This Row],[MINI]],1,"")</f>
        <v/>
      </c>
      <c r="E49" s="50">
        <f>IF(Tableau2[[#This Row],[STOCK REEL]]&gt;=Tableau2[[#This Row],[MINI]],1,"")</f>
        <v>1</v>
      </c>
      <c r="F49" s="74" t="s">
        <v>99</v>
      </c>
      <c r="G49" s="73" t="s">
        <v>56</v>
      </c>
      <c r="H49" s="70">
        <v>25</v>
      </c>
      <c r="I49" s="69"/>
      <c r="J49" s="69"/>
      <c r="K49" s="71">
        <v>0.26</v>
      </c>
      <c r="L49" s="55">
        <f t="shared" si="0"/>
        <v>6.5</v>
      </c>
    </row>
    <row r="50" spans="2:12" ht="18" customHeight="1" x14ac:dyDescent="0.3">
      <c r="B50" s="46"/>
      <c r="C50" s="52" t="str">
        <f>IF(Tableau2[[#This Row],[STOCK REEL]]&lt;=0,1,"")</f>
        <v/>
      </c>
      <c r="D50" s="52" t="str">
        <f>IF(Tableau2[[#This Row],[STOCK REEL]]&lt;=Tableau2[[#This Row],[MINI]],1,"")</f>
        <v/>
      </c>
      <c r="E50" s="50">
        <f>IF(Tableau2[[#This Row],[STOCK REEL]]&gt;=Tableau2[[#This Row],[MINI]],1,"")</f>
        <v>1</v>
      </c>
      <c r="F50" s="74" t="s">
        <v>100</v>
      </c>
      <c r="G50" s="73" t="s">
        <v>57</v>
      </c>
      <c r="H50" s="70">
        <v>25</v>
      </c>
      <c r="I50" s="69"/>
      <c r="J50" s="69"/>
      <c r="K50" s="71">
        <v>0.49</v>
      </c>
      <c r="L50" s="55">
        <f t="shared" si="0"/>
        <v>12.25</v>
      </c>
    </row>
    <row r="51" spans="2:12" ht="18" customHeight="1" x14ac:dyDescent="0.3">
      <c r="B51" s="46"/>
      <c r="C51" s="52" t="str">
        <f>IF(Tableau2[[#This Row],[STOCK REEL]]&lt;=0,1,"")</f>
        <v/>
      </c>
      <c r="D51" s="52" t="str">
        <f>IF(Tableau2[[#This Row],[STOCK REEL]]&lt;=Tableau2[[#This Row],[MINI]],1,"")</f>
        <v/>
      </c>
      <c r="E51" s="50">
        <f>IF(Tableau2[[#This Row],[STOCK REEL]]&gt;=Tableau2[[#This Row],[MINI]],1,"")</f>
        <v>1</v>
      </c>
      <c r="F51" s="74" t="s">
        <v>101</v>
      </c>
      <c r="G51" s="73" t="s">
        <v>58</v>
      </c>
      <c r="H51" s="70">
        <v>25</v>
      </c>
      <c r="I51" s="69"/>
      <c r="J51" s="69"/>
      <c r="K51" s="71">
        <v>0.74</v>
      </c>
      <c r="L51" s="55">
        <f t="shared" si="0"/>
        <v>18.5</v>
      </c>
    </row>
    <row r="52" spans="2:12" ht="18" customHeight="1" x14ac:dyDescent="0.3">
      <c r="B52" s="46"/>
      <c r="C52" s="52" t="str">
        <f>IF(Tableau2[[#This Row],[STOCK REEL]]&lt;=0,1,"")</f>
        <v/>
      </c>
      <c r="D52" s="52" t="str">
        <f>IF(Tableau2[[#This Row],[STOCK REEL]]&lt;=Tableau2[[#This Row],[MINI]],1,"")</f>
        <v/>
      </c>
      <c r="E52" s="50">
        <f>IF(Tableau2[[#This Row],[STOCK REEL]]&gt;=Tableau2[[#This Row],[MINI]],1,"")</f>
        <v>1</v>
      </c>
      <c r="F52" s="74" t="s">
        <v>102</v>
      </c>
      <c r="G52" s="73" t="s">
        <v>59</v>
      </c>
      <c r="H52" s="70">
        <v>25</v>
      </c>
      <c r="I52" s="69"/>
      <c r="J52" s="69"/>
      <c r="K52" s="71">
        <v>0.98</v>
      </c>
      <c r="L52" s="55">
        <f t="shared" si="0"/>
        <v>24.5</v>
      </c>
    </row>
    <row r="53" spans="2:12" ht="18" customHeight="1" x14ac:dyDescent="0.3">
      <c r="B53" s="46"/>
      <c r="C53" s="52"/>
      <c r="D53" s="52"/>
      <c r="E53" s="50"/>
      <c r="F53" s="75"/>
      <c r="G53" s="73"/>
      <c r="H53" s="70"/>
      <c r="I53" s="69"/>
      <c r="J53" s="69"/>
      <c r="K53" s="76"/>
      <c r="L53" s="55"/>
    </row>
    <row r="54" spans="2:12" ht="18" customHeight="1" x14ac:dyDescent="0.3">
      <c r="B54" s="46"/>
      <c r="C54" s="52"/>
      <c r="D54" s="52"/>
      <c r="E54" s="50"/>
      <c r="F54" s="75"/>
      <c r="G54" s="73"/>
      <c r="H54" s="70"/>
      <c r="I54" s="69"/>
      <c r="J54" s="69"/>
      <c r="K54" s="76"/>
      <c r="L54" s="55"/>
    </row>
    <row r="55" spans="2:12" ht="18" customHeight="1" x14ac:dyDescent="0.3">
      <c r="B55" s="46"/>
      <c r="C55" s="52"/>
      <c r="D55" s="52"/>
      <c r="E55" s="50"/>
      <c r="F55" s="75"/>
      <c r="G55" s="73"/>
      <c r="H55" s="70"/>
      <c r="I55" s="69"/>
      <c r="J55" s="69"/>
      <c r="K55" s="76"/>
      <c r="L55" s="55"/>
    </row>
    <row r="56" spans="2:12" ht="18" customHeight="1" x14ac:dyDescent="0.3">
      <c r="B56" s="46"/>
      <c r="C56" s="52"/>
      <c r="D56" s="52"/>
      <c r="E56" s="50"/>
      <c r="F56" s="75"/>
      <c r="G56" s="73"/>
      <c r="H56" s="70"/>
      <c r="I56" s="69"/>
      <c r="J56" s="69"/>
      <c r="K56" s="76"/>
      <c r="L56" s="55"/>
    </row>
    <row r="57" spans="2:12" ht="18" customHeight="1" x14ac:dyDescent="0.3">
      <c r="B57" s="46"/>
      <c r="C57" s="52"/>
      <c r="D57" s="52"/>
      <c r="E57" s="48"/>
      <c r="F57" s="49"/>
      <c r="G57" s="47"/>
      <c r="H57" s="53"/>
      <c r="I57" s="53"/>
      <c r="J57" s="53"/>
      <c r="K57" s="55"/>
      <c r="L57" s="55"/>
    </row>
    <row r="58" spans="2:12" ht="18" customHeight="1" x14ac:dyDescent="0.3">
      <c r="B58" s="46"/>
      <c r="C58" s="52"/>
      <c r="D58" s="52"/>
      <c r="E58" s="48"/>
      <c r="F58" s="49"/>
      <c r="G58" s="47"/>
      <c r="H58" s="53"/>
      <c r="I58" s="53"/>
      <c r="J58" s="53"/>
      <c r="K58" s="55"/>
      <c r="L58" s="55"/>
    </row>
    <row r="59" spans="2:12" ht="18" customHeight="1" x14ac:dyDescent="0.3">
      <c r="B59" s="46"/>
      <c r="C59" s="52"/>
      <c r="D59" s="52"/>
      <c r="E59" s="48"/>
      <c r="F59" s="49"/>
      <c r="G59" s="47"/>
      <c r="H59" s="53"/>
      <c r="I59" s="53"/>
      <c r="J59" s="53"/>
      <c r="K59" s="55"/>
      <c r="L59" s="55"/>
    </row>
    <row r="60" spans="2:12" ht="18" customHeight="1" x14ac:dyDescent="0.3">
      <c r="B60" s="46"/>
      <c r="C60" s="52"/>
      <c r="D60" s="52"/>
      <c r="E60" s="48"/>
      <c r="F60" s="49"/>
      <c r="G60" s="47"/>
      <c r="H60" s="53"/>
      <c r="I60" s="53"/>
      <c r="J60" s="53"/>
      <c r="K60" s="55"/>
      <c r="L60" s="55"/>
    </row>
  </sheetData>
  <phoneticPr fontId="5" type="noConversion"/>
  <conditionalFormatting sqref="H8:H46 K8:K46 F24:F56">
    <cfRule type="expression" dxfId="107" priority="36">
      <formula>$B8=1</formula>
    </cfRule>
    <cfRule type="expression" dxfId="106" priority="37">
      <formula>$L8="oui"</formula>
    </cfRule>
  </conditionalFormatting>
  <pageMargins left="0.25" right="0.25" top="0.75" bottom="0.75" header="0.3" footer="0.3"/>
  <pageSetup paperSize="9" scale="49" orientation="landscape" horizontalDpi="4294967293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CommandButton3">
          <controlPr defaultSize="0" autoLine="0" r:id="rId5">
            <anchor moveWithCells="1">
              <from>
                <xdr:col>1</xdr:col>
                <xdr:colOff>22860</xdr:colOff>
                <xdr:row>8</xdr:row>
                <xdr:rowOff>15240</xdr:rowOff>
              </from>
              <to>
                <xdr:col>1</xdr:col>
                <xdr:colOff>1219200</xdr:colOff>
                <xdr:row>9</xdr:row>
                <xdr:rowOff>0</xdr:rowOff>
              </to>
            </anchor>
          </controlPr>
        </control>
      </mc:Choice>
      <mc:Fallback>
        <control shapeId="1027" r:id="rId4" name="CommandButton3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1</xdr:col>
                <xdr:colOff>22860</xdr:colOff>
                <xdr:row>7</xdr:row>
                <xdr:rowOff>15240</xdr:rowOff>
              </from>
              <to>
                <xdr:col>1</xdr:col>
                <xdr:colOff>1219200</xdr:colOff>
                <xdr:row>8</xdr:row>
                <xdr:rowOff>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autoPict="0" r:id="rId9">
            <anchor moveWithCells="1">
              <from>
                <xdr:col>5</xdr:col>
                <xdr:colOff>129540</xdr:colOff>
                <xdr:row>2</xdr:row>
                <xdr:rowOff>53340</xdr:rowOff>
              </from>
              <to>
                <xdr:col>5</xdr:col>
                <xdr:colOff>2834640</xdr:colOff>
                <xdr:row>4</xdr:row>
                <xdr:rowOff>137160</xdr:rowOff>
              </to>
            </anchor>
          </controlPr>
        </control>
      </mc:Choice>
      <mc:Fallback>
        <control shapeId="1025" r:id="rId8" name="CommandButton1"/>
      </mc:Fallback>
    </mc:AlternateContent>
  </controls>
  <tableParts count="1">
    <tablePart r:id="rId10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0" id="{F8E8E861-C58B-4987-8214-24EA67173AAE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E8:E52</xm:sqref>
        </x14:conditionalFormatting>
        <x14:conditionalFormatting xmlns:xm="http://schemas.microsoft.com/office/excel/2006/main">
          <x14:cfRule type="iconSet" priority="42" id="{D257B762-A1CA-4C77-87A6-40BBF305E783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1"/>
            </x14:iconSet>
          </x14:cfRule>
          <xm:sqref>D8:D52</xm:sqref>
        </x14:conditionalFormatting>
        <x14:conditionalFormatting xmlns:xm="http://schemas.microsoft.com/office/excel/2006/main">
          <x14:cfRule type="iconSet" priority="44" id="{6D95FB31-B326-4390-89C6-0D6A3A153C59}">
            <x14:iconSet iconSet="3Symbols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C8:C52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04281-24E7-4206-BD63-76C1F181B6C3}">
  <sheetPr codeName="Feuil2"/>
  <dimension ref="B1:L231"/>
  <sheetViews>
    <sheetView showGridLines="0" zoomScale="90" zoomScaleNormal="90" workbookViewId="0">
      <selection activeCell="G4" sqref="G4"/>
    </sheetView>
  </sheetViews>
  <sheetFormatPr baseColWidth="10" defaultRowHeight="18" customHeight="1" x14ac:dyDescent="0.3"/>
  <cols>
    <col min="1" max="1" width="1.77734375" style="22" customWidth="1"/>
    <col min="2" max="2" width="16" style="22" customWidth="1"/>
    <col min="3" max="3" width="6.44140625" style="22" customWidth="1"/>
    <col min="4" max="4" width="11.6640625" style="22" customWidth="1"/>
    <col min="5" max="5" width="5.88671875" style="22" customWidth="1"/>
    <col min="6" max="6" width="69.5546875" style="22" customWidth="1"/>
    <col min="7" max="7" width="23.21875" style="22" customWidth="1"/>
    <col min="8" max="8" width="12.6640625" style="22" customWidth="1"/>
    <col min="9" max="16384" width="11.5546875" style="22"/>
  </cols>
  <sheetData>
    <row r="1" spans="2:12" ht="4.8" customHeight="1" x14ac:dyDescent="0.3"/>
    <row r="2" spans="2:12" ht="18" customHeight="1" x14ac:dyDescent="0.3">
      <c r="E2" s="19"/>
      <c r="F2" s="19"/>
    </row>
    <row r="3" spans="2:12" ht="18" customHeight="1" x14ac:dyDescent="0.3">
      <c r="B3" s="19"/>
      <c r="C3" s="19"/>
      <c r="D3" s="19"/>
      <c r="E3" s="19"/>
      <c r="F3" s="19"/>
    </row>
    <row r="4" spans="2:12" ht="18" customHeight="1" x14ac:dyDescent="0.3">
      <c r="B4" s="19"/>
      <c r="C4" s="19"/>
      <c r="D4" s="19"/>
      <c r="E4" s="19"/>
      <c r="F4" s="19"/>
    </row>
    <row r="6" spans="2:12" ht="18" customHeight="1" x14ac:dyDescent="0.3">
      <c r="B6" s="2"/>
      <c r="C6" s="2"/>
      <c r="D6" s="2"/>
      <c r="E6" s="2"/>
    </row>
    <row r="7" spans="2:12" ht="18" customHeight="1" x14ac:dyDescent="0.3">
      <c r="B7" s="40" t="s">
        <v>5</v>
      </c>
      <c r="C7" s="56" t="s">
        <v>303</v>
      </c>
      <c r="D7" s="56" t="s">
        <v>302</v>
      </c>
      <c r="E7" s="56" t="s">
        <v>301</v>
      </c>
      <c r="F7" s="41" t="s">
        <v>0</v>
      </c>
      <c r="G7" s="41" t="s">
        <v>1</v>
      </c>
      <c r="H7" s="41" t="s">
        <v>2</v>
      </c>
      <c r="I7" s="41" t="s">
        <v>317</v>
      </c>
      <c r="J7" s="41" t="s">
        <v>300</v>
      </c>
      <c r="K7" s="41" t="s">
        <v>3</v>
      </c>
      <c r="L7" s="40" t="s">
        <v>4</v>
      </c>
    </row>
    <row r="8" spans="2:12" ht="18" customHeight="1" x14ac:dyDescent="0.3">
      <c r="C8" s="20">
        <f>IF(Tableau3[[#This Row],[STOCK REEL]]&lt;=0,1,"")</f>
        <v>1</v>
      </c>
      <c r="D8" s="20">
        <f>IF(Tableau3[[#This Row],[STOCK REEL]]&lt;=Tableau3[[#This Row],[MINI]],1,"")</f>
        <v>1</v>
      </c>
      <c r="E8" s="42" t="str">
        <f>IF(Tableau3[[#This Row],[STOCK REEL]]&gt;=Tableau3[[#This Row],[MINI]],1,"")</f>
        <v/>
      </c>
      <c r="F8" s="77" t="s">
        <v>104</v>
      </c>
      <c r="G8" s="78">
        <v>11312121</v>
      </c>
      <c r="H8" s="79">
        <v>0</v>
      </c>
      <c r="I8" s="80">
        <v>100</v>
      </c>
      <c r="J8" s="80">
        <v>300</v>
      </c>
      <c r="K8" s="81">
        <v>0</v>
      </c>
      <c r="L8" s="45">
        <f>K8*H8</f>
        <v>0</v>
      </c>
    </row>
    <row r="9" spans="2:12" ht="18" customHeight="1" x14ac:dyDescent="0.3">
      <c r="C9" s="20" t="str">
        <f>IF(Tableau3[[#This Row],[STOCK REEL]]&lt;=0,1,"")</f>
        <v/>
      </c>
      <c r="D9" s="20" t="str">
        <f>IF(Tableau3[[#This Row],[STOCK REEL]]&lt;=Tableau3[[#This Row],[MINI]],1,"")</f>
        <v/>
      </c>
      <c r="E9" s="42">
        <f>IF(Tableau3[[#This Row],[STOCK REEL]]&gt;=Tableau3[[#This Row],[MINI]],1,"")</f>
        <v>1</v>
      </c>
      <c r="F9" s="77" t="s">
        <v>105</v>
      </c>
      <c r="G9" s="78">
        <v>11312131</v>
      </c>
      <c r="H9" s="79">
        <v>400</v>
      </c>
      <c r="I9" s="80"/>
      <c r="J9" s="80"/>
      <c r="K9" s="81">
        <v>0</v>
      </c>
      <c r="L9" s="45">
        <f t="shared" ref="L9:L43" si="0">K9*H9</f>
        <v>0</v>
      </c>
    </row>
    <row r="10" spans="2:12" ht="18" customHeight="1" x14ac:dyDescent="0.3">
      <c r="C10" s="20" t="str">
        <f>IF(Tableau3[[#This Row],[STOCK REEL]]&lt;=0,1,"")</f>
        <v/>
      </c>
      <c r="D10" s="20" t="str">
        <f>IF(Tableau3[[#This Row],[STOCK REEL]]&lt;=Tableau3[[#This Row],[MINI]],1,"")</f>
        <v/>
      </c>
      <c r="E10" s="42">
        <f>IF(Tableau3[[#This Row],[STOCK REEL]]&gt;=Tableau3[[#This Row],[MINI]],1,"")</f>
        <v>1</v>
      </c>
      <c r="F10" s="77" t="s">
        <v>106</v>
      </c>
      <c r="G10" s="78">
        <v>11312151</v>
      </c>
      <c r="H10" s="79">
        <v>200</v>
      </c>
      <c r="I10" s="80"/>
      <c r="J10" s="80"/>
      <c r="K10" s="81">
        <v>0</v>
      </c>
      <c r="L10" s="45">
        <f t="shared" si="0"/>
        <v>0</v>
      </c>
    </row>
    <row r="11" spans="2:12" ht="18" customHeight="1" x14ac:dyDescent="0.3">
      <c r="C11" s="20" t="str">
        <f>IF(Tableau3[[#This Row],[STOCK REEL]]&lt;=0,1,"")</f>
        <v/>
      </c>
      <c r="D11" s="20" t="str">
        <f>IF(Tableau3[[#This Row],[STOCK REEL]]&lt;=Tableau3[[#This Row],[MINI]],1,"")</f>
        <v/>
      </c>
      <c r="E11" s="42">
        <f>IF(Tableau3[[#This Row],[STOCK REEL]]&gt;=Tableau3[[#This Row],[MINI]],1,"")</f>
        <v>1</v>
      </c>
      <c r="F11" s="77" t="s">
        <v>107</v>
      </c>
      <c r="G11" s="78">
        <v>11312181</v>
      </c>
      <c r="H11" s="79">
        <v>200</v>
      </c>
      <c r="I11" s="80"/>
      <c r="J11" s="80"/>
      <c r="K11" s="81">
        <v>0</v>
      </c>
      <c r="L11" s="45">
        <f t="shared" si="0"/>
        <v>0</v>
      </c>
    </row>
    <row r="12" spans="2:12" ht="18" customHeight="1" x14ac:dyDescent="0.3">
      <c r="C12" s="20" t="str">
        <f>IF(Tableau3[[#This Row],[STOCK REEL]]&lt;=0,1,"")</f>
        <v/>
      </c>
      <c r="D12" s="20" t="str">
        <f>IF(Tableau3[[#This Row],[STOCK REEL]]&lt;=Tableau3[[#This Row],[MINI]],1,"")</f>
        <v/>
      </c>
      <c r="E12" s="42">
        <f>IF(Tableau3[[#This Row],[STOCK REEL]]&gt;=Tableau3[[#This Row],[MINI]],1,"")</f>
        <v>1</v>
      </c>
      <c r="F12" s="77" t="s">
        <v>108</v>
      </c>
      <c r="G12" s="78">
        <v>11312211</v>
      </c>
      <c r="H12" s="79">
        <v>300</v>
      </c>
      <c r="I12" s="80"/>
      <c r="J12" s="80"/>
      <c r="K12" s="81">
        <v>0</v>
      </c>
      <c r="L12" s="45">
        <f t="shared" si="0"/>
        <v>0</v>
      </c>
    </row>
    <row r="13" spans="2:12" ht="18" customHeight="1" x14ac:dyDescent="0.3">
      <c r="C13" s="20">
        <f>IF(Tableau3[[#This Row],[STOCK REEL]]&lt;=0,1,"")</f>
        <v>1</v>
      </c>
      <c r="D13" s="20">
        <f>IF(Tableau3[[#This Row],[STOCK REEL]]&lt;=Tableau3[[#This Row],[MINI]],1,"")</f>
        <v>1</v>
      </c>
      <c r="E13" s="42">
        <f>IF(Tableau3[[#This Row],[STOCK REEL]]&gt;=Tableau3[[#This Row],[MINI]],1,"")</f>
        <v>1</v>
      </c>
      <c r="F13" s="77" t="s">
        <v>109</v>
      </c>
      <c r="G13" s="78">
        <v>11312111</v>
      </c>
      <c r="H13" s="79">
        <v>0</v>
      </c>
      <c r="I13" s="80"/>
      <c r="J13" s="80">
        <v>200</v>
      </c>
      <c r="K13" s="81">
        <v>0</v>
      </c>
      <c r="L13" s="45">
        <f t="shared" si="0"/>
        <v>0</v>
      </c>
    </row>
    <row r="14" spans="2:12" ht="18" customHeight="1" x14ac:dyDescent="0.3">
      <c r="C14" s="20">
        <f>IF(Tableau3[[#This Row],[STOCK REEL]]&lt;=0,1,"")</f>
        <v>1</v>
      </c>
      <c r="D14" s="20">
        <f>IF(Tableau3[[#This Row],[STOCK REEL]]&lt;=Tableau3[[#This Row],[MINI]],1,"")</f>
        <v>1</v>
      </c>
      <c r="E14" s="42">
        <f>IF(Tableau3[[#This Row],[STOCK REEL]]&gt;=Tableau3[[#This Row],[MINI]],1,"")</f>
        <v>1</v>
      </c>
      <c r="F14" s="77" t="s">
        <v>110</v>
      </c>
      <c r="G14" s="78">
        <v>11312161</v>
      </c>
      <c r="H14" s="79">
        <v>0</v>
      </c>
      <c r="I14" s="80"/>
      <c r="J14" s="80"/>
      <c r="K14" s="81">
        <v>0</v>
      </c>
      <c r="L14" s="45">
        <f t="shared" si="0"/>
        <v>0</v>
      </c>
    </row>
    <row r="15" spans="2:12" ht="18" customHeight="1" x14ac:dyDescent="0.3">
      <c r="C15" s="20" t="str">
        <f>IF(Tableau3[[#This Row],[STOCK REEL]]&lt;=0,1,"")</f>
        <v/>
      </c>
      <c r="D15" s="20" t="str">
        <f>IF(Tableau3[[#This Row],[STOCK REEL]]&lt;=Tableau3[[#This Row],[MINI]],1,"")</f>
        <v/>
      </c>
      <c r="E15" s="42">
        <f>IF(Tableau3[[#This Row],[STOCK REEL]]&gt;=Tableau3[[#This Row],[MINI]],1,"")</f>
        <v>1</v>
      </c>
      <c r="F15" s="77" t="s">
        <v>111</v>
      </c>
      <c r="G15" s="78">
        <v>11312261</v>
      </c>
      <c r="H15" s="79">
        <v>300</v>
      </c>
      <c r="I15" s="80"/>
      <c r="J15" s="80"/>
      <c r="K15" s="81">
        <v>0</v>
      </c>
      <c r="L15" s="45">
        <f t="shared" si="0"/>
        <v>0</v>
      </c>
    </row>
    <row r="16" spans="2:12" ht="18" customHeight="1" x14ac:dyDescent="0.3">
      <c r="C16" s="20" t="str">
        <f>IF(Tableau3[[#This Row],[STOCK REEL]]&lt;=0,1,"")</f>
        <v/>
      </c>
      <c r="D16" s="20" t="str">
        <f>IF(Tableau3[[#This Row],[STOCK REEL]]&lt;=Tableau3[[#This Row],[MINI]],1,"")</f>
        <v/>
      </c>
      <c r="E16" s="42">
        <f>IF(Tableau3[[#This Row],[STOCK REEL]]&gt;=Tableau3[[#This Row],[MINI]],1,"")</f>
        <v>1</v>
      </c>
      <c r="F16" s="77" t="s">
        <v>112</v>
      </c>
      <c r="G16" s="78">
        <v>11321111</v>
      </c>
      <c r="H16" s="79">
        <v>200</v>
      </c>
      <c r="I16" s="80"/>
      <c r="J16" s="80"/>
      <c r="K16" s="81">
        <v>0</v>
      </c>
      <c r="L16" s="45">
        <f t="shared" si="0"/>
        <v>0</v>
      </c>
    </row>
    <row r="17" spans="3:12" ht="18" customHeight="1" x14ac:dyDescent="0.3">
      <c r="C17" s="20" t="str">
        <f>IF(Tableau3[[#This Row],[STOCK REEL]]&lt;=0,1,"")</f>
        <v/>
      </c>
      <c r="D17" s="20" t="str">
        <f>IF(Tableau3[[#This Row],[STOCK REEL]]&lt;=Tableau3[[#This Row],[MINI]],1,"")</f>
        <v/>
      </c>
      <c r="E17" s="42">
        <f>IF(Tableau3[[#This Row],[STOCK REEL]]&gt;=Tableau3[[#This Row],[MINI]],1,"")</f>
        <v>1</v>
      </c>
      <c r="F17" s="77" t="s">
        <v>113</v>
      </c>
      <c r="G17" s="78">
        <v>11321121</v>
      </c>
      <c r="H17" s="79">
        <v>200</v>
      </c>
      <c r="I17" s="80"/>
      <c r="J17" s="80"/>
      <c r="K17" s="81">
        <v>0</v>
      </c>
      <c r="L17" s="45">
        <f t="shared" si="0"/>
        <v>0</v>
      </c>
    </row>
    <row r="18" spans="3:12" ht="18" customHeight="1" x14ac:dyDescent="0.3">
      <c r="C18" s="20" t="str">
        <f>IF(Tableau3[[#This Row],[STOCK REEL]]&lt;=0,1,"")</f>
        <v/>
      </c>
      <c r="D18" s="20" t="str">
        <f>IF(Tableau3[[#This Row],[STOCK REEL]]&lt;=Tableau3[[#This Row],[MINI]],1,"")</f>
        <v/>
      </c>
      <c r="E18" s="42">
        <f>IF(Tableau3[[#This Row],[STOCK REEL]]&gt;=Tableau3[[#This Row],[MINI]],1,"")</f>
        <v>1</v>
      </c>
      <c r="F18" s="77" t="s">
        <v>114</v>
      </c>
      <c r="G18" s="78">
        <v>11321131</v>
      </c>
      <c r="H18" s="79">
        <v>250</v>
      </c>
      <c r="I18" s="80"/>
      <c r="J18" s="80"/>
      <c r="K18" s="81">
        <v>0</v>
      </c>
      <c r="L18" s="45">
        <f t="shared" si="0"/>
        <v>0</v>
      </c>
    </row>
    <row r="19" spans="3:12" ht="18" customHeight="1" x14ac:dyDescent="0.3">
      <c r="C19" s="20" t="str">
        <f>IF(Tableau3[[#This Row],[STOCK REEL]]&lt;=0,1,"")</f>
        <v/>
      </c>
      <c r="D19" s="20" t="str">
        <f>IF(Tableau3[[#This Row],[STOCK REEL]]&lt;=Tableau3[[#This Row],[MINI]],1,"")</f>
        <v/>
      </c>
      <c r="E19" s="42">
        <f>IF(Tableau3[[#This Row],[STOCK REEL]]&gt;=Tableau3[[#This Row],[MINI]],1,"")</f>
        <v>1</v>
      </c>
      <c r="F19" s="77" t="s">
        <v>115</v>
      </c>
      <c r="G19" s="78">
        <v>11321151</v>
      </c>
      <c r="H19" s="79">
        <v>200</v>
      </c>
      <c r="I19" s="80"/>
      <c r="J19" s="80"/>
      <c r="K19" s="81">
        <v>0</v>
      </c>
      <c r="L19" s="45">
        <f t="shared" si="0"/>
        <v>0</v>
      </c>
    </row>
    <row r="20" spans="3:12" ht="18" customHeight="1" x14ac:dyDescent="0.3">
      <c r="C20" s="20" t="str">
        <f>IF(Tableau3[[#This Row],[STOCK REEL]]&lt;=0,1,"")</f>
        <v/>
      </c>
      <c r="D20" s="20" t="str">
        <f>IF(Tableau3[[#This Row],[STOCK REEL]]&lt;=Tableau3[[#This Row],[MINI]],1,"")</f>
        <v/>
      </c>
      <c r="E20" s="42">
        <f>IF(Tableau3[[#This Row],[STOCK REEL]]&gt;=Tableau3[[#This Row],[MINI]],1,"")</f>
        <v>1</v>
      </c>
      <c r="F20" s="77" t="s">
        <v>116</v>
      </c>
      <c r="G20" s="78">
        <v>11321161</v>
      </c>
      <c r="H20" s="79">
        <v>200</v>
      </c>
      <c r="I20" s="80"/>
      <c r="J20" s="80"/>
      <c r="K20" s="81">
        <v>0</v>
      </c>
      <c r="L20" s="45">
        <f t="shared" si="0"/>
        <v>0</v>
      </c>
    </row>
    <row r="21" spans="3:12" ht="18" customHeight="1" x14ac:dyDescent="0.3">
      <c r="C21" s="20" t="str">
        <f>IF(Tableau3[[#This Row],[STOCK REEL]]&lt;=0,1,"")</f>
        <v/>
      </c>
      <c r="D21" s="20" t="str">
        <f>IF(Tableau3[[#This Row],[STOCK REEL]]&lt;=Tableau3[[#This Row],[MINI]],1,"")</f>
        <v/>
      </c>
      <c r="E21" s="42">
        <f>IF(Tableau3[[#This Row],[STOCK REEL]]&gt;=Tableau3[[#This Row],[MINI]],1,"")</f>
        <v>1</v>
      </c>
      <c r="F21" s="77" t="s">
        <v>117</v>
      </c>
      <c r="G21" s="78">
        <v>11321181</v>
      </c>
      <c r="H21" s="79">
        <v>200</v>
      </c>
      <c r="I21" s="80"/>
      <c r="J21" s="80"/>
      <c r="K21" s="81">
        <v>0</v>
      </c>
      <c r="L21" s="45">
        <f t="shared" si="0"/>
        <v>0</v>
      </c>
    </row>
    <row r="22" spans="3:12" ht="18" customHeight="1" x14ac:dyDescent="0.3">
      <c r="C22" s="20" t="str">
        <f>IF(Tableau3[[#This Row],[STOCK REEL]]&lt;=0,1,"")</f>
        <v/>
      </c>
      <c r="D22" s="20" t="str">
        <f>IF(Tableau3[[#This Row],[STOCK REEL]]&lt;=Tableau3[[#This Row],[MINI]],1,"")</f>
        <v/>
      </c>
      <c r="E22" s="42">
        <f>IF(Tableau3[[#This Row],[STOCK REEL]]&gt;=Tableau3[[#This Row],[MINI]],1,"")</f>
        <v>1</v>
      </c>
      <c r="F22" s="77" t="s">
        <v>118</v>
      </c>
      <c r="G22" s="78">
        <v>11321211</v>
      </c>
      <c r="H22" s="79">
        <v>200</v>
      </c>
      <c r="I22" s="80"/>
      <c r="J22" s="80"/>
      <c r="K22" s="81">
        <v>0</v>
      </c>
      <c r="L22" s="45">
        <f t="shared" si="0"/>
        <v>0</v>
      </c>
    </row>
    <row r="23" spans="3:12" ht="18" customHeight="1" x14ac:dyDescent="0.3">
      <c r="C23" s="20" t="str">
        <f>IF(Tableau3[[#This Row],[STOCK REEL]]&lt;=0,1,"")</f>
        <v/>
      </c>
      <c r="D23" s="20" t="str">
        <f>IF(Tableau3[[#This Row],[STOCK REEL]]&lt;=Tableau3[[#This Row],[MINI]],1,"")</f>
        <v/>
      </c>
      <c r="E23" s="42">
        <f>IF(Tableau3[[#This Row],[STOCK REEL]]&gt;=Tableau3[[#This Row],[MINI]],1,"")</f>
        <v>1</v>
      </c>
      <c r="F23" s="77" t="s">
        <v>119</v>
      </c>
      <c r="G23" s="78">
        <v>11321261</v>
      </c>
      <c r="H23" s="79">
        <v>200</v>
      </c>
      <c r="I23" s="80"/>
      <c r="J23" s="80"/>
      <c r="K23" s="81">
        <v>0</v>
      </c>
      <c r="L23" s="45">
        <f t="shared" si="0"/>
        <v>0</v>
      </c>
    </row>
    <row r="24" spans="3:12" ht="18" customHeight="1" x14ac:dyDescent="0.3">
      <c r="C24" s="20" t="str">
        <f>IF(Tableau3[[#This Row],[STOCK REEL]]&lt;=0,1,"")</f>
        <v/>
      </c>
      <c r="D24" s="20" t="str">
        <f>IF(Tableau3[[#This Row],[STOCK REEL]]&lt;=Tableau3[[#This Row],[MINI]],1,"")</f>
        <v/>
      </c>
      <c r="E24" s="42">
        <f>IF(Tableau3[[#This Row],[STOCK REEL]]&gt;=Tableau3[[#This Row],[MINI]],1,"")</f>
        <v>1</v>
      </c>
      <c r="F24" s="77" t="s">
        <v>120</v>
      </c>
      <c r="G24" s="78">
        <v>11322111</v>
      </c>
      <c r="H24" s="79">
        <v>400</v>
      </c>
      <c r="I24" s="80"/>
      <c r="J24" s="80"/>
      <c r="K24" s="81">
        <v>0</v>
      </c>
      <c r="L24" s="45">
        <f t="shared" si="0"/>
        <v>0</v>
      </c>
    </row>
    <row r="25" spans="3:12" ht="18" customHeight="1" x14ac:dyDescent="0.3">
      <c r="C25" s="20" t="str">
        <f>IF(Tableau3[[#This Row],[STOCK REEL]]&lt;=0,1,"")</f>
        <v/>
      </c>
      <c r="D25" s="20" t="str">
        <f>IF(Tableau3[[#This Row],[STOCK REEL]]&lt;=Tableau3[[#This Row],[MINI]],1,"")</f>
        <v/>
      </c>
      <c r="E25" s="42">
        <f>IF(Tableau3[[#This Row],[STOCK REEL]]&gt;=Tableau3[[#This Row],[MINI]],1,"")</f>
        <v>1</v>
      </c>
      <c r="F25" s="77" t="s">
        <v>121</v>
      </c>
      <c r="G25" s="78">
        <v>11322131</v>
      </c>
      <c r="H25" s="79">
        <v>300</v>
      </c>
      <c r="I25" s="80"/>
      <c r="J25" s="80"/>
      <c r="K25" s="81">
        <v>0</v>
      </c>
      <c r="L25" s="45">
        <f t="shared" si="0"/>
        <v>0</v>
      </c>
    </row>
    <row r="26" spans="3:12" ht="18" customHeight="1" x14ac:dyDescent="0.3">
      <c r="C26" s="20" t="str">
        <f>IF(Tableau3[[#This Row],[STOCK REEL]]&lt;=0,1,"")</f>
        <v/>
      </c>
      <c r="D26" s="20" t="str">
        <f>IF(Tableau3[[#This Row],[STOCK REEL]]&lt;=Tableau3[[#This Row],[MINI]],1,"")</f>
        <v/>
      </c>
      <c r="E26" s="42">
        <f>IF(Tableau3[[#This Row],[STOCK REEL]]&gt;=Tableau3[[#This Row],[MINI]],1,"")</f>
        <v>1</v>
      </c>
      <c r="F26" s="77" t="s">
        <v>122</v>
      </c>
      <c r="G26" s="78">
        <v>11322151</v>
      </c>
      <c r="H26" s="79">
        <v>200</v>
      </c>
      <c r="I26" s="80"/>
      <c r="J26" s="80"/>
      <c r="K26" s="81">
        <v>0</v>
      </c>
      <c r="L26" s="45">
        <f t="shared" si="0"/>
        <v>0</v>
      </c>
    </row>
    <row r="27" spans="3:12" ht="18" customHeight="1" x14ac:dyDescent="0.3">
      <c r="C27" s="20" t="str">
        <f>IF(Tableau3[[#This Row],[STOCK REEL]]&lt;=0,1,"")</f>
        <v/>
      </c>
      <c r="D27" s="20" t="str">
        <f>IF(Tableau3[[#This Row],[STOCK REEL]]&lt;=Tableau3[[#This Row],[MINI]],1,"")</f>
        <v/>
      </c>
      <c r="E27" s="42">
        <f>IF(Tableau3[[#This Row],[STOCK REEL]]&gt;=Tableau3[[#This Row],[MINI]],1,"")</f>
        <v>1</v>
      </c>
      <c r="F27" s="77" t="s">
        <v>123</v>
      </c>
      <c r="G27" s="78">
        <v>11322161</v>
      </c>
      <c r="H27" s="79">
        <v>300</v>
      </c>
      <c r="I27" s="80"/>
      <c r="J27" s="80"/>
      <c r="K27" s="81">
        <v>0</v>
      </c>
      <c r="L27" s="45">
        <f t="shared" si="0"/>
        <v>0</v>
      </c>
    </row>
    <row r="28" spans="3:12" ht="18" customHeight="1" x14ac:dyDescent="0.3">
      <c r="C28" s="20" t="str">
        <f>IF(Tableau3[[#This Row],[STOCK REEL]]&lt;=0,1,"")</f>
        <v/>
      </c>
      <c r="D28" s="20" t="str">
        <f>IF(Tableau3[[#This Row],[STOCK REEL]]&lt;=Tableau3[[#This Row],[MINI]],1,"")</f>
        <v/>
      </c>
      <c r="E28" s="42">
        <f>IF(Tableau3[[#This Row],[STOCK REEL]]&gt;=Tableau3[[#This Row],[MINI]],1,"")</f>
        <v>1</v>
      </c>
      <c r="F28" s="77" t="s">
        <v>124</v>
      </c>
      <c r="G28" s="78">
        <v>11322261</v>
      </c>
      <c r="H28" s="79">
        <v>200</v>
      </c>
      <c r="I28" s="80"/>
      <c r="J28" s="80"/>
      <c r="K28" s="81">
        <v>0</v>
      </c>
      <c r="L28" s="45">
        <f t="shared" si="0"/>
        <v>0</v>
      </c>
    </row>
    <row r="29" spans="3:12" ht="18" customHeight="1" x14ac:dyDescent="0.3">
      <c r="C29" s="20" t="str">
        <f>IF(Tableau3[[#This Row],[STOCK REEL]]&lt;=0,1,"")</f>
        <v/>
      </c>
      <c r="D29" s="20" t="str">
        <f>IF(Tableau3[[#This Row],[STOCK REEL]]&lt;=Tableau3[[#This Row],[MINI]],1,"")</f>
        <v/>
      </c>
      <c r="E29" s="42">
        <f>IF(Tableau3[[#This Row],[STOCK REEL]]&gt;=Tableau3[[#This Row],[MINI]],1,"")</f>
        <v>1</v>
      </c>
      <c r="F29" s="77" t="s">
        <v>125</v>
      </c>
      <c r="G29" s="78">
        <v>11322211</v>
      </c>
      <c r="H29" s="79">
        <v>200</v>
      </c>
      <c r="I29" s="80"/>
      <c r="J29" s="80"/>
      <c r="K29" s="81">
        <v>0</v>
      </c>
      <c r="L29" s="45">
        <f t="shared" si="0"/>
        <v>0</v>
      </c>
    </row>
    <row r="30" spans="3:12" ht="18" customHeight="1" x14ac:dyDescent="0.3">
      <c r="C30" s="20">
        <f>IF(Tableau3[[#This Row],[STOCK REEL]]&lt;=0,1,"")</f>
        <v>1</v>
      </c>
      <c r="D30" s="20">
        <f>IF(Tableau3[[#This Row],[STOCK REEL]]&lt;=Tableau3[[#This Row],[MINI]],1,"")</f>
        <v>1</v>
      </c>
      <c r="E30" s="42">
        <f>IF(Tableau3[[#This Row],[STOCK REEL]]&gt;=Tableau3[[#This Row],[MINI]],1,"")</f>
        <v>1</v>
      </c>
      <c r="F30" s="77" t="s">
        <v>126</v>
      </c>
      <c r="G30" s="78">
        <v>11322121</v>
      </c>
      <c r="H30" s="79">
        <v>0</v>
      </c>
      <c r="I30" s="80"/>
      <c r="J30" s="80"/>
      <c r="K30" s="81">
        <v>0</v>
      </c>
      <c r="L30" s="45">
        <f t="shared" si="0"/>
        <v>0</v>
      </c>
    </row>
    <row r="31" spans="3:12" ht="18" customHeight="1" x14ac:dyDescent="0.3">
      <c r="C31" s="20">
        <f>IF(Tableau3[[#This Row],[STOCK REEL]]&lt;=0,1,"")</f>
        <v>1</v>
      </c>
      <c r="D31" s="20">
        <f>IF(Tableau3[[#This Row],[STOCK REEL]]&lt;=Tableau3[[#This Row],[MINI]],1,"")</f>
        <v>1</v>
      </c>
      <c r="E31" s="42">
        <f>IF(Tableau3[[#This Row],[STOCK REEL]]&gt;=Tableau3[[#This Row],[MINI]],1,"")</f>
        <v>1</v>
      </c>
      <c r="F31" s="77" t="s">
        <v>127</v>
      </c>
      <c r="G31" s="78">
        <v>11322181</v>
      </c>
      <c r="H31" s="79">
        <v>0</v>
      </c>
      <c r="I31" s="80"/>
      <c r="J31" s="80"/>
      <c r="K31" s="81">
        <v>0</v>
      </c>
      <c r="L31" s="45">
        <f t="shared" si="0"/>
        <v>0</v>
      </c>
    </row>
    <row r="32" spans="3:12" ht="18" customHeight="1" x14ac:dyDescent="0.3">
      <c r="C32" s="20" t="str">
        <f>IF(Tableau3[[#This Row],[STOCK REEL]]&lt;=0,1,"")</f>
        <v/>
      </c>
      <c r="D32" s="20" t="str">
        <f>IF(Tableau3[[#This Row],[STOCK REEL]]&lt;=Tableau3[[#This Row],[MINI]],1,"")</f>
        <v/>
      </c>
      <c r="E32" s="42">
        <f>IF(Tableau3[[#This Row],[STOCK REEL]]&gt;=Tableau3[[#This Row],[MINI]],1,"")</f>
        <v>1</v>
      </c>
      <c r="F32" s="77" t="s">
        <v>128</v>
      </c>
      <c r="G32" s="78">
        <v>11323111</v>
      </c>
      <c r="H32" s="79">
        <v>100</v>
      </c>
      <c r="I32" s="80"/>
      <c r="J32" s="80"/>
      <c r="K32" s="81">
        <v>0</v>
      </c>
      <c r="L32" s="45">
        <f t="shared" si="0"/>
        <v>0</v>
      </c>
    </row>
    <row r="33" spans="3:12" ht="18" customHeight="1" x14ac:dyDescent="0.3">
      <c r="C33" s="20" t="str">
        <f>IF(Tableau3[[#This Row],[STOCK REEL]]&lt;=0,1,"")</f>
        <v/>
      </c>
      <c r="D33" s="20" t="str">
        <f>IF(Tableau3[[#This Row],[STOCK REEL]]&lt;=Tableau3[[#This Row],[MINI]],1,"")</f>
        <v/>
      </c>
      <c r="E33" s="42">
        <f>IF(Tableau3[[#This Row],[STOCK REEL]]&gt;=Tableau3[[#This Row],[MINI]],1,"")</f>
        <v>1</v>
      </c>
      <c r="F33" s="77" t="s">
        <v>129</v>
      </c>
      <c r="G33" s="78">
        <v>11323131</v>
      </c>
      <c r="H33" s="79">
        <v>100</v>
      </c>
      <c r="I33" s="80"/>
      <c r="J33" s="80"/>
      <c r="K33" s="81">
        <v>0</v>
      </c>
      <c r="L33" s="45">
        <f t="shared" si="0"/>
        <v>0</v>
      </c>
    </row>
    <row r="34" spans="3:12" ht="18" customHeight="1" x14ac:dyDescent="0.3">
      <c r="C34" s="20" t="str">
        <f>IF(Tableau3[[#This Row],[STOCK REEL]]&lt;=0,1,"")</f>
        <v/>
      </c>
      <c r="D34" s="20" t="str">
        <f>IF(Tableau3[[#This Row],[STOCK REEL]]&lt;=Tableau3[[#This Row],[MINI]],1,"")</f>
        <v/>
      </c>
      <c r="E34" s="42">
        <f>IF(Tableau3[[#This Row],[STOCK REEL]]&gt;=Tableau3[[#This Row],[MINI]],1,"")</f>
        <v>1</v>
      </c>
      <c r="F34" s="77" t="s">
        <v>130</v>
      </c>
      <c r="G34" s="78">
        <v>11323151</v>
      </c>
      <c r="H34" s="79">
        <v>200</v>
      </c>
      <c r="I34" s="80"/>
      <c r="J34" s="80"/>
      <c r="K34" s="81">
        <v>0</v>
      </c>
      <c r="L34" s="45">
        <f t="shared" si="0"/>
        <v>0</v>
      </c>
    </row>
    <row r="35" spans="3:12" ht="18" customHeight="1" x14ac:dyDescent="0.3">
      <c r="C35" s="20" t="str">
        <f>IF(Tableau3[[#This Row],[STOCK REEL]]&lt;=0,1,"")</f>
        <v/>
      </c>
      <c r="D35" s="20" t="str">
        <f>IF(Tableau3[[#This Row],[STOCK REEL]]&lt;=Tableau3[[#This Row],[MINI]],1,"")</f>
        <v/>
      </c>
      <c r="E35" s="42">
        <f>IF(Tableau3[[#This Row],[STOCK REEL]]&gt;=Tableau3[[#This Row],[MINI]],1,"")</f>
        <v>1</v>
      </c>
      <c r="F35" s="77" t="s">
        <v>131</v>
      </c>
      <c r="G35" s="78">
        <v>11323161</v>
      </c>
      <c r="H35" s="79">
        <v>100</v>
      </c>
      <c r="I35" s="80"/>
      <c r="J35" s="80"/>
      <c r="K35" s="81">
        <v>0</v>
      </c>
      <c r="L35" s="45">
        <f t="shared" si="0"/>
        <v>0</v>
      </c>
    </row>
    <row r="36" spans="3:12" ht="18" customHeight="1" x14ac:dyDescent="0.3">
      <c r="C36" s="20" t="str">
        <f>IF(Tableau3[[#This Row],[STOCK REEL]]&lt;=0,1,"")</f>
        <v/>
      </c>
      <c r="D36" s="20" t="str">
        <f>IF(Tableau3[[#This Row],[STOCK REEL]]&lt;=Tableau3[[#This Row],[MINI]],1,"")</f>
        <v/>
      </c>
      <c r="E36" s="42">
        <f>IF(Tableau3[[#This Row],[STOCK REEL]]&gt;=Tableau3[[#This Row],[MINI]],1,"")</f>
        <v>1</v>
      </c>
      <c r="F36" s="77" t="s">
        <v>132</v>
      </c>
      <c r="G36" s="78">
        <v>11323251</v>
      </c>
      <c r="H36" s="79">
        <v>100</v>
      </c>
      <c r="I36" s="80"/>
      <c r="J36" s="80"/>
      <c r="K36" s="81">
        <v>0</v>
      </c>
      <c r="L36" s="45">
        <f t="shared" si="0"/>
        <v>0</v>
      </c>
    </row>
    <row r="37" spans="3:12" ht="18" customHeight="1" x14ac:dyDescent="0.3">
      <c r="C37" s="20" t="str">
        <f>IF(Tableau3[[#This Row],[STOCK REEL]]&lt;=0,1,"")</f>
        <v/>
      </c>
      <c r="D37" s="20" t="str">
        <f>IF(Tableau3[[#This Row],[STOCK REEL]]&lt;=Tableau3[[#This Row],[MINI]],1,"")</f>
        <v/>
      </c>
      <c r="E37" s="42">
        <f>IF(Tableau3[[#This Row],[STOCK REEL]]&gt;=Tableau3[[#This Row],[MINI]],1,"")</f>
        <v>1</v>
      </c>
      <c r="F37" s="77" t="s">
        <v>133</v>
      </c>
      <c r="G37" s="78">
        <v>11334111</v>
      </c>
      <c r="H37" s="79">
        <v>100</v>
      </c>
      <c r="I37" s="80"/>
      <c r="J37" s="80"/>
      <c r="K37" s="81">
        <v>0</v>
      </c>
      <c r="L37" s="45">
        <f t="shared" si="0"/>
        <v>0</v>
      </c>
    </row>
    <row r="38" spans="3:12" ht="18" customHeight="1" x14ac:dyDescent="0.3">
      <c r="C38" s="20" t="str">
        <f>IF(Tableau3[[#This Row],[STOCK REEL]]&lt;=0,1,"")</f>
        <v/>
      </c>
      <c r="D38" s="20" t="str">
        <f>IF(Tableau3[[#This Row],[STOCK REEL]]&lt;=Tableau3[[#This Row],[MINI]],1,"")</f>
        <v/>
      </c>
      <c r="E38" s="42">
        <f>IF(Tableau3[[#This Row],[STOCK REEL]]&gt;=Tableau3[[#This Row],[MINI]],1,"")</f>
        <v>1</v>
      </c>
      <c r="F38" s="77" t="s">
        <v>134</v>
      </c>
      <c r="G38" s="78">
        <v>11334131</v>
      </c>
      <c r="H38" s="79">
        <v>100</v>
      </c>
      <c r="I38" s="80"/>
      <c r="J38" s="80"/>
      <c r="K38" s="81">
        <v>0</v>
      </c>
      <c r="L38" s="45">
        <f t="shared" si="0"/>
        <v>0</v>
      </c>
    </row>
    <row r="39" spans="3:12" ht="18" customHeight="1" x14ac:dyDescent="0.3">
      <c r="C39" s="20" t="str">
        <f>IF(Tableau3[[#This Row],[STOCK REEL]]&lt;=0,1,"")</f>
        <v/>
      </c>
      <c r="D39" s="20" t="str">
        <f>IF(Tableau3[[#This Row],[STOCK REEL]]&lt;=Tableau3[[#This Row],[MINI]],1,"")</f>
        <v/>
      </c>
      <c r="E39" s="42">
        <f>IF(Tableau3[[#This Row],[STOCK REEL]]&gt;=Tableau3[[#This Row],[MINI]],1,"")</f>
        <v>1</v>
      </c>
      <c r="F39" s="77" t="s">
        <v>135</v>
      </c>
      <c r="G39" s="78">
        <v>11334161</v>
      </c>
      <c r="H39" s="79">
        <v>100</v>
      </c>
      <c r="I39" s="80"/>
      <c r="J39" s="80"/>
      <c r="K39" s="81">
        <v>0</v>
      </c>
      <c r="L39" s="45">
        <f t="shared" si="0"/>
        <v>0</v>
      </c>
    </row>
    <row r="40" spans="3:12" ht="18" customHeight="1" x14ac:dyDescent="0.3">
      <c r="C40" s="20" t="str">
        <f>IF(Tableau3[[#This Row],[STOCK REEL]]&lt;=0,1,"")</f>
        <v/>
      </c>
      <c r="D40" s="20" t="str">
        <f>IF(Tableau3[[#This Row],[STOCK REEL]]&lt;=Tableau3[[#This Row],[MINI]],1,"")</f>
        <v/>
      </c>
      <c r="E40" s="42">
        <f>IF(Tableau3[[#This Row],[STOCK REEL]]&gt;=Tableau3[[#This Row],[MINI]],1,"")</f>
        <v>1</v>
      </c>
      <c r="F40" s="77" t="s">
        <v>136</v>
      </c>
      <c r="G40" s="78">
        <v>11335111</v>
      </c>
      <c r="H40" s="79">
        <v>100</v>
      </c>
      <c r="I40" s="80"/>
      <c r="J40" s="80"/>
      <c r="K40" s="81">
        <v>0</v>
      </c>
      <c r="L40" s="45">
        <f t="shared" si="0"/>
        <v>0</v>
      </c>
    </row>
    <row r="41" spans="3:12" ht="18" customHeight="1" x14ac:dyDescent="0.3">
      <c r="C41" s="20" t="str">
        <f>IF(Tableau3[[#This Row],[STOCK REEL]]&lt;=0,1,"")</f>
        <v/>
      </c>
      <c r="D41" s="20" t="str">
        <f>IF(Tableau3[[#This Row],[STOCK REEL]]&lt;=Tableau3[[#This Row],[MINI]],1,"")</f>
        <v/>
      </c>
      <c r="E41" s="42">
        <f>IF(Tableau3[[#This Row],[STOCK REEL]]&gt;=Tableau3[[#This Row],[MINI]],1,"")</f>
        <v>1</v>
      </c>
      <c r="F41" s="77" t="s">
        <v>137</v>
      </c>
      <c r="G41" s="78">
        <v>11335131</v>
      </c>
      <c r="H41" s="79">
        <v>100</v>
      </c>
      <c r="I41" s="80"/>
      <c r="J41" s="80"/>
      <c r="K41" s="81">
        <v>0</v>
      </c>
      <c r="L41" s="45">
        <f t="shared" si="0"/>
        <v>0</v>
      </c>
    </row>
    <row r="42" spans="3:12" ht="18" customHeight="1" x14ac:dyDescent="0.3">
      <c r="C42" s="20" t="str">
        <f>IF(Tableau3[[#This Row],[STOCK REEL]]&lt;=0,1,"")</f>
        <v/>
      </c>
      <c r="D42" s="20" t="str">
        <f>IF(Tableau3[[#This Row],[STOCK REEL]]&lt;=Tableau3[[#This Row],[MINI]],1,"")</f>
        <v/>
      </c>
      <c r="E42" s="42">
        <f>IF(Tableau3[[#This Row],[STOCK REEL]]&gt;=Tableau3[[#This Row],[MINI]],1,"")</f>
        <v>1</v>
      </c>
      <c r="F42" s="77" t="s">
        <v>138</v>
      </c>
      <c r="G42" s="78">
        <v>11335161</v>
      </c>
      <c r="H42" s="79">
        <v>100</v>
      </c>
      <c r="I42" s="80"/>
      <c r="J42" s="80"/>
      <c r="K42" s="81">
        <v>0</v>
      </c>
      <c r="L42" s="45">
        <f t="shared" si="0"/>
        <v>0</v>
      </c>
    </row>
    <row r="43" spans="3:12" ht="18" customHeight="1" x14ac:dyDescent="0.3">
      <c r="C43" s="20" t="str">
        <f>IF(Tableau3[[#This Row],[STOCK REEL]]&lt;=0,1,"")</f>
        <v/>
      </c>
      <c r="D43" s="20" t="str">
        <f>IF(Tableau3[[#This Row],[STOCK REEL]]&lt;=Tableau3[[#This Row],[MINI]],1,"")</f>
        <v/>
      </c>
      <c r="E43" s="42">
        <f>IF(Tableau3[[#This Row],[STOCK REEL]]&gt;=Tableau3[[#This Row],[MINI]],1,"")</f>
        <v>1</v>
      </c>
      <c r="F43" s="77" t="s">
        <v>139</v>
      </c>
      <c r="G43" s="78" t="s">
        <v>103</v>
      </c>
      <c r="H43" s="79">
        <v>100</v>
      </c>
      <c r="I43" s="80"/>
      <c r="J43" s="80"/>
      <c r="K43" s="81">
        <v>0</v>
      </c>
      <c r="L43" s="45">
        <f t="shared" si="0"/>
        <v>0</v>
      </c>
    </row>
    <row r="44" spans="3:12" ht="18" customHeight="1" x14ac:dyDescent="0.3">
      <c r="C44" s="20">
        <f>IF(Tableau3[[#This Row],[STOCK REEL]]&lt;=0,1,"")</f>
        <v>1</v>
      </c>
      <c r="D44" s="20">
        <f>IF(Tableau3[[#This Row],[STOCK REEL]]&lt;=Tableau3[[#This Row],[MINI]],1,"")</f>
        <v>1</v>
      </c>
      <c r="E44" s="42" t="str">
        <f>IF(Tableau3[[#This Row],[STOCK REEL]]&gt;=Tableau3[[#This Row],[MINI]],1,"")</f>
        <v/>
      </c>
      <c r="F44" s="82" t="s">
        <v>318</v>
      </c>
      <c r="G44" s="82" t="s">
        <v>319</v>
      </c>
      <c r="H44" s="79"/>
      <c r="I44" s="80">
        <v>62</v>
      </c>
      <c r="J44" s="80">
        <v>122</v>
      </c>
      <c r="K44" s="83">
        <v>12</v>
      </c>
      <c r="L44" s="45">
        <f>K44*H44</f>
        <v>0</v>
      </c>
    </row>
    <row r="45" spans="3:12" ht="18" customHeight="1" x14ac:dyDescent="0.3">
      <c r="C45" s="20">
        <f>IF(Tableau3[[#This Row],[STOCK REEL]]&lt;=0,1,"")</f>
        <v>1</v>
      </c>
      <c r="D45" s="20">
        <f>IF(Tableau3[[#This Row],[STOCK REEL]]&lt;=Tableau3[[#This Row],[MINI]],1,"")</f>
        <v>1</v>
      </c>
      <c r="E45" s="42" t="str">
        <f>IF(Tableau3[[#This Row],[STOCK REEL]]&gt;=Tableau3[[#This Row],[MINI]],1,"")</f>
        <v/>
      </c>
      <c r="F45" s="82" t="s">
        <v>328</v>
      </c>
      <c r="G45" s="82" t="s">
        <v>329</v>
      </c>
      <c r="H45" s="79"/>
      <c r="I45" s="80">
        <v>20</v>
      </c>
      <c r="J45" s="80">
        <v>10</v>
      </c>
      <c r="K45" s="83">
        <v>20</v>
      </c>
      <c r="L45" s="45">
        <f>K45*H45</f>
        <v>0</v>
      </c>
    </row>
    <row r="46" spans="3:12" ht="18" customHeight="1" x14ac:dyDescent="0.3">
      <c r="C46" s="20"/>
      <c r="D46" s="20"/>
      <c r="E46" s="42"/>
      <c r="F46" s="43"/>
      <c r="G46" s="43"/>
      <c r="H46" s="59"/>
      <c r="I46" s="59"/>
      <c r="J46" s="59"/>
      <c r="K46" s="44"/>
      <c r="L46" s="45"/>
    </row>
    <row r="47" spans="3:12" ht="18" customHeight="1" x14ac:dyDescent="0.3">
      <c r="C47" s="20"/>
      <c r="D47" s="20"/>
      <c r="E47" s="42"/>
      <c r="F47" s="43"/>
      <c r="G47" s="43"/>
      <c r="H47" s="59"/>
      <c r="I47" s="59"/>
      <c r="J47" s="59"/>
      <c r="K47" s="44"/>
      <c r="L47" s="45"/>
    </row>
    <row r="48" spans="3:12" ht="18" customHeight="1" x14ac:dyDescent="0.3">
      <c r="C48" s="20"/>
      <c r="D48" s="20"/>
      <c r="E48" s="42"/>
      <c r="F48" s="43"/>
      <c r="G48" s="43"/>
      <c r="H48" s="59"/>
      <c r="I48" s="59"/>
      <c r="J48" s="59"/>
      <c r="K48" s="44"/>
      <c r="L48" s="45"/>
    </row>
    <row r="49" spans="3:12" ht="18" customHeight="1" x14ac:dyDescent="0.3">
      <c r="C49" s="20"/>
      <c r="D49" s="20"/>
      <c r="E49" s="42"/>
      <c r="F49" s="43"/>
      <c r="G49" s="43"/>
      <c r="H49" s="59"/>
      <c r="I49" s="59"/>
      <c r="J49" s="59"/>
      <c r="K49" s="44"/>
      <c r="L49" s="45"/>
    </row>
    <row r="50" spans="3:12" ht="18" customHeight="1" x14ac:dyDescent="0.3">
      <c r="C50" s="20"/>
      <c r="D50" s="20"/>
      <c r="E50" s="42"/>
      <c r="F50" s="43"/>
      <c r="G50" s="43"/>
      <c r="H50" s="59"/>
      <c r="I50" s="59"/>
      <c r="J50" s="59"/>
      <c r="K50" s="44"/>
      <c r="L50" s="45"/>
    </row>
    <row r="51" spans="3:12" ht="18" customHeight="1" x14ac:dyDescent="0.3">
      <c r="C51" s="20"/>
      <c r="D51" s="20"/>
      <c r="E51" s="42"/>
      <c r="F51" s="43"/>
      <c r="G51" s="43"/>
      <c r="H51" s="59"/>
      <c r="I51" s="59"/>
      <c r="J51" s="59"/>
      <c r="K51" s="44"/>
      <c r="L51" s="45"/>
    </row>
    <row r="52" spans="3:12" ht="18" customHeight="1" x14ac:dyDescent="0.3">
      <c r="C52" s="20"/>
      <c r="D52" s="20"/>
      <c r="E52" s="42"/>
      <c r="F52" s="43"/>
      <c r="G52" s="43"/>
      <c r="H52" s="59"/>
      <c r="I52" s="59"/>
      <c r="J52" s="59"/>
      <c r="K52" s="44"/>
      <c r="L52" s="45"/>
    </row>
    <row r="53" spans="3:12" ht="18" customHeight="1" x14ac:dyDescent="0.3">
      <c r="C53" s="20"/>
      <c r="D53" s="20"/>
      <c r="E53" s="42"/>
      <c r="F53" s="43"/>
      <c r="G53" s="43"/>
      <c r="H53" s="59"/>
      <c r="I53" s="59"/>
      <c r="J53" s="59"/>
      <c r="K53" s="44"/>
      <c r="L53" s="45"/>
    </row>
    <row r="54" spans="3:12" ht="18" customHeight="1" x14ac:dyDescent="0.3">
      <c r="C54" s="20"/>
      <c r="D54" s="20"/>
      <c r="E54" s="42"/>
      <c r="F54" s="43"/>
      <c r="G54" s="43"/>
      <c r="H54" s="59"/>
      <c r="I54" s="59"/>
      <c r="J54" s="59"/>
      <c r="K54" s="44"/>
      <c r="L54" s="45"/>
    </row>
    <row r="55" spans="3:12" ht="18" customHeight="1" x14ac:dyDescent="0.3">
      <c r="C55" s="20"/>
      <c r="D55" s="20"/>
      <c r="E55" s="42"/>
      <c r="F55" s="43"/>
      <c r="G55" s="43"/>
      <c r="H55" s="59"/>
      <c r="I55" s="59"/>
      <c r="J55" s="59"/>
      <c r="K55" s="44"/>
      <c r="L55" s="45"/>
    </row>
    <row r="56" spans="3:12" ht="18" customHeight="1" x14ac:dyDescent="0.3">
      <c r="C56" s="20"/>
      <c r="D56" s="20"/>
      <c r="E56" s="42"/>
      <c r="F56" s="43"/>
      <c r="G56" s="43"/>
      <c r="H56" s="59"/>
      <c r="I56" s="59"/>
      <c r="J56" s="59"/>
      <c r="K56" s="44"/>
      <c r="L56" s="45"/>
    </row>
    <row r="57" spans="3:12" ht="18" customHeight="1" x14ac:dyDescent="0.3">
      <c r="C57" s="20"/>
      <c r="D57" s="20"/>
      <c r="E57" s="42"/>
      <c r="F57" s="43"/>
      <c r="G57" s="43"/>
      <c r="H57" s="59"/>
      <c r="I57" s="59"/>
      <c r="J57" s="59"/>
      <c r="K57" s="44"/>
      <c r="L57" s="45"/>
    </row>
    <row r="58" spans="3:12" ht="18" customHeight="1" x14ac:dyDescent="0.3">
      <c r="C58" s="20"/>
      <c r="D58" s="20"/>
      <c r="E58" s="42"/>
      <c r="F58" s="43"/>
      <c r="G58" s="43"/>
      <c r="H58" s="59"/>
      <c r="I58" s="59"/>
      <c r="J58" s="59"/>
      <c r="K58" s="44"/>
      <c r="L58" s="45"/>
    </row>
    <row r="59" spans="3:12" ht="18" customHeight="1" x14ac:dyDescent="0.3">
      <c r="C59" s="20"/>
      <c r="D59" s="20"/>
      <c r="E59" s="42"/>
      <c r="F59" s="43"/>
      <c r="G59" s="43"/>
      <c r="H59" s="59"/>
      <c r="I59" s="59"/>
      <c r="J59" s="59"/>
      <c r="K59" s="44"/>
      <c r="L59" s="45"/>
    </row>
    <row r="60" spans="3:12" ht="18" customHeight="1" x14ac:dyDescent="0.3">
      <c r="C60" s="20"/>
      <c r="D60" s="20"/>
      <c r="E60" s="42"/>
      <c r="F60" s="43"/>
      <c r="G60" s="43"/>
      <c r="H60" s="59"/>
      <c r="I60" s="59"/>
      <c r="J60" s="59"/>
      <c r="K60" s="44"/>
      <c r="L60" s="45"/>
    </row>
    <row r="61" spans="3:12" ht="18" customHeight="1" x14ac:dyDescent="0.3">
      <c r="C61" s="20"/>
      <c r="D61" s="20"/>
      <c r="E61" s="42"/>
      <c r="F61" s="43"/>
      <c r="G61" s="43"/>
      <c r="H61" s="59"/>
      <c r="I61" s="59"/>
      <c r="J61" s="59"/>
      <c r="K61" s="44"/>
      <c r="L61" s="45"/>
    </row>
    <row r="62" spans="3:12" ht="18" customHeight="1" x14ac:dyDescent="0.3">
      <c r="C62" s="20"/>
      <c r="D62" s="20"/>
      <c r="E62" s="42"/>
      <c r="F62" s="43"/>
      <c r="G62" s="43"/>
      <c r="H62" s="59"/>
      <c r="I62" s="59"/>
      <c r="J62" s="59"/>
      <c r="K62" s="44"/>
      <c r="L62" s="45"/>
    </row>
    <row r="63" spans="3:12" ht="18" customHeight="1" x14ac:dyDescent="0.3">
      <c r="C63" s="20"/>
      <c r="D63" s="20"/>
      <c r="E63" s="42"/>
      <c r="F63" s="43"/>
      <c r="G63" s="43"/>
      <c r="H63" s="59"/>
      <c r="I63" s="59"/>
      <c r="J63" s="59"/>
      <c r="K63" s="44"/>
      <c r="L63" s="45"/>
    </row>
    <row r="64" spans="3:12" ht="18" customHeight="1" x14ac:dyDescent="0.3">
      <c r="C64" s="20"/>
      <c r="D64" s="20"/>
      <c r="E64" s="42"/>
      <c r="F64" s="43"/>
      <c r="G64" s="43"/>
      <c r="H64" s="59"/>
      <c r="I64" s="59"/>
      <c r="J64" s="59"/>
      <c r="K64" s="44"/>
      <c r="L64" s="45"/>
    </row>
    <row r="65" spans="3:12" ht="18" customHeight="1" x14ac:dyDescent="0.3">
      <c r="C65" s="20"/>
      <c r="D65" s="20"/>
      <c r="E65" s="42"/>
      <c r="F65" s="43"/>
      <c r="G65" s="43"/>
      <c r="H65" s="59"/>
      <c r="I65" s="59"/>
      <c r="J65" s="59"/>
      <c r="K65" s="44"/>
      <c r="L65" s="45"/>
    </row>
    <row r="66" spans="3:12" ht="18" customHeight="1" x14ac:dyDescent="0.3">
      <c r="C66" s="20"/>
      <c r="D66" s="20"/>
      <c r="E66" s="42"/>
      <c r="F66" s="43"/>
      <c r="G66" s="43"/>
      <c r="H66" s="59"/>
      <c r="I66" s="59"/>
      <c r="J66" s="59"/>
      <c r="K66" s="44"/>
      <c r="L66" s="45"/>
    </row>
    <row r="67" spans="3:12" ht="18" customHeight="1" x14ac:dyDescent="0.3">
      <c r="C67" s="20"/>
      <c r="D67" s="20"/>
      <c r="E67" s="42"/>
      <c r="F67" s="43"/>
      <c r="G67" s="43"/>
      <c r="H67" s="59"/>
      <c r="I67" s="59"/>
      <c r="J67" s="59"/>
      <c r="K67" s="44"/>
      <c r="L67" s="45"/>
    </row>
    <row r="68" spans="3:12" ht="18" customHeight="1" x14ac:dyDescent="0.3">
      <c r="C68" s="20"/>
      <c r="D68" s="20"/>
      <c r="E68" s="42"/>
      <c r="F68" s="43"/>
      <c r="G68" s="43"/>
      <c r="H68" s="59"/>
      <c r="I68" s="59"/>
      <c r="J68" s="59"/>
      <c r="K68" s="44"/>
      <c r="L68" s="45"/>
    </row>
    <row r="69" spans="3:12" ht="18" customHeight="1" x14ac:dyDescent="0.3">
      <c r="C69" s="20"/>
      <c r="D69" s="20"/>
      <c r="E69" s="42"/>
      <c r="F69" s="43"/>
      <c r="G69" s="43"/>
      <c r="H69" s="59"/>
      <c r="I69" s="59"/>
      <c r="J69" s="59"/>
      <c r="K69" s="44"/>
      <c r="L69" s="45"/>
    </row>
    <row r="70" spans="3:12" ht="18" customHeight="1" x14ac:dyDescent="0.3">
      <c r="C70" s="20"/>
      <c r="D70" s="20"/>
      <c r="E70" s="42"/>
      <c r="F70" s="43"/>
      <c r="G70" s="43"/>
      <c r="H70" s="59"/>
      <c r="I70" s="59"/>
      <c r="J70" s="59"/>
      <c r="K70" s="44"/>
      <c r="L70" s="45"/>
    </row>
    <row r="71" spans="3:12" ht="18" customHeight="1" x14ac:dyDescent="0.3">
      <c r="C71" s="20"/>
      <c r="D71" s="20"/>
      <c r="E71" s="42"/>
      <c r="F71" s="43"/>
      <c r="G71" s="43"/>
      <c r="H71" s="59"/>
      <c r="I71" s="59"/>
      <c r="J71" s="59"/>
      <c r="K71" s="44"/>
      <c r="L71" s="45"/>
    </row>
    <row r="72" spans="3:12" ht="18" customHeight="1" x14ac:dyDescent="0.3">
      <c r="C72" s="20"/>
      <c r="D72" s="20"/>
      <c r="E72" s="42"/>
      <c r="F72" s="43"/>
      <c r="G72" s="43"/>
      <c r="H72" s="59"/>
      <c r="I72" s="59"/>
      <c r="J72" s="59"/>
      <c r="K72" s="44"/>
      <c r="L72" s="45"/>
    </row>
    <row r="73" spans="3:12" ht="18" customHeight="1" x14ac:dyDescent="0.3">
      <c r="C73" s="20"/>
      <c r="D73" s="20"/>
      <c r="E73" s="42"/>
      <c r="F73" s="43"/>
      <c r="G73" s="43"/>
      <c r="H73" s="59"/>
      <c r="I73" s="59"/>
      <c r="J73" s="59"/>
      <c r="K73" s="44"/>
      <c r="L73" s="45"/>
    </row>
    <row r="74" spans="3:12" ht="18" customHeight="1" x14ac:dyDescent="0.3">
      <c r="C74" s="20"/>
      <c r="D74" s="20"/>
      <c r="E74" s="42"/>
      <c r="F74" s="43"/>
      <c r="G74" s="43"/>
      <c r="H74" s="59"/>
      <c r="I74" s="59"/>
      <c r="J74" s="59"/>
      <c r="K74" s="44"/>
      <c r="L74" s="45"/>
    </row>
    <row r="75" spans="3:12" ht="18" customHeight="1" x14ac:dyDescent="0.3">
      <c r="C75" s="20"/>
      <c r="D75" s="20"/>
      <c r="E75" s="42"/>
      <c r="F75" s="43"/>
      <c r="G75" s="43"/>
      <c r="H75" s="59"/>
      <c r="I75" s="59"/>
      <c r="J75" s="59"/>
      <c r="K75" s="44"/>
      <c r="L75" s="45"/>
    </row>
    <row r="76" spans="3:12" ht="18" customHeight="1" x14ac:dyDescent="0.3">
      <c r="C76" s="20"/>
      <c r="D76" s="20"/>
      <c r="E76" s="42"/>
      <c r="F76" s="43"/>
      <c r="G76" s="43"/>
      <c r="H76" s="59"/>
      <c r="I76" s="59"/>
      <c r="J76" s="59"/>
      <c r="K76" s="44"/>
      <c r="L76" s="45"/>
    </row>
    <row r="77" spans="3:12" ht="18" customHeight="1" x14ac:dyDescent="0.3">
      <c r="C77" s="20"/>
      <c r="D77" s="20"/>
      <c r="E77" s="42"/>
      <c r="F77" s="43"/>
      <c r="G77" s="43"/>
      <c r="H77" s="59"/>
      <c r="I77" s="59"/>
      <c r="J77" s="59"/>
      <c r="K77" s="44"/>
      <c r="L77" s="45"/>
    </row>
    <row r="78" spans="3:12" ht="18" customHeight="1" x14ac:dyDescent="0.3">
      <c r="C78" s="20"/>
      <c r="D78" s="20"/>
      <c r="E78" s="42"/>
      <c r="F78" s="43"/>
      <c r="G78" s="43"/>
      <c r="H78" s="59"/>
      <c r="I78" s="59"/>
      <c r="J78" s="59"/>
      <c r="K78" s="44"/>
      <c r="L78" s="45"/>
    </row>
    <row r="79" spans="3:12" ht="18" customHeight="1" x14ac:dyDescent="0.3">
      <c r="C79" s="20"/>
      <c r="D79" s="20"/>
      <c r="E79" s="42"/>
      <c r="F79" s="43"/>
      <c r="G79" s="43"/>
      <c r="H79" s="59"/>
      <c r="I79" s="59"/>
      <c r="J79" s="59"/>
      <c r="K79" s="44"/>
      <c r="L79" s="45"/>
    </row>
    <row r="80" spans="3:12" ht="18" customHeight="1" x14ac:dyDescent="0.3">
      <c r="C80" s="20"/>
      <c r="D80" s="20"/>
      <c r="E80" s="42"/>
      <c r="F80" s="43"/>
      <c r="G80" s="43"/>
      <c r="H80" s="59"/>
      <c r="I80" s="59"/>
      <c r="J80" s="59"/>
      <c r="K80" s="44"/>
      <c r="L80" s="45"/>
    </row>
    <row r="81" spans="3:12" ht="18" customHeight="1" x14ac:dyDescent="0.3">
      <c r="C81" s="20"/>
      <c r="D81" s="20"/>
      <c r="E81" s="42"/>
      <c r="F81" s="43"/>
      <c r="G81" s="43"/>
      <c r="H81" s="59"/>
      <c r="I81" s="59"/>
      <c r="J81" s="59"/>
      <c r="K81" s="44"/>
      <c r="L81" s="45"/>
    </row>
    <row r="82" spans="3:12" ht="18" customHeight="1" x14ac:dyDescent="0.3">
      <c r="C82" s="20"/>
      <c r="D82" s="20"/>
      <c r="E82" s="42"/>
      <c r="F82" s="43"/>
      <c r="G82" s="43"/>
      <c r="H82" s="59"/>
      <c r="I82" s="59"/>
      <c r="J82" s="59"/>
      <c r="K82" s="44"/>
      <c r="L82" s="45"/>
    </row>
    <row r="83" spans="3:12" ht="18" customHeight="1" x14ac:dyDescent="0.3">
      <c r="C83" s="20"/>
      <c r="D83" s="20"/>
      <c r="E83" s="42"/>
      <c r="F83" s="43"/>
      <c r="G83" s="43"/>
      <c r="H83" s="59"/>
      <c r="I83" s="59"/>
      <c r="J83" s="59"/>
      <c r="K83" s="44"/>
      <c r="L83" s="45"/>
    </row>
    <row r="84" spans="3:12" ht="18" customHeight="1" x14ac:dyDescent="0.3">
      <c r="C84" s="20"/>
      <c r="D84" s="20"/>
      <c r="E84" s="42"/>
      <c r="F84" s="43"/>
      <c r="G84" s="43"/>
      <c r="H84" s="59"/>
      <c r="I84" s="59"/>
      <c r="J84" s="59"/>
      <c r="K84" s="44"/>
      <c r="L84" s="45"/>
    </row>
    <row r="85" spans="3:12" ht="18" customHeight="1" x14ac:dyDescent="0.3">
      <c r="C85" s="20"/>
      <c r="D85" s="20"/>
      <c r="E85" s="42"/>
      <c r="F85" s="43"/>
      <c r="G85" s="43"/>
      <c r="H85" s="59"/>
      <c r="I85" s="59"/>
      <c r="J85" s="59"/>
      <c r="K85" s="44"/>
      <c r="L85" s="45"/>
    </row>
    <row r="86" spans="3:12" ht="18" customHeight="1" x14ac:dyDescent="0.3">
      <c r="C86" s="20"/>
      <c r="D86" s="20"/>
      <c r="E86" s="42"/>
      <c r="F86" s="43"/>
      <c r="G86" s="43"/>
      <c r="H86" s="59"/>
      <c r="I86" s="59"/>
      <c r="J86" s="59"/>
      <c r="K86" s="44"/>
      <c r="L86" s="45"/>
    </row>
    <row r="87" spans="3:12" ht="18" customHeight="1" x14ac:dyDescent="0.3">
      <c r="C87" s="20"/>
      <c r="D87" s="20"/>
      <c r="E87" s="42"/>
      <c r="F87" s="43"/>
      <c r="G87" s="43"/>
      <c r="H87" s="59"/>
      <c r="I87" s="59"/>
      <c r="J87" s="59"/>
      <c r="K87" s="44"/>
      <c r="L87" s="45"/>
    </row>
    <row r="88" spans="3:12" ht="18" customHeight="1" x14ac:dyDescent="0.3">
      <c r="C88" s="20"/>
      <c r="D88" s="20"/>
      <c r="E88" s="42"/>
      <c r="F88" s="43"/>
      <c r="G88" s="43"/>
      <c r="H88" s="59"/>
      <c r="I88" s="59"/>
      <c r="J88" s="59"/>
      <c r="K88" s="44"/>
      <c r="L88" s="45"/>
    </row>
    <row r="89" spans="3:12" ht="18" customHeight="1" x14ac:dyDescent="0.3">
      <c r="C89" s="20"/>
      <c r="D89" s="20"/>
      <c r="E89" s="42"/>
      <c r="F89" s="43"/>
      <c r="G89" s="43"/>
      <c r="H89" s="59"/>
      <c r="I89" s="59"/>
      <c r="J89" s="59"/>
      <c r="K89" s="44"/>
      <c r="L89" s="45"/>
    </row>
    <row r="90" spans="3:12" ht="18" customHeight="1" x14ac:dyDescent="0.3">
      <c r="C90" s="20"/>
      <c r="D90" s="20"/>
      <c r="E90" s="42"/>
      <c r="F90" s="43"/>
      <c r="G90" s="43"/>
      <c r="H90" s="59"/>
      <c r="I90" s="59"/>
      <c r="J90" s="59"/>
      <c r="K90" s="44"/>
      <c r="L90" s="45"/>
    </row>
    <row r="91" spans="3:12" ht="18" customHeight="1" x14ac:dyDescent="0.3">
      <c r="C91" s="20"/>
      <c r="D91" s="20"/>
      <c r="E91" s="42"/>
      <c r="F91" s="43"/>
      <c r="G91" s="43"/>
      <c r="H91" s="59"/>
      <c r="I91" s="59"/>
      <c r="J91" s="59"/>
      <c r="K91" s="44"/>
      <c r="L91" s="45"/>
    </row>
    <row r="92" spans="3:12" ht="18" customHeight="1" x14ac:dyDescent="0.3">
      <c r="C92" s="20"/>
      <c r="D92" s="20"/>
      <c r="E92" s="42"/>
      <c r="F92" s="43"/>
      <c r="G92" s="43"/>
      <c r="H92" s="59"/>
      <c r="I92" s="59"/>
      <c r="J92" s="59"/>
      <c r="K92" s="44"/>
      <c r="L92" s="45"/>
    </row>
    <row r="93" spans="3:12" ht="18" customHeight="1" x14ac:dyDescent="0.3">
      <c r="C93" s="20"/>
      <c r="D93" s="20"/>
      <c r="E93" s="42"/>
      <c r="F93" s="43"/>
      <c r="G93" s="43"/>
      <c r="H93" s="59"/>
      <c r="I93" s="59"/>
      <c r="J93" s="59"/>
      <c r="K93" s="44"/>
      <c r="L93" s="45"/>
    </row>
    <row r="94" spans="3:12" ht="18" customHeight="1" x14ac:dyDescent="0.3">
      <c r="C94" s="20"/>
      <c r="D94" s="20"/>
      <c r="E94" s="42"/>
      <c r="F94" s="43"/>
      <c r="G94" s="43"/>
      <c r="H94" s="59"/>
      <c r="I94" s="59"/>
      <c r="J94" s="59"/>
      <c r="K94" s="44"/>
      <c r="L94" s="45"/>
    </row>
    <row r="95" spans="3:12" ht="18" customHeight="1" x14ac:dyDescent="0.3">
      <c r="C95" s="20"/>
      <c r="D95" s="20"/>
      <c r="E95" s="42"/>
      <c r="F95" s="43"/>
      <c r="G95" s="43"/>
      <c r="H95" s="59"/>
      <c r="I95" s="59"/>
      <c r="J95" s="59"/>
      <c r="K95" s="44"/>
      <c r="L95" s="45"/>
    </row>
    <row r="96" spans="3:12" ht="18" customHeight="1" x14ac:dyDescent="0.3">
      <c r="C96" s="20"/>
      <c r="D96" s="20"/>
      <c r="E96" s="42"/>
      <c r="F96" s="43"/>
      <c r="G96" s="43"/>
      <c r="H96" s="59"/>
      <c r="I96" s="59"/>
      <c r="J96" s="59"/>
      <c r="K96" s="44"/>
      <c r="L96" s="45"/>
    </row>
    <row r="97" spans="3:12" ht="18" customHeight="1" x14ac:dyDescent="0.3">
      <c r="C97" s="20"/>
      <c r="D97" s="20"/>
      <c r="E97" s="42"/>
      <c r="F97" s="43"/>
      <c r="G97" s="43"/>
      <c r="H97" s="59"/>
      <c r="I97" s="59"/>
      <c r="J97" s="59"/>
      <c r="K97" s="44"/>
      <c r="L97" s="45"/>
    </row>
    <row r="98" spans="3:12" ht="18" customHeight="1" x14ac:dyDescent="0.3">
      <c r="C98" s="20"/>
      <c r="D98" s="20"/>
      <c r="E98" s="42"/>
      <c r="F98" s="43"/>
      <c r="G98" s="43"/>
      <c r="H98" s="59"/>
      <c r="I98" s="59"/>
      <c r="J98" s="59"/>
      <c r="K98" s="44"/>
      <c r="L98" s="45"/>
    </row>
    <row r="99" spans="3:12" ht="18" customHeight="1" x14ac:dyDescent="0.3">
      <c r="C99" s="20"/>
      <c r="D99" s="20"/>
      <c r="E99" s="42"/>
      <c r="F99" s="43"/>
      <c r="G99" s="43"/>
      <c r="H99" s="59"/>
      <c r="I99" s="59"/>
      <c r="J99" s="59"/>
      <c r="K99" s="44"/>
      <c r="L99" s="45"/>
    </row>
    <row r="100" spans="3:12" ht="18" customHeight="1" x14ac:dyDescent="0.3">
      <c r="C100" s="20"/>
      <c r="D100" s="20"/>
      <c r="E100" s="42"/>
      <c r="F100" s="43"/>
      <c r="G100" s="43"/>
      <c r="H100" s="59"/>
      <c r="I100" s="59"/>
      <c r="J100" s="59"/>
      <c r="K100" s="44"/>
      <c r="L100" s="45"/>
    </row>
    <row r="101" spans="3:12" ht="18" customHeight="1" x14ac:dyDescent="0.3">
      <c r="C101" s="20"/>
      <c r="D101" s="20"/>
      <c r="E101" s="42"/>
      <c r="F101" s="43"/>
      <c r="G101" s="43"/>
      <c r="H101" s="59"/>
      <c r="I101" s="59"/>
      <c r="J101" s="59"/>
      <c r="K101" s="44"/>
      <c r="L101" s="45"/>
    </row>
    <row r="102" spans="3:12" ht="18" customHeight="1" x14ac:dyDescent="0.3">
      <c r="C102" s="20"/>
      <c r="D102" s="20"/>
      <c r="E102" s="42"/>
      <c r="F102" s="43"/>
      <c r="G102" s="43"/>
      <c r="H102" s="59"/>
      <c r="I102" s="59"/>
      <c r="J102" s="59"/>
      <c r="K102" s="44"/>
      <c r="L102" s="45"/>
    </row>
    <row r="103" spans="3:12" ht="18" customHeight="1" x14ac:dyDescent="0.3">
      <c r="C103" s="20"/>
      <c r="D103" s="20"/>
      <c r="E103" s="42"/>
      <c r="F103" s="43"/>
      <c r="G103" s="43"/>
      <c r="H103" s="59"/>
      <c r="I103" s="59"/>
      <c r="J103" s="59"/>
      <c r="K103" s="44"/>
      <c r="L103" s="45"/>
    </row>
    <row r="104" spans="3:12" ht="18" customHeight="1" x14ac:dyDescent="0.3">
      <c r="C104" s="20"/>
      <c r="D104" s="20"/>
      <c r="E104" s="42"/>
      <c r="F104" s="43"/>
      <c r="G104" s="43"/>
      <c r="H104" s="59"/>
      <c r="I104" s="59"/>
      <c r="J104" s="59"/>
      <c r="K104" s="44"/>
      <c r="L104" s="45"/>
    </row>
    <row r="105" spans="3:12" ht="18" customHeight="1" x14ac:dyDescent="0.3">
      <c r="C105" s="20"/>
      <c r="D105" s="20"/>
      <c r="E105" s="42"/>
      <c r="F105" s="43"/>
      <c r="G105" s="43"/>
      <c r="H105" s="59"/>
      <c r="I105" s="59"/>
      <c r="J105" s="59"/>
      <c r="K105" s="44"/>
      <c r="L105" s="45"/>
    </row>
    <row r="106" spans="3:12" ht="18" customHeight="1" x14ac:dyDescent="0.3">
      <c r="C106" s="20"/>
      <c r="D106" s="20"/>
      <c r="E106" s="42"/>
      <c r="F106" s="43"/>
      <c r="G106" s="43"/>
      <c r="H106" s="59"/>
      <c r="I106" s="59"/>
      <c r="J106" s="59"/>
      <c r="K106" s="44"/>
      <c r="L106" s="45"/>
    </row>
    <row r="107" spans="3:12" ht="18" customHeight="1" x14ac:dyDescent="0.3">
      <c r="C107" s="20"/>
      <c r="D107" s="20"/>
      <c r="E107" s="42"/>
      <c r="F107" s="43"/>
      <c r="G107" s="43"/>
      <c r="H107" s="59"/>
      <c r="I107" s="59"/>
      <c r="J107" s="59"/>
      <c r="K107" s="44"/>
      <c r="L107" s="45"/>
    </row>
    <row r="108" spans="3:12" ht="18" customHeight="1" x14ac:dyDescent="0.3">
      <c r="C108" s="20"/>
      <c r="D108" s="20"/>
      <c r="E108" s="42"/>
      <c r="F108" s="43"/>
      <c r="G108" s="43"/>
      <c r="H108" s="59"/>
      <c r="I108" s="59"/>
      <c r="J108" s="59"/>
      <c r="K108" s="44"/>
      <c r="L108" s="45"/>
    </row>
    <row r="109" spans="3:12" ht="18" customHeight="1" x14ac:dyDescent="0.3">
      <c r="C109" s="20"/>
      <c r="D109" s="20"/>
      <c r="E109" s="42"/>
      <c r="F109" s="43"/>
      <c r="G109" s="43"/>
      <c r="H109" s="59"/>
      <c r="I109" s="59"/>
      <c r="J109" s="59"/>
      <c r="K109" s="44"/>
      <c r="L109" s="45"/>
    </row>
    <row r="110" spans="3:12" ht="18" customHeight="1" x14ac:dyDescent="0.3">
      <c r="C110" s="20"/>
      <c r="D110" s="20"/>
      <c r="E110" s="42"/>
      <c r="F110" s="43"/>
      <c r="G110" s="43"/>
      <c r="H110" s="59"/>
      <c r="I110" s="59"/>
      <c r="J110" s="59"/>
      <c r="K110" s="44"/>
      <c r="L110" s="45"/>
    </row>
    <row r="111" spans="3:12" ht="18" customHeight="1" x14ac:dyDescent="0.3">
      <c r="C111" s="20"/>
      <c r="D111" s="20"/>
      <c r="E111" s="42"/>
      <c r="F111" s="43"/>
      <c r="G111" s="43"/>
      <c r="H111" s="59"/>
      <c r="I111" s="59"/>
      <c r="J111" s="59"/>
      <c r="K111" s="44"/>
      <c r="L111" s="45"/>
    </row>
    <row r="112" spans="3:12" ht="18" customHeight="1" x14ac:dyDescent="0.3">
      <c r="C112" s="20"/>
      <c r="D112" s="20"/>
      <c r="E112" s="42"/>
      <c r="F112" s="43"/>
      <c r="G112" s="43"/>
      <c r="H112" s="59"/>
      <c r="I112" s="59"/>
      <c r="J112" s="59"/>
      <c r="K112" s="44"/>
      <c r="L112" s="45"/>
    </row>
    <row r="113" spans="3:12" ht="18" customHeight="1" x14ac:dyDescent="0.3">
      <c r="C113" s="20"/>
      <c r="D113" s="20"/>
      <c r="E113" s="42"/>
      <c r="F113" s="43"/>
      <c r="G113" s="43"/>
      <c r="H113" s="59"/>
      <c r="I113" s="59"/>
      <c r="J113" s="59"/>
      <c r="K113" s="44"/>
      <c r="L113" s="45"/>
    </row>
    <row r="114" spans="3:12" ht="18" customHeight="1" x14ac:dyDescent="0.3">
      <c r="C114" s="20"/>
      <c r="D114" s="20"/>
      <c r="E114" s="42"/>
      <c r="F114" s="43"/>
      <c r="G114" s="43"/>
      <c r="H114" s="59"/>
      <c r="I114" s="59"/>
      <c r="J114" s="59"/>
      <c r="K114" s="44"/>
      <c r="L114" s="45"/>
    </row>
    <row r="115" spans="3:12" ht="18" customHeight="1" x14ac:dyDescent="0.3">
      <c r="C115" s="20"/>
      <c r="D115" s="20"/>
      <c r="E115" s="42"/>
      <c r="F115" s="43"/>
      <c r="G115" s="43"/>
      <c r="H115" s="59"/>
      <c r="I115" s="59"/>
      <c r="J115" s="59"/>
      <c r="K115" s="44"/>
      <c r="L115" s="45"/>
    </row>
    <row r="116" spans="3:12" ht="18" customHeight="1" x14ac:dyDescent="0.3">
      <c r="C116" s="20"/>
      <c r="D116" s="20"/>
      <c r="E116" s="42"/>
      <c r="F116" s="43"/>
      <c r="G116" s="43"/>
      <c r="H116" s="59"/>
      <c r="I116" s="59"/>
      <c r="J116" s="59"/>
      <c r="K116" s="44"/>
      <c r="L116" s="45"/>
    </row>
    <row r="117" spans="3:12" ht="18" customHeight="1" x14ac:dyDescent="0.3">
      <c r="C117" s="20"/>
      <c r="D117" s="20"/>
      <c r="E117" s="42"/>
      <c r="F117" s="43"/>
      <c r="G117" s="43"/>
      <c r="H117" s="59"/>
      <c r="I117" s="59"/>
      <c r="J117" s="59"/>
      <c r="K117" s="44"/>
      <c r="L117" s="45"/>
    </row>
    <row r="118" spans="3:12" ht="18" customHeight="1" x14ac:dyDescent="0.3">
      <c r="C118" s="20"/>
      <c r="D118" s="20"/>
      <c r="E118" s="42"/>
      <c r="F118" s="43"/>
      <c r="G118" s="43"/>
      <c r="H118" s="59"/>
      <c r="I118" s="59"/>
      <c r="J118" s="59"/>
      <c r="K118" s="44"/>
      <c r="L118" s="45"/>
    </row>
    <row r="119" spans="3:12" ht="18" customHeight="1" x14ac:dyDescent="0.3">
      <c r="C119" s="20"/>
      <c r="D119" s="20"/>
      <c r="E119" s="42"/>
      <c r="F119" s="43"/>
      <c r="G119" s="43"/>
      <c r="H119" s="59"/>
      <c r="I119" s="59"/>
      <c r="J119" s="59"/>
      <c r="K119" s="44"/>
      <c r="L119" s="45"/>
    </row>
    <row r="120" spans="3:12" ht="18" customHeight="1" x14ac:dyDescent="0.3">
      <c r="C120" s="20"/>
      <c r="D120" s="20"/>
      <c r="E120" s="42"/>
      <c r="F120" s="43"/>
      <c r="G120" s="43"/>
      <c r="H120" s="59"/>
      <c r="I120" s="59"/>
      <c r="J120" s="59"/>
      <c r="K120" s="44"/>
      <c r="L120" s="45"/>
    </row>
    <row r="121" spans="3:12" ht="18" customHeight="1" x14ac:dyDescent="0.3">
      <c r="C121" s="20"/>
      <c r="D121" s="20"/>
      <c r="E121" s="42"/>
      <c r="F121" s="43"/>
      <c r="G121" s="43"/>
      <c r="H121" s="59"/>
      <c r="I121" s="59"/>
      <c r="J121" s="59"/>
      <c r="K121" s="44"/>
      <c r="L121" s="45"/>
    </row>
    <row r="122" spans="3:12" ht="18" customHeight="1" x14ac:dyDescent="0.3">
      <c r="C122" s="20"/>
      <c r="D122" s="20"/>
      <c r="E122" s="42"/>
      <c r="F122" s="43"/>
      <c r="G122" s="43"/>
      <c r="H122" s="59"/>
      <c r="I122" s="59"/>
      <c r="J122" s="59"/>
      <c r="K122" s="44"/>
      <c r="L122" s="45"/>
    </row>
    <row r="123" spans="3:12" ht="18" customHeight="1" x14ac:dyDescent="0.3">
      <c r="C123" s="20"/>
      <c r="D123" s="20"/>
      <c r="E123" s="42"/>
      <c r="F123" s="43"/>
      <c r="G123" s="43"/>
      <c r="H123" s="59"/>
      <c r="I123" s="59"/>
      <c r="J123" s="59"/>
      <c r="K123" s="44"/>
      <c r="L123" s="45"/>
    </row>
    <row r="124" spans="3:12" ht="18" customHeight="1" x14ac:dyDescent="0.3">
      <c r="C124" s="20"/>
      <c r="D124" s="20"/>
      <c r="E124" s="42"/>
      <c r="F124" s="43"/>
      <c r="G124" s="43"/>
      <c r="H124" s="59"/>
      <c r="I124" s="59"/>
      <c r="J124" s="59"/>
      <c r="K124" s="44"/>
      <c r="L124" s="45"/>
    </row>
    <row r="125" spans="3:12" ht="18" customHeight="1" x14ac:dyDescent="0.3">
      <c r="C125" s="20"/>
      <c r="D125" s="20"/>
      <c r="E125" s="42"/>
      <c r="F125" s="43"/>
      <c r="G125" s="43"/>
      <c r="H125" s="59"/>
      <c r="I125" s="59"/>
      <c r="J125" s="59"/>
      <c r="K125" s="44"/>
      <c r="L125" s="45"/>
    </row>
    <row r="126" spans="3:12" ht="18" customHeight="1" x14ac:dyDescent="0.3">
      <c r="C126" s="20"/>
      <c r="D126" s="20"/>
      <c r="E126" s="42"/>
      <c r="F126" s="43"/>
      <c r="G126" s="43"/>
      <c r="H126" s="59"/>
      <c r="I126" s="59"/>
      <c r="J126" s="59"/>
      <c r="K126" s="44"/>
      <c r="L126" s="45"/>
    </row>
    <row r="127" spans="3:12" ht="18" customHeight="1" x14ac:dyDescent="0.3">
      <c r="C127" s="20"/>
      <c r="D127" s="20"/>
      <c r="E127" s="42"/>
      <c r="F127" s="43"/>
      <c r="G127" s="43"/>
      <c r="H127" s="59"/>
      <c r="I127" s="59"/>
      <c r="J127" s="59"/>
      <c r="K127" s="44"/>
      <c r="L127" s="45"/>
    </row>
    <row r="128" spans="3:12" ht="18" customHeight="1" x14ac:dyDescent="0.3">
      <c r="C128" s="20"/>
      <c r="D128" s="20"/>
      <c r="E128" s="42"/>
      <c r="F128" s="43"/>
      <c r="G128" s="43"/>
      <c r="H128" s="59"/>
      <c r="I128" s="59"/>
      <c r="J128" s="59"/>
      <c r="K128" s="44"/>
      <c r="L128" s="45"/>
    </row>
    <row r="129" spans="3:12" ht="18" customHeight="1" x14ac:dyDescent="0.3">
      <c r="C129" s="20"/>
      <c r="D129" s="20"/>
      <c r="E129" s="42"/>
      <c r="F129" s="43"/>
      <c r="G129" s="43"/>
      <c r="H129" s="59"/>
      <c r="I129" s="59"/>
      <c r="J129" s="59"/>
      <c r="K129" s="44"/>
      <c r="L129" s="45"/>
    </row>
    <row r="130" spans="3:12" ht="18" customHeight="1" x14ac:dyDescent="0.3">
      <c r="C130" s="20"/>
      <c r="D130" s="20"/>
      <c r="E130" s="42"/>
      <c r="F130" s="43"/>
      <c r="G130" s="43"/>
      <c r="H130" s="59"/>
      <c r="I130" s="59"/>
      <c r="J130" s="59"/>
      <c r="K130" s="44"/>
      <c r="L130" s="45"/>
    </row>
    <row r="131" spans="3:12" ht="18" customHeight="1" x14ac:dyDescent="0.3">
      <c r="C131" s="20"/>
      <c r="D131" s="20"/>
      <c r="E131" s="42"/>
      <c r="F131" s="43"/>
      <c r="G131" s="43"/>
      <c r="H131" s="59"/>
      <c r="I131" s="59"/>
      <c r="J131" s="59"/>
      <c r="K131" s="44"/>
      <c r="L131" s="45"/>
    </row>
    <row r="132" spans="3:12" ht="18" customHeight="1" x14ac:dyDescent="0.3">
      <c r="C132" s="20"/>
      <c r="D132" s="20"/>
      <c r="E132" s="42"/>
      <c r="F132" s="43"/>
      <c r="G132" s="43"/>
      <c r="H132" s="59"/>
      <c r="I132" s="59"/>
      <c r="J132" s="59"/>
      <c r="K132" s="44"/>
      <c r="L132" s="45"/>
    </row>
    <row r="133" spans="3:12" ht="18" customHeight="1" x14ac:dyDescent="0.3">
      <c r="C133" s="20"/>
      <c r="D133" s="20"/>
      <c r="E133" s="42"/>
      <c r="F133" s="43"/>
      <c r="G133" s="43"/>
      <c r="H133" s="59"/>
      <c r="I133" s="59"/>
      <c r="J133" s="59"/>
      <c r="K133" s="44"/>
      <c r="L133" s="45"/>
    </row>
    <row r="134" spans="3:12" ht="18" customHeight="1" x14ac:dyDescent="0.3">
      <c r="C134" s="20"/>
      <c r="D134" s="20"/>
      <c r="E134" s="42"/>
      <c r="F134" s="43"/>
      <c r="G134" s="43"/>
      <c r="H134" s="59"/>
      <c r="I134" s="59"/>
      <c r="J134" s="59"/>
      <c r="K134" s="44"/>
      <c r="L134" s="45"/>
    </row>
    <row r="135" spans="3:12" ht="18" customHeight="1" x14ac:dyDescent="0.3">
      <c r="C135" s="20"/>
      <c r="D135" s="20"/>
      <c r="E135" s="42"/>
      <c r="F135" s="43"/>
      <c r="G135" s="43"/>
      <c r="H135" s="59"/>
      <c r="I135" s="59"/>
      <c r="J135" s="59"/>
      <c r="K135" s="44"/>
      <c r="L135" s="45"/>
    </row>
    <row r="136" spans="3:12" ht="18" customHeight="1" x14ac:dyDescent="0.3">
      <c r="C136" s="20"/>
      <c r="D136" s="20"/>
      <c r="E136" s="42"/>
      <c r="F136" s="43"/>
      <c r="G136" s="43"/>
      <c r="H136" s="59"/>
      <c r="I136" s="59"/>
      <c r="J136" s="59"/>
      <c r="K136" s="44"/>
      <c r="L136" s="45"/>
    </row>
    <row r="137" spans="3:12" ht="18" customHeight="1" x14ac:dyDescent="0.3">
      <c r="C137" s="20"/>
      <c r="D137" s="20"/>
      <c r="E137" s="42"/>
      <c r="F137" s="43"/>
      <c r="G137" s="43"/>
      <c r="H137" s="59"/>
      <c r="I137" s="59"/>
      <c r="J137" s="59"/>
      <c r="K137" s="44"/>
      <c r="L137" s="45"/>
    </row>
    <row r="138" spans="3:12" ht="18" customHeight="1" x14ac:dyDescent="0.3">
      <c r="C138" s="20"/>
      <c r="D138" s="20"/>
      <c r="E138" s="42"/>
      <c r="F138" s="43"/>
      <c r="G138" s="43"/>
      <c r="H138" s="59"/>
      <c r="I138" s="59"/>
      <c r="J138" s="59"/>
      <c r="K138" s="44"/>
      <c r="L138" s="45"/>
    </row>
    <row r="139" spans="3:12" ht="18" customHeight="1" x14ac:dyDescent="0.3">
      <c r="C139" s="20"/>
      <c r="D139" s="20"/>
      <c r="E139" s="42"/>
      <c r="F139" s="43"/>
      <c r="G139" s="43"/>
      <c r="H139" s="59"/>
      <c r="I139" s="59"/>
      <c r="J139" s="59"/>
      <c r="K139" s="44"/>
      <c r="L139" s="45"/>
    </row>
    <row r="140" spans="3:12" ht="18" customHeight="1" x14ac:dyDescent="0.3">
      <c r="C140" s="20"/>
      <c r="D140" s="20"/>
      <c r="E140" s="42"/>
      <c r="F140" s="43"/>
      <c r="G140" s="43"/>
      <c r="H140" s="59"/>
      <c r="I140" s="59"/>
      <c r="J140" s="59"/>
      <c r="K140" s="44"/>
      <c r="L140" s="45"/>
    </row>
    <row r="141" spans="3:12" ht="18" customHeight="1" x14ac:dyDescent="0.3">
      <c r="C141" s="20"/>
      <c r="D141" s="20"/>
      <c r="E141" s="42"/>
      <c r="F141" s="43"/>
      <c r="G141" s="43"/>
      <c r="H141" s="59"/>
      <c r="I141" s="59"/>
      <c r="J141" s="59"/>
      <c r="K141" s="44"/>
      <c r="L141" s="45"/>
    </row>
    <row r="142" spans="3:12" ht="18" customHeight="1" x14ac:dyDescent="0.3">
      <c r="C142" s="20"/>
      <c r="D142" s="20"/>
      <c r="E142" s="42"/>
      <c r="F142" s="43"/>
      <c r="G142" s="43"/>
      <c r="H142" s="59"/>
      <c r="I142" s="59"/>
      <c r="J142" s="59"/>
      <c r="K142" s="44"/>
      <c r="L142" s="45"/>
    </row>
    <row r="143" spans="3:12" ht="18" customHeight="1" x14ac:dyDescent="0.3">
      <c r="C143" s="20"/>
      <c r="D143" s="20"/>
      <c r="E143" s="42"/>
      <c r="F143" s="43"/>
      <c r="G143" s="43"/>
      <c r="H143" s="59"/>
      <c r="I143" s="59"/>
      <c r="J143" s="59"/>
      <c r="K143" s="44"/>
      <c r="L143" s="45"/>
    </row>
    <row r="144" spans="3:12" ht="18" customHeight="1" x14ac:dyDescent="0.3">
      <c r="C144" s="20"/>
      <c r="D144" s="20"/>
      <c r="E144" s="42"/>
      <c r="F144" s="43"/>
      <c r="G144" s="43"/>
      <c r="H144" s="59"/>
      <c r="I144" s="59"/>
      <c r="J144" s="59"/>
      <c r="K144" s="44"/>
      <c r="L144" s="45"/>
    </row>
    <row r="145" spans="3:12" ht="18" customHeight="1" x14ac:dyDescent="0.3">
      <c r="C145" s="20"/>
      <c r="D145" s="20"/>
      <c r="E145" s="42"/>
      <c r="F145" s="43"/>
      <c r="G145" s="43"/>
      <c r="H145" s="59"/>
      <c r="I145" s="59"/>
      <c r="J145" s="59"/>
      <c r="K145" s="44"/>
      <c r="L145" s="45"/>
    </row>
    <row r="146" spans="3:12" ht="18" customHeight="1" x14ac:dyDescent="0.3">
      <c r="C146" s="20"/>
      <c r="D146" s="20"/>
      <c r="E146" s="42"/>
      <c r="F146" s="43"/>
      <c r="G146" s="43"/>
      <c r="H146" s="59"/>
      <c r="I146" s="59"/>
      <c r="J146" s="59"/>
      <c r="K146" s="44"/>
      <c r="L146" s="45"/>
    </row>
    <row r="147" spans="3:12" ht="18" customHeight="1" x14ac:dyDescent="0.3">
      <c r="C147" s="20"/>
      <c r="D147" s="20"/>
      <c r="E147" s="42"/>
      <c r="F147" s="43"/>
      <c r="G147" s="43"/>
      <c r="H147" s="59"/>
      <c r="I147" s="59"/>
      <c r="J147" s="59"/>
      <c r="K147" s="44"/>
      <c r="L147" s="45"/>
    </row>
    <row r="148" spans="3:12" ht="18" customHeight="1" x14ac:dyDescent="0.3">
      <c r="C148" s="20"/>
      <c r="D148" s="20"/>
      <c r="E148" s="42"/>
      <c r="F148" s="43"/>
      <c r="G148" s="43"/>
      <c r="H148" s="59"/>
      <c r="I148" s="59"/>
      <c r="J148" s="59"/>
      <c r="K148" s="44"/>
      <c r="L148" s="45"/>
    </row>
    <row r="149" spans="3:12" ht="18" customHeight="1" x14ac:dyDescent="0.3">
      <c r="C149" s="20"/>
      <c r="D149" s="20"/>
      <c r="E149" s="42"/>
      <c r="F149" s="43"/>
      <c r="G149" s="43"/>
      <c r="H149" s="59"/>
      <c r="I149" s="59"/>
      <c r="J149" s="59"/>
      <c r="K149" s="44"/>
      <c r="L149" s="45"/>
    </row>
    <row r="150" spans="3:12" ht="18" customHeight="1" x14ac:dyDescent="0.3">
      <c r="C150" s="20"/>
      <c r="D150" s="20"/>
      <c r="E150" s="42"/>
      <c r="F150" s="43"/>
      <c r="G150" s="43"/>
      <c r="H150" s="59"/>
      <c r="I150" s="59"/>
      <c r="J150" s="59"/>
      <c r="K150" s="44"/>
      <c r="L150" s="45"/>
    </row>
    <row r="151" spans="3:12" ht="18" customHeight="1" x14ac:dyDescent="0.3">
      <c r="C151" s="20"/>
      <c r="D151" s="20"/>
      <c r="E151" s="42"/>
      <c r="F151" s="43"/>
      <c r="G151" s="43"/>
      <c r="H151" s="59"/>
      <c r="I151" s="59"/>
      <c r="J151" s="59"/>
      <c r="K151" s="44"/>
      <c r="L151" s="45"/>
    </row>
    <row r="152" spans="3:12" ht="18" customHeight="1" x14ac:dyDescent="0.3">
      <c r="C152" s="20"/>
      <c r="D152" s="20"/>
      <c r="E152" s="42"/>
      <c r="F152" s="43"/>
      <c r="G152" s="43"/>
      <c r="H152" s="59"/>
      <c r="I152" s="59"/>
      <c r="J152" s="59"/>
      <c r="K152" s="44"/>
      <c r="L152" s="45"/>
    </row>
    <row r="153" spans="3:12" ht="18" customHeight="1" x14ac:dyDescent="0.3">
      <c r="C153" s="20"/>
      <c r="D153" s="20"/>
      <c r="E153" s="42"/>
      <c r="F153" s="43"/>
      <c r="G153" s="43"/>
      <c r="H153" s="59"/>
      <c r="I153" s="59"/>
      <c r="J153" s="59"/>
      <c r="K153" s="44"/>
      <c r="L153" s="45"/>
    </row>
    <row r="154" spans="3:12" ht="18" customHeight="1" x14ac:dyDescent="0.3">
      <c r="C154" s="20"/>
      <c r="D154" s="20"/>
      <c r="E154" s="42"/>
      <c r="F154" s="43"/>
      <c r="G154" s="43"/>
      <c r="H154" s="59"/>
      <c r="I154" s="59"/>
      <c r="J154" s="59"/>
      <c r="K154" s="44"/>
      <c r="L154" s="45"/>
    </row>
    <row r="155" spans="3:12" ht="18" customHeight="1" x14ac:dyDescent="0.3">
      <c r="C155" s="20"/>
      <c r="D155" s="20"/>
      <c r="E155" s="42"/>
      <c r="F155" s="43"/>
      <c r="G155" s="43"/>
      <c r="H155" s="59"/>
      <c r="I155" s="59"/>
      <c r="J155" s="59"/>
      <c r="K155" s="44"/>
      <c r="L155" s="45"/>
    </row>
    <row r="156" spans="3:12" ht="18" customHeight="1" x14ac:dyDescent="0.3">
      <c r="C156" s="20"/>
      <c r="D156" s="20"/>
      <c r="E156" s="42"/>
      <c r="F156" s="43"/>
      <c r="G156" s="43"/>
      <c r="H156" s="59"/>
      <c r="I156" s="59"/>
      <c r="J156" s="59"/>
      <c r="K156" s="44"/>
      <c r="L156" s="45"/>
    </row>
    <row r="157" spans="3:12" ht="18" customHeight="1" x14ac:dyDescent="0.3">
      <c r="C157" s="20"/>
      <c r="D157" s="20"/>
      <c r="E157" s="42"/>
      <c r="F157" s="43"/>
      <c r="G157" s="43"/>
      <c r="H157" s="59"/>
      <c r="I157" s="59"/>
      <c r="J157" s="59"/>
      <c r="K157" s="44"/>
      <c r="L157" s="45"/>
    </row>
    <row r="158" spans="3:12" ht="18" customHeight="1" x14ac:dyDescent="0.3">
      <c r="C158" s="20"/>
      <c r="D158" s="20"/>
      <c r="E158" s="42"/>
      <c r="F158" s="43"/>
      <c r="G158" s="43"/>
      <c r="H158" s="59"/>
      <c r="I158" s="59"/>
      <c r="J158" s="59"/>
      <c r="K158" s="44"/>
      <c r="L158" s="45"/>
    </row>
    <row r="159" spans="3:12" ht="18" customHeight="1" x14ac:dyDescent="0.3">
      <c r="C159" s="20"/>
      <c r="D159" s="20"/>
      <c r="E159" s="42"/>
      <c r="F159" s="43"/>
      <c r="G159" s="43"/>
      <c r="H159" s="59"/>
      <c r="I159" s="59"/>
      <c r="J159" s="59"/>
      <c r="K159" s="44"/>
      <c r="L159" s="45"/>
    </row>
    <row r="160" spans="3:12" ht="18" customHeight="1" x14ac:dyDescent="0.3">
      <c r="C160" s="20"/>
      <c r="D160" s="20"/>
      <c r="E160" s="42"/>
      <c r="F160" s="43"/>
      <c r="G160" s="43"/>
      <c r="H160" s="59"/>
      <c r="I160" s="59"/>
      <c r="J160" s="59"/>
      <c r="K160" s="44"/>
      <c r="L160" s="45"/>
    </row>
    <row r="161" spans="3:12" ht="18" customHeight="1" x14ac:dyDescent="0.3">
      <c r="C161" s="20"/>
      <c r="D161" s="20"/>
      <c r="E161" s="42"/>
      <c r="F161" s="43"/>
      <c r="G161" s="43"/>
      <c r="H161" s="59"/>
      <c r="I161" s="59"/>
      <c r="J161" s="59"/>
      <c r="K161" s="44"/>
      <c r="L161" s="45"/>
    </row>
    <row r="162" spans="3:12" ht="18" customHeight="1" x14ac:dyDescent="0.3">
      <c r="C162" s="20"/>
      <c r="D162" s="20"/>
      <c r="E162" s="42"/>
      <c r="F162" s="43"/>
      <c r="G162" s="43"/>
      <c r="H162" s="59"/>
      <c r="I162" s="59"/>
      <c r="J162" s="59"/>
      <c r="K162" s="44"/>
      <c r="L162" s="45"/>
    </row>
    <row r="163" spans="3:12" ht="18" customHeight="1" x14ac:dyDescent="0.3">
      <c r="C163" s="20"/>
      <c r="D163" s="20"/>
      <c r="E163" s="42"/>
      <c r="F163" s="43"/>
      <c r="G163" s="43"/>
      <c r="H163" s="59"/>
      <c r="I163" s="59"/>
      <c r="J163" s="59"/>
      <c r="K163" s="44"/>
      <c r="L163" s="45"/>
    </row>
    <row r="164" spans="3:12" ht="18" customHeight="1" x14ac:dyDescent="0.3">
      <c r="C164" s="20"/>
      <c r="D164" s="20"/>
      <c r="E164" s="42"/>
      <c r="F164" s="43"/>
      <c r="G164" s="43"/>
      <c r="H164" s="59"/>
      <c r="I164" s="59"/>
      <c r="J164" s="59"/>
      <c r="K164" s="44"/>
      <c r="L164" s="45"/>
    </row>
    <row r="165" spans="3:12" ht="18" customHeight="1" x14ac:dyDescent="0.3">
      <c r="C165" s="20"/>
      <c r="D165" s="20"/>
      <c r="E165" s="42"/>
      <c r="F165" s="43"/>
      <c r="G165" s="43"/>
      <c r="H165" s="59"/>
      <c r="I165" s="59"/>
      <c r="J165" s="59"/>
      <c r="K165" s="44"/>
      <c r="L165" s="45"/>
    </row>
    <row r="166" spans="3:12" ht="18" customHeight="1" x14ac:dyDescent="0.3">
      <c r="C166" s="20"/>
      <c r="D166" s="20"/>
      <c r="E166" s="42"/>
      <c r="F166" s="43"/>
      <c r="G166" s="43"/>
      <c r="H166" s="59"/>
      <c r="I166" s="59"/>
      <c r="J166" s="59"/>
      <c r="K166" s="44"/>
      <c r="L166" s="45"/>
    </row>
    <row r="167" spans="3:12" ht="18" customHeight="1" x14ac:dyDescent="0.3">
      <c r="C167" s="20"/>
      <c r="D167" s="20"/>
      <c r="E167" s="42"/>
      <c r="F167" s="43"/>
      <c r="G167" s="43"/>
      <c r="H167" s="59"/>
      <c r="I167" s="59"/>
      <c r="J167" s="59"/>
      <c r="K167" s="44"/>
      <c r="L167" s="45"/>
    </row>
    <row r="168" spans="3:12" ht="18" customHeight="1" x14ac:dyDescent="0.3">
      <c r="C168" s="20"/>
      <c r="D168" s="20"/>
      <c r="E168" s="42"/>
      <c r="F168" s="43"/>
      <c r="G168" s="43"/>
      <c r="H168" s="59"/>
      <c r="I168" s="59"/>
      <c r="J168" s="59"/>
      <c r="K168" s="44"/>
      <c r="L168" s="45"/>
    </row>
    <row r="169" spans="3:12" ht="18" customHeight="1" x14ac:dyDescent="0.3">
      <c r="C169" s="20"/>
      <c r="D169" s="20"/>
      <c r="E169" s="42"/>
      <c r="F169" s="43"/>
      <c r="G169" s="43"/>
      <c r="H169" s="59"/>
      <c r="I169" s="59"/>
      <c r="J169" s="59"/>
      <c r="K169" s="44"/>
      <c r="L169" s="45"/>
    </row>
    <row r="170" spans="3:12" ht="18" customHeight="1" x14ac:dyDescent="0.3">
      <c r="C170" s="20"/>
      <c r="D170" s="20"/>
      <c r="E170" s="42"/>
      <c r="F170" s="43"/>
      <c r="G170" s="43"/>
      <c r="H170" s="59"/>
      <c r="I170" s="59"/>
      <c r="J170" s="59"/>
      <c r="K170" s="44"/>
      <c r="L170" s="45"/>
    </row>
    <row r="171" spans="3:12" ht="18" customHeight="1" x14ac:dyDescent="0.3">
      <c r="C171" s="20"/>
      <c r="D171" s="20"/>
      <c r="E171" s="42"/>
      <c r="F171" s="43"/>
      <c r="G171" s="43"/>
      <c r="H171" s="59"/>
      <c r="I171" s="59"/>
      <c r="J171" s="59"/>
      <c r="K171" s="44"/>
      <c r="L171" s="45"/>
    </row>
    <row r="172" spans="3:12" ht="18" customHeight="1" x14ac:dyDescent="0.3">
      <c r="C172" s="20"/>
      <c r="D172" s="20"/>
      <c r="E172" s="42"/>
      <c r="F172" s="43"/>
      <c r="G172" s="43"/>
      <c r="H172" s="59"/>
      <c r="I172" s="59"/>
      <c r="J172" s="59"/>
      <c r="K172" s="44"/>
      <c r="L172" s="45"/>
    </row>
    <row r="173" spans="3:12" ht="18" customHeight="1" x14ac:dyDescent="0.3">
      <c r="C173" s="20"/>
      <c r="D173" s="20"/>
      <c r="E173" s="42"/>
      <c r="F173" s="43"/>
      <c r="G173" s="43"/>
      <c r="H173" s="59"/>
      <c r="I173" s="59"/>
      <c r="J173" s="59"/>
      <c r="K173" s="44"/>
      <c r="L173" s="45"/>
    </row>
    <row r="174" spans="3:12" ht="18" customHeight="1" x14ac:dyDescent="0.3">
      <c r="C174" s="20"/>
      <c r="D174" s="20"/>
      <c r="E174" s="42"/>
      <c r="F174" s="43"/>
      <c r="G174" s="43"/>
      <c r="H174" s="59"/>
      <c r="I174" s="59"/>
      <c r="J174" s="59"/>
      <c r="K174" s="44"/>
      <c r="L174" s="45"/>
    </row>
    <row r="175" spans="3:12" ht="18" customHeight="1" x14ac:dyDescent="0.3">
      <c r="C175" s="20"/>
      <c r="D175" s="20"/>
      <c r="E175" s="42"/>
      <c r="F175" s="43"/>
      <c r="G175" s="43"/>
      <c r="H175" s="59"/>
      <c r="I175" s="59"/>
      <c r="J175" s="59"/>
      <c r="K175" s="44"/>
      <c r="L175" s="45"/>
    </row>
    <row r="176" spans="3:12" ht="18" customHeight="1" x14ac:dyDescent="0.3">
      <c r="C176" s="20"/>
      <c r="D176" s="20"/>
      <c r="E176" s="42"/>
      <c r="F176" s="43"/>
      <c r="G176" s="43"/>
      <c r="H176" s="59"/>
      <c r="I176" s="59"/>
      <c r="J176" s="59"/>
      <c r="K176" s="44"/>
      <c r="L176" s="45"/>
    </row>
    <row r="177" spans="3:12" ht="18" customHeight="1" x14ac:dyDescent="0.3">
      <c r="C177" s="20"/>
      <c r="D177" s="20"/>
      <c r="E177" s="42"/>
      <c r="F177" s="43"/>
      <c r="G177" s="43"/>
      <c r="H177" s="59"/>
      <c r="I177" s="59"/>
      <c r="J177" s="59"/>
      <c r="K177" s="44"/>
      <c r="L177" s="45"/>
    </row>
    <row r="178" spans="3:12" ht="18" customHeight="1" x14ac:dyDescent="0.3">
      <c r="C178" s="20"/>
      <c r="D178" s="20"/>
      <c r="E178" s="42"/>
      <c r="F178" s="43"/>
      <c r="G178" s="43"/>
      <c r="H178" s="59"/>
      <c r="I178" s="59"/>
      <c r="J178" s="59"/>
      <c r="K178" s="44"/>
      <c r="L178" s="45"/>
    </row>
    <row r="179" spans="3:12" ht="18" customHeight="1" x14ac:dyDescent="0.3">
      <c r="C179" s="20"/>
      <c r="D179" s="20"/>
      <c r="E179" s="42"/>
      <c r="F179" s="43"/>
      <c r="G179" s="43"/>
      <c r="H179" s="59"/>
      <c r="I179" s="59"/>
      <c r="J179" s="59"/>
      <c r="K179" s="44"/>
      <c r="L179" s="45"/>
    </row>
    <row r="180" spans="3:12" ht="18" customHeight="1" x14ac:dyDescent="0.3">
      <c r="C180" s="20"/>
      <c r="D180" s="20"/>
      <c r="E180" s="42"/>
      <c r="F180" s="43"/>
      <c r="G180" s="43"/>
      <c r="H180" s="59"/>
      <c r="I180" s="59"/>
      <c r="J180" s="59"/>
      <c r="K180" s="44"/>
      <c r="L180" s="45"/>
    </row>
    <row r="181" spans="3:12" ht="18" customHeight="1" x14ac:dyDescent="0.3">
      <c r="C181" s="20"/>
      <c r="D181" s="20"/>
      <c r="E181" s="42"/>
      <c r="F181" s="43"/>
      <c r="G181" s="43"/>
      <c r="H181" s="59"/>
      <c r="I181" s="59"/>
      <c r="J181" s="59"/>
      <c r="K181" s="44"/>
      <c r="L181" s="45"/>
    </row>
    <row r="182" spans="3:12" ht="18" customHeight="1" x14ac:dyDescent="0.3">
      <c r="C182" s="20"/>
      <c r="D182" s="20"/>
      <c r="E182" s="42"/>
      <c r="F182" s="43"/>
      <c r="G182" s="43"/>
      <c r="H182" s="59"/>
      <c r="I182" s="59"/>
      <c r="J182" s="59"/>
      <c r="K182" s="44"/>
      <c r="L182" s="45"/>
    </row>
    <row r="183" spans="3:12" ht="18" customHeight="1" x14ac:dyDescent="0.3">
      <c r="C183" s="20"/>
      <c r="D183" s="20"/>
      <c r="E183" s="42"/>
      <c r="F183" s="43"/>
      <c r="G183" s="43"/>
      <c r="H183" s="59"/>
      <c r="I183" s="59"/>
      <c r="J183" s="59"/>
      <c r="K183" s="44"/>
      <c r="L183" s="45"/>
    </row>
    <row r="184" spans="3:12" ht="18" customHeight="1" x14ac:dyDescent="0.3">
      <c r="C184" s="20"/>
      <c r="D184" s="20"/>
      <c r="E184" s="42"/>
      <c r="F184" s="43"/>
      <c r="G184" s="43"/>
      <c r="H184" s="59"/>
      <c r="I184" s="59"/>
      <c r="J184" s="59"/>
      <c r="K184" s="44"/>
      <c r="L184" s="45"/>
    </row>
    <row r="185" spans="3:12" ht="18" customHeight="1" x14ac:dyDescent="0.3">
      <c r="C185" s="20"/>
      <c r="D185" s="20"/>
      <c r="E185" s="42"/>
      <c r="F185" s="43"/>
      <c r="G185" s="43"/>
      <c r="K185" s="44"/>
      <c r="L185" s="45"/>
    </row>
    <row r="186" spans="3:12" ht="18" customHeight="1" x14ac:dyDescent="0.3">
      <c r="C186" s="20"/>
      <c r="D186" s="20"/>
      <c r="E186" s="42"/>
      <c r="F186" s="43"/>
      <c r="G186" s="43"/>
      <c r="K186" s="44"/>
      <c r="L186" s="45"/>
    </row>
    <row r="187" spans="3:12" ht="18" customHeight="1" x14ac:dyDescent="0.3">
      <c r="C187" s="20"/>
      <c r="D187" s="20"/>
      <c r="E187" s="42"/>
      <c r="F187" s="43"/>
      <c r="G187" s="43"/>
      <c r="K187" s="44"/>
      <c r="L187" s="45"/>
    </row>
    <row r="188" spans="3:12" ht="18" customHeight="1" x14ac:dyDescent="0.3">
      <c r="C188" s="20"/>
      <c r="D188" s="20"/>
      <c r="E188" s="42"/>
      <c r="F188" s="43"/>
      <c r="G188" s="43"/>
      <c r="K188" s="44"/>
      <c r="L188" s="45"/>
    </row>
    <row r="189" spans="3:12" ht="18" customHeight="1" x14ac:dyDescent="0.3">
      <c r="C189" s="20"/>
      <c r="D189" s="20"/>
      <c r="E189" s="42"/>
      <c r="F189" s="43"/>
      <c r="G189" s="43"/>
      <c r="K189" s="44"/>
      <c r="L189" s="45"/>
    </row>
    <row r="190" spans="3:12" ht="18" customHeight="1" x14ac:dyDescent="0.3">
      <c r="C190" s="20"/>
      <c r="D190" s="20"/>
      <c r="E190" s="42"/>
      <c r="F190" s="43"/>
      <c r="G190" s="43"/>
      <c r="K190" s="44"/>
      <c r="L190" s="45"/>
    </row>
    <row r="191" spans="3:12" ht="18" customHeight="1" x14ac:dyDescent="0.3">
      <c r="C191" s="20"/>
      <c r="D191" s="20"/>
      <c r="E191" s="42"/>
      <c r="F191" s="43"/>
      <c r="G191" s="43"/>
      <c r="K191" s="44"/>
      <c r="L191" s="45"/>
    </row>
    <row r="192" spans="3:12" ht="18" customHeight="1" x14ac:dyDescent="0.3">
      <c r="C192" s="20"/>
      <c r="D192" s="20"/>
      <c r="E192" s="42"/>
      <c r="F192" s="43"/>
      <c r="G192" s="43"/>
      <c r="K192" s="44"/>
      <c r="L192" s="45"/>
    </row>
    <row r="193" spans="3:12" ht="18" customHeight="1" x14ac:dyDescent="0.3">
      <c r="C193" s="20"/>
      <c r="D193" s="20"/>
      <c r="E193" s="42"/>
      <c r="F193" s="43"/>
      <c r="G193" s="43"/>
      <c r="K193" s="44"/>
      <c r="L193" s="45"/>
    </row>
    <row r="194" spans="3:12" ht="18" customHeight="1" x14ac:dyDescent="0.3">
      <c r="C194" s="20"/>
      <c r="D194" s="20"/>
      <c r="E194" s="42"/>
      <c r="F194" s="43"/>
      <c r="G194" s="43"/>
      <c r="K194" s="44"/>
      <c r="L194" s="45"/>
    </row>
    <row r="195" spans="3:12" ht="18" customHeight="1" x14ac:dyDescent="0.3">
      <c r="C195" s="20"/>
      <c r="D195" s="20"/>
      <c r="E195" s="42"/>
      <c r="F195" s="43"/>
      <c r="G195" s="43"/>
      <c r="K195" s="44"/>
      <c r="L195" s="45"/>
    </row>
    <row r="196" spans="3:12" ht="18" customHeight="1" x14ac:dyDescent="0.3">
      <c r="C196" s="20"/>
      <c r="D196" s="20"/>
      <c r="E196" s="42"/>
      <c r="F196" s="43"/>
      <c r="G196" s="43"/>
      <c r="K196" s="44"/>
      <c r="L196" s="45"/>
    </row>
    <row r="197" spans="3:12" ht="18" customHeight="1" x14ac:dyDescent="0.3">
      <c r="C197" s="20"/>
      <c r="D197" s="20"/>
      <c r="E197" s="42"/>
      <c r="F197" s="43"/>
      <c r="G197" s="43"/>
      <c r="K197" s="44"/>
      <c r="L197" s="45"/>
    </row>
    <row r="198" spans="3:12" ht="18" customHeight="1" x14ac:dyDescent="0.3">
      <c r="C198" s="20"/>
      <c r="D198" s="20"/>
      <c r="E198" s="42"/>
      <c r="F198" s="43"/>
      <c r="G198" s="43"/>
      <c r="K198" s="44"/>
      <c r="L198" s="45"/>
    </row>
    <row r="199" spans="3:12" ht="18" customHeight="1" x14ac:dyDescent="0.3">
      <c r="C199" s="20"/>
      <c r="D199" s="20"/>
      <c r="E199" s="42"/>
      <c r="F199" s="43"/>
      <c r="G199" s="43"/>
      <c r="K199" s="44"/>
      <c r="L199" s="45"/>
    </row>
    <row r="200" spans="3:12" ht="18" customHeight="1" x14ac:dyDescent="0.3">
      <c r="C200" s="20"/>
      <c r="D200" s="20"/>
      <c r="E200" s="42"/>
      <c r="F200" s="43"/>
      <c r="G200" s="43"/>
      <c r="K200" s="44"/>
      <c r="L200" s="45"/>
    </row>
    <row r="201" spans="3:12" ht="18" customHeight="1" x14ac:dyDescent="0.3">
      <c r="C201" s="20"/>
      <c r="D201" s="20"/>
      <c r="E201" s="42"/>
      <c r="F201" s="43"/>
      <c r="G201" s="43"/>
      <c r="K201" s="44"/>
      <c r="L201" s="45"/>
    </row>
    <row r="202" spans="3:12" ht="18" customHeight="1" x14ac:dyDescent="0.3">
      <c r="C202" s="20"/>
      <c r="D202" s="20"/>
      <c r="E202" s="42"/>
      <c r="F202" s="43"/>
      <c r="G202" s="43"/>
      <c r="K202" s="44"/>
      <c r="L202" s="45"/>
    </row>
    <row r="203" spans="3:12" ht="18" customHeight="1" x14ac:dyDescent="0.3">
      <c r="C203" s="20"/>
      <c r="D203" s="20"/>
      <c r="E203" s="42"/>
      <c r="F203" s="43"/>
      <c r="G203" s="43"/>
      <c r="K203" s="44"/>
      <c r="L203" s="45"/>
    </row>
    <row r="204" spans="3:12" ht="18" customHeight="1" x14ac:dyDescent="0.3">
      <c r="C204" s="20"/>
      <c r="D204" s="20"/>
      <c r="E204" s="42"/>
      <c r="F204" s="43"/>
      <c r="G204" s="43"/>
      <c r="K204" s="44"/>
      <c r="L204" s="45"/>
    </row>
    <row r="205" spans="3:12" ht="18" customHeight="1" x14ac:dyDescent="0.3">
      <c r="C205" s="20"/>
      <c r="D205" s="20"/>
      <c r="E205" s="42"/>
      <c r="F205" s="43"/>
      <c r="G205" s="43"/>
      <c r="K205" s="44"/>
      <c r="L205" s="45"/>
    </row>
    <row r="206" spans="3:12" ht="18" customHeight="1" x14ac:dyDescent="0.3">
      <c r="C206" s="20"/>
      <c r="D206" s="20"/>
      <c r="E206" s="42"/>
      <c r="F206" s="43"/>
      <c r="G206" s="43"/>
      <c r="K206" s="44"/>
      <c r="L206" s="45"/>
    </row>
    <row r="207" spans="3:12" ht="18" customHeight="1" x14ac:dyDescent="0.3">
      <c r="C207" s="20"/>
      <c r="D207" s="20"/>
      <c r="E207" s="42"/>
      <c r="F207" s="43"/>
      <c r="G207" s="43"/>
      <c r="K207" s="44"/>
      <c r="L207" s="45"/>
    </row>
    <row r="208" spans="3:12" ht="18" customHeight="1" x14ac:dyDescent="0.3">
      <c r="C208" s="20"/>
      <c r="D208" s="20"/>
      <c r="E208" s="42"/>
      <c r="F208" s="43"/>
      <c r="G208" s="43"/>
      <c r="K208" s="44"/>
      <c r="L208" s="45"/>
    </row>
    <row r="209" spans="3:12" ht="18" customHeight="1" x14ac:dyDescent="0.3">
      <c r="C209" s="20"/>
      <c r="D209" s="20"/>
      <c r="E209" s="42"/>
      <c r="F209" s="43"/>
      <c r="G209" s="43"/>
      <c r="K209" s="44"/>
      <c r="L209" s="45"/>
    </row>
    <row r="210" spans="3:12" ht="18" customHeight="1" x14ac:dyDescent="0.3">
      <c r="C210" s="20"/>
      <c r="D210" s="20"/>
      <c r="E210" s="42"/>
      <c r="F210" s="43"/>
      <c r="G210" s="43"/>
      <c r="K210" s="44"/>
      <c r="L210" s="45"/>
    </row>
    <row r="211" spans="3:12" ht="18" customHeight="1" x14ac:dyDescent="0.3">
      <c r="C211" s="20"/>
      <c r="D211" s="20"/>
      <c r="E211" s="42"/>
      <c r="F211" s="43"/>
      <c r="G211" s="43"/>
      <c r="K211" s="44"/>
      <c r="L211" s="45"/>
    </row>
    <row r="212" spans="3:12" ht="18" customHeight="1" x14ac:dyDescent="0.3">
      <c r="C212" s="20"/>
      <c r="D212" s="20"/>
      <c r="E212" s="42"/>
      <c r="F212" s="43"/>
      <c r="G212" s="43"/>
      <c r="K212" s="44"/>
      <c r="L212" s="45"/>
    </row>
    <row r="213" spans="3:12" ht="18" customHeight="1" x14ac:dyDescent="0.3">
      <c r="C213" s="20"/>
      <c r="D213" s="20"/>
      <c r="E213" s="42"/>
      <c r="F213" s="43"/>
      <c r="G213" s="43"/>
      <c r="K213" s="44"/>
      <c r="L213" s="45"/>
    </row>
    <row r="214" spans="3:12" ht="18" customHeight="1" x14ac:dyDescent="0.3">
      <c r="C214" s="20"/>
      <c r="D214" s="20"/>
      <c r="E214" s="42"/>
      <c r="F214" s="43"/>
      <c r="G214" s="43"/>
      <c r="K214" s="44"/>
      <c r="L214" s="45"/>
    </row>
    <row r="215" spans="3:12" ht="18" customHeight="1" x14ac:dyDescent="0.3">
      <c r="C215" s="20"/>
      <c r="D215" s="20"/>
      <c r="E215" s="42"/>
      <c r="F215" s="43"/>
      <c r="G215" s="43"/>
      <c r="K215" s="44"/>
      <c r="L215" s="45"/>
    </row>
    <row r="216" spans="3:12" ht="18" customHeight="1" x14ac:dyDescent="0.3">
      <c r="C216" s="20"/>
      <c r="D216" s="20"/>
      <c r="E216" s="42"/>
      <c r="F216" s="43"/>
      <c r="G216" s="43"/>
      <c r="K216" s="44"/>
      <c r="L216" s="45"/>
    </row>
    <row r="217" spans="3:12" ht="18" customHeight="1" x14ac:dyDescent="0.3">
      <c r="C217" s="20"/>
      <c r="D217" s="20"/>
      <c r="E217" s="42"/>
      <c r="F217" s="43"/>
      <c r="G217" s="43"/>
      <c r="K217" s="44"/>
      <c r="L217" s="45"/>
    </row>
    <row r="218" spans="3:12" ht="18" customHeight="1" x14ac:dyDescent="0.3">
      <c r="C218" s="20"/>
      <c r="D218" s="20"/>
      <c r="E218" s="42"/>
      <c r="F218" s="43"/>
      <c r="G218" s="43"/>
      <c r="K218" s="44"/>
      <c r="L218" s="45"/>
    </row>
    <row r="219" spans="3:12" ht="18" customHeight="1" x14ac:dyDescent="0.3">
      <c r="C219" s="20"/>
      <c r="D219" s="20"/>
      <c r="E219" s="42"/>
      <c r="F219" s="43"/>
      <c r="G219" s="43"/>
      <c r="K219" s="44"/>
      <c r="L219" s="45"/>
    </row>
    <row r="220" spans="3:12" ht="18" customHeight="1" x14ac:dyDescent="0.3">
      <c r="C220" s="20"/>
      <c r="D220" s="20"/>
      <c r="E220" s="42"/>
      <c r="F220" s="43"/>
      <c r="G220" s="43"/>
      <c r="K220" s="44"/>
      <c r="L220" s="45"/>
    </row>
    <row r="221" spans="3:12" ht="18" customHeight="1" x14ac:dyDescent="0.3">
      <c r="C221" s="20"/>
      <c r="D221" s="20"/>
      <c r="E221" s="42"/>
      <c r="F221" s="43"/>
      <c r="G221" s="43"/>
      <c r="K221" s="44"/>
      <c r="L221" s="45"/>
    </row>
    <row r="222" spans="3:12" ht="18" customHeight="1" x14ac:dyDescent="0.3">
      <c r="C222" s="20"/>
      <c r="D222" s="20"/>
      <c r="E222" s="42"/>
      <c r="F222" s="43"/>
      <c r="G222" s="43"/>
      <c r="K222" s="44"/>
      <c r="L222" s="45"/>
    </row>
    <row r="223" spans="3:12" ht="18" customHeight="1" x14ac:dyDescent="0.3">
      <c r="C223" s="20"/>
      <c r="D223" s="20"/>
      <c r="E223" s="42"/>
      <c r="F223" s="43"/>
      <c r="G223" s="43"/>
      <c r="K223" s="44"/>
      <c r="L223" s="45"/>
    </row>
    <row r="224" spans="3:12" ht="18" customHeight="1" x14ac:dyDescent="0.3">
      <c r="C224" s="20"/>
      <c r="D224" s="20"/>
      <c r="E224" s="42"/>
      <c r="F224" s="43"/>
      <c r="G224" s="43"/>
      <c r="K224" s="44"/>
      <c r="L224" s="45"/>
    </row>
    <row r="225" spans="3:12" ht="18" customHeight="1" x14ac:dyDescent="0.3">
      <c r="C225" s="20"/>
      <c r="D225" s="20"/>
      <c r="E225" s="42"/>
      <c r="F225" s="43"/>
      <c r="G225" s="43"/>
      <c r="K225" s="44"/>
      <c r="L225" s="45"/>
    </row>
    <row r="226" spans="3:12" ht="18" customHeight="1" x14ac:dyDescent="0.3">
      <c r="C226" s="20"/>
      <c r="D226" s="20"/>
      <c r="E226" s="42"/>
      <c r="F226" s="43"/>
      <c r="G226" s="43"/>
      <c r="K226" s="44"/>
      <c r="L226" s="45"/>
    </row>
    <row r="227" spans="3:12" ht="18" customHeight="1" x14ac:dyDescent="0.3">
      <c r="C227" s="20"/>
      <c r="D227" s="20"/>
      <c r="E227" s="42"/>
      <c r="F227" s="43"/>
      <c r="G227" s="43"/>
      <c r="K227" s="44"/>
      <c r="L227" s="45"/>
    </row>
    <row r="228" spans="3:12" ht="18" customHeight="1" x14ac:dyDescent="0.3">
      <c r="C228" s="20"/>
      <c r="D228" s="20"/>
      <c r="E228" s="42"/>
      <c r="F228" s="43"/>
      <c r="G228" s="43"/>
      <c r="K228" s="44"/>
      <c r="L228" s="45"/>
    </row>
    <row r="229" spans="3:12" ht="18" customHeight="1" x14ac:dyDescent="0.3">
      <c r="C229" s="20"/>
      <c r="D229" s="20"/>
      <c r="E229" s="42"/>
      <c r="F229" s="43"/>
      <c r="G229" s="43"/>
      <c r="K229" s="44"/>
      <c r="L229" s="45"/>
    </row>
    <row r="230" spans="3:12" ht="18" customHeight="1" x14ac:dyDescent="0.3">
      <c r="C230" s="20"/>
      <c r="D230" s="20"/>
      <c r="E230" s="42"/>
      <c r="F230" s="43"/>
      <c r="G230" s="43"/>
      <c r="K230" s="44"/>
      <c r="L230" s="45"/>
    </row>
    <row r="231" spans="3:12" ht="18" customHeight="1" x14ac:dyDescent="0.3">
      <c r="C231" s="20"/>
      <c r="D231" s="20"/>
      <c r="E231" s="42"/>
      <c r="F231" s="43"/>
      <c r="G231" s="43"/>
      <c r="K231" s="44"/>
      <c r="L231" s="45"/>
    </row>
  </sheetData>
  <conditionalFormatting sqref="G8:G15 F17:H45 K44:K45">
    <cfRule type="expression" dxfId="90" priority="21">
      <formula>$B8=1</formula>
    </cfRule>
    <cfRule type="expression" dxfId="89" priority="22">
      <formula>$O8="oui"</formula>
    </cfRule>
  </conditionalFormatting>
  <conditionalFormatting sqref="G16">
    <cfRule type="expression" dxfId="88" priority="19">
      <formula>$B16=1</formula>
    </cfRule>
    <cfRule type="expression" dxfId="87" priority="20">
      <formula>$O16="oui"</formula>
    </cfRule>
  </conditionalFormatting>
  <conditionalFormatting sqref="F8:F15">
    <cfRule type="expression" dxfId="86" priority="17">
      <formula>$B8=1</formula>
    </cfRule>
    <cfRule type="expression" dxfId="85" priority="18">
      <formula>$O8="oui"</formula>
    </cfRule>
  </conditionalFormatting>
  <conditionalFormatting sqref="F16">
    <cfRule type="expression" dxfId="84" priority="15">
      <formula>$B16=1</formula>
    </cfRule>
    <cfRule type="expression" dxfId="83" priority="16">
      <formula>$O16="oui"</formula>
    </cfRule>
  </conditionalFormatting>
  <conditionalFormatting sqref="H8:H15">
    <cfRule type="expression" dxfId="82" priority="13">
      <formula>$B8=1</formula>
    </cfRule>
    <cfRule type="expression" dxfId="81" priority="14">
      <formula>$O8="oui"</formula>
    </cfRule>
  </conditionalFormatting>
  <conditionalFormatting sqref="H16">
    <cfRule type="expression" dxfId="80" priority="11">
      <formula>$B16=1</formula>
    </cfRule>
    <cfRule type="expression" dxfId="79" priority="12">
      <formula>$O16="oui"</formula>
    </cfRule>
  </conditionalFormatting>
  <conditionalFormatting sqref="K8:K45">
    <cfRule type="expression" dxfId="78" priority="9">
      <formula>$B8=1</formula>
    </cfRule>
    <cfRule type="expression" dxfId="77" priority="10">
      <formula>$O8="oui"</formula>
    </cfRule>
  </conditionalFormatting>
  <conditionalFormatting sqref="K230:K231">
    <cfRule type="expression" dxfId="76" priority="201">
      <formula>$B230=1</formula>
    </cfRule>
    <cfRule type="expression" dxfId="75" priority="202">
      <formula>$O228="oui"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5</xdr:col>
                <xdr:colOff>320040</xdr:colOff>
                <xdr:row>1</xdr:row>
                <xdr:rowOff>213360</xdr:rowOff>
              </from>
              <to>
                <xdr:col>5</xdr:col>
                <xdr:colOff>3108960</xdr:colOff>
                <xdr:row>4</xdr:row>
                <xdr:rowOff>76200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BCF82D6A-7806-4D26-87B9-F049B48C2E9C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E8:E45</xm:sqref>
        </x14:conditionalFormatting>
        <x14:conditionalFormatting xmlns:xm="http://schemas.microsoft.com/office/excel/2006/main">
          <x14:cfRule type="iconSet" priority="2" id="{89B51DE4-F88B-441B-B45F-2784E1AA386A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1"/>
            </x14:iconSet>
          </x14:cfRule>
          <xm:sqref>D8:D45</xm:sqref>
        </x14:conditionalFormatting>
        <x14:conditionalFormatting xmlns:xm="http://schemas.microsoft.com/office/excel/2006/main">
          <x14:cfRule type="iconSet" priority="1" id="{4CF98973-4E8F-449B-936B-F88C3FD1E51A}">
            <x14:iconSet iconSet="3Symbols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C8:C45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641A9-579F-4F43-BA8C-D3CD889C41A8}">
  <sheetPr codeName="Feuil4"/>
  <dimension ref="B1:L47"/>
  <sheetViews>
    <sheetView showGridLines="0" tabSelected="1" workbookViewId="0">
      <selection activeCell="G4" sqref="G4"/>
    </sheetView>
  </sheetViews>
  <sheetFormatPr baseColWidth="10" defaultRowHeight="18" customHeight="1" x14ac:dyDescent="0.3"/>
  <cols>
    <col min="1" max="1" width="1.77734375" style="22" customWidth="1"/>
    <col min="2" max="2" width="16" style="22" customWidth="1"/>
    <col min="3" max="3" width="6.6640625" style="22" customWidth="1"/>
    <col min="4" max="4" width="11.5546875" style="22" customWidth="1"/>
    <col min="5" max="5" width="5.6640625" style="22" customWidth="1"/>
    <col min="6" max="6" width="76.6640625" style="22" customWidth="1"/>
    <col min="7" max="7" width="25.21875" style="22" customWidth="1"/>
    <col min="8" max="8" width="12.6640625" style="22" customWidth="1"/>
    <col min="9" max="16384" width="11.5546875" style="22"/>
  </cols>
  <sheetData>
    <row r="1" spans="2:12" ht="4.2" customHeight="1" x14ac:dyDescent="0.3"/>
    <row r="2" spans="2:12" ht="18" customHeight="1" x14ac:dyDescent="0.3">
      <c r="E2" s="19"/>
      <c r="F2" s="19"/>
    </row>
    <row r="3" spans="2:12" ht="18" customHeight="1" x14ac:dyDescent="0.3">
      <c r="B3" s="19"/>
      <c r="C3" s="19"/>
      <c r="D3" s="19"/>
      <c r="E3" s="19"/>
      <c r="F3" s="19"/>
    </row>
    <row r="4" spans="2:12" ht="18" customHeight="1" x14ac:dyDescent="0.3">
      <c r="B4" s="19"/>
      <c r="C4" s="19"/>
      <c r="D4" s="19"/>
      <c r="E4" s="19"/>
      <c r="F4" s="19"/>
    </row>
    <row r="6" spans="2:12" ht="18" customHeight="1" x14ac:dyDescent="0.3">
      <c r="B6" s="2"/>
      <c r="C6" s="2"/>
      <c r="D6" s="2"/>
      <c r="E6" s="2"/>
    </row>
    <row r="7" spans="2:12" ht="18" customHeight="1" x14ac:dyDescent="0.3">
      <c r="B7" s="40" t="s">
        <v>5</v>
      </c>
      <c r="C7" s="56" t="s">
        <v>303</v>
      </c>
      <c r="D7" s="56" t="s">
        <v>302</v>
      </c>
      <c r="E7" s="56" t="s">
        <v>301</v>
      </c>
      <c r="F7" s="41" t="s">
        <v>0</v>
      </c>
      <c r="G7" s="41" t="s">
        <v>1</v>
      </c>
      <c r="H7" s="41" t="s">
        <v>2</v>
      </c>
      <c r="I7" s="41" t="s">
        <v>317</v>
      </c>
      <c r="J7" s="41" t="s">
        <v>300</v>
      </c>
      <c r="K7" s="41" t="s">
        <v>3</v>
      </c>
      <c r="L7" s="40" t="s">
        <v>4</v>
      </c>
    </row>
    <row r="8" spans="2:12" ht="18" customHeight="1" x14ac:dyDescent="0.3">
      <c r="C8" s="20">
        <f>IF(Tableau8[[#This Row],[STOCK REEL]]&lt;=0,1,"")</f>
        <v>1</v>
      </c>
      <c r="D8" s="20">
        <f>IF(Tableau8[[#This Row],[STOCK REEL]]&lt;=Tableau8[[#This Row],[MINI]],1,"")</f>
        <v>1</v>
      </c>
      <c r="E8" s="42">
        <f>IF(Tableau8[[#This Row],[STOCK REEL]]&gt;=Tableau8[[#This Row],[MINI]],1,"")</f>
        <v>1</v>
      </c>
      <c r="F8" s="77" t="s">
        <v>140</v>
      </c>
      <c r="G8" s="86"/>
      <c r="H8" s="79">
        <v>0</v>
      </c>
      <c r="I8" s="87"/>
      <c r="J8" s="87"/>
      <c r="K8" s="81">
        <v>0</v>
      </c>
      <c r="L8" s="45">
        <f>K8*H8</f>
        <v>0</v>
      </c>
    </row>
    <row r="9" spans="2:12" ht="18" customHeight="1" x14ac:dyDescent="0.3">
      <c r="C9" s="20">
        <f>IF(Tableau8[[#This Row],[STOCK REEL]]&lt;=0,1,"")</f>
        <v>1</v>
      </c>
      <c r="D9" s="20">
        <f>IF(Tableau8[[#This Row],[STOCK REEL]]&lt;=Tableau8[[#This Row],[MINI]],1,"")</f>
        <v>1</v>
      </c>
      <c r="E9" s="42">
        <f>IF(Tableau8[[#This Row],[STOCK REEL]]&gt;=Tableau8[[#This Row],[MINI]],1,"")</f>
        <v>1</v>
      </c>
      <c r="F9" s="77" t="s">
        <v>141</v>
      </c>
      <c r="G9" s="86"/>
      <c r="H9" s="79">
        <v>0</v>
      </c>
      <c r="I9" s="87"/>
      <c r="J9" s="87"/>
      <c r="K9" s="81">
        <v>0</v>
      </c>
      <c r="L9" s="45">
        <f t="shared" ref="L9:L26" si="0">K9*H9</f>
        <v>0</v>
      </c>
    </row>
    <row r="10" spans="2:12" ht="18" customHeight="1" x14ac:dyDescent="0.3">
      <c r="C10" s="20" t="str">
        <f>IF(Tableau8[[#This Row],[STOCK REEL]]&lt;=0,1,"")</f>
        <v/>
      </c>
      <c r="D10" s="20" t="str">
        <f>IF(Tableau8[[#This Row],[STOCK REEL]]&lt;=Tableau8[[#This Row],[MINI]],1,"")</f>
        <v/>
      </c>
      <c r="E10" s="42">
        <f>IF(Tableau8[[#This Row],[STOCK REEL]]&gt;=Tableau8[[#This Row],[MINI]],1,"")</f>
        <v>1</v>
      </c>
      <c r="F10" s="77" t="s">
        <v>142</v>
      </c>
      <c r="G10" s="86"/>
      <c r="H10" s="79">
        <v>16</v>
      </c>
      <c r="I10" s="87"/>
      <c r="J10" s="87"/>
      <c r="K10" s="81">
        <v>0</v>
      </c>
      <c r="L10" s="45">
        <f t="shared" si="0"/>
        <v>0</v>
      </c>
    </row>
    <row r="11" spans="2:12" ht="18" customHeight="1" x14ac:dyDescent="0.3">
      <c r="C11" s="20" t="str">
        <f>IF(Tableau8[[#This Row],[STOCK REEL]]&lt;=0,1,"")</f>
        <v/>
      </c>
      <c r="D11" s="20" t="str">
        <f>IF(Tableau8[[#This Row],[STOCK REEL]]&lt;=Tableau8[[#This Row],[MINI]],1,"")</f>
        <v/>
      </c>
      <c r="E11" s="42">
        <f>IF(Tableau8[[#This Row],[STOCK REEL]]&gt;=Tableau8[[#This Row],[MINI]],1,"")</f>
        <v>1</v>
      </c>
      <c r="F11" s="77" t="s">
        <v>143</v>
      </c>
      <c r="G11" s="86"/>
      <c r="H11" s="79">
        <v>18</v>
      </c>
      <c r="I11" s="87"/>
      <c r="J11" s="87"/>
      <c r="K11" s="81">
        <v>0</v>
      </c>
      <c r="L11" s="45">
        <f t="shared" si="0"/>
        <v>0</v>
      </c>
    </row>
    <row r="12" spans="2:12" ht="18" customHeight="1" x14ac:dyDescent="0.3">
      <c r="C12" s="20">
        <f>IF(Tableau8[[#This Row],[STOCK REEL]]&lt;=0,1,"")</f>
        <v>1</v>
      </c>
      <c r="D12" s="20">
        <f>IF(Tableau8[[#This Row],[STOCK REEL]]&lt;=Tableau8[[#This Row],[MINI]],1,"")</f>
        <v>1</v>
      </c>
      <c r="E12" s="42">
        <f>IF(Tableau8[[#This Row],[STOCK REEL]]&gt;=Tableau8[[#This Row],[MINI]],1,"")</f>
        <v>1</v>
      </c>
      <c r="F12" s="77" t="s">
        <v>144</v>
      </c>
      <c r="G12" s="86"/>
      <c r="H12" s="79">
        <v>0</v>
      </c>
      <c r="I12" s="87"/>
      <c r="J12" s="87"/>
      <c r="K12" s="81">
        <v>0</v>
      </c>
      <c r="L12" s="45">
        <f t="shared" si="0"/>
        <v>0</v>
      </c>
    </row>
    <row r="13" spans="2:12" ht="18" customHeight="1" x14ac:dyDescent="0.3">
      <c r="C13" s="20" t="str">
        <f>IF(Tableau8[[#This Row],[STOCK REEL]]&lt;=0,1,"")</f>
        <v/>
      </c>
      <c r="D13" s="20" t="str">
        <f>IF(Tableau8[[#This Row],[STOCK REEL]]&lt;=Tableau8[[#This Row],[MINI]],1,"")</f>
        <v/>
      </c>
      <c r="E13" s="42">
        <f>IF(Tableau8[[#This Row],[STOCK REEL]]&gt;=Tableau8[[#This Row],[MINI]],1,"")</f>
        <v>1</v>
      </c>
      <c r="F13" s="77" t="s">
        <v>145</v>
      </c>
      <c r="G13" s="86"/>
      <c r="H13" s="79">
        <v>18</v>
      </c>
      <c r="I13" s="87"/>
      <c r="J13" s="87"/>
      <c r="K13" s="81">
        <v>0</v>
      </c>
      <c r="L13" s="45">
        <f t="shared" si="0"/>
        <v>0</v>
      </c>
    </row>
    <row r="14" spans="2:12" ht="18" customHeight="1" x14ac:dyDescent="0.3">
      <c r="C14" s="20" t="str">
        <f>IF(Tableau8[[#This Row],[STOCK REEL]]&lt;=0,1,"")</f>
        <v/>
      </c>
      <c r="D14" s="20" t="str">
        <f>IF(Tableau8[[#This Row],[STOCK REEL]]&lt;=Tableau8[[#This Row],[MINI]],1,"")</f>
        <v/>
      </c>
      <c r="E14" s="42">
        <f>IF(Tableau8[[#This Row],[STOCK REEL]]&gt;=Tableau8[[#This Row],[MINI]],1,"")</f>
        <v>1</v>
      </c>
      <c r="F14" s="77" t="s">
        <v>146</v>
      </c>
      <c r="G14" s="86"/>
      <c r="H14" s="79">
        <v>20</v>
      </c>
      <c r="I14" s="87"/>
      <c r="J14" s="87"/>
      <c r="K14" s="81">
        <v>0</v>
      </c>
      <c r="L14" s="45">
        <f t="shared" si="0"/>
        <v>0</v>
      </c>
    </row>
    <row r="15" spans="2:12" ht="18" customHeight="1" x14ac:dyDescent="0.3">
      <c r="C15" s="20">
        <f>IF(Tableau8[[#This Row],[STOCK REEL]]&lt;=0,1,"")</f>
        <v>1</v>
      </c>
      <c r="D15" s="20">
        <f>IF(Tableau8[[#This Row],[STOCK REEL]]&lt;=Tableau8[[#This Row],[MINI]],1,"")</f>
        <v>1</v>
      </c>
      <c r="E15" s="42">
        <f>IF(Tableau8[[#This Row],[STOCK REEL]]&gt;=Tableau8[[#This Row],[MINI]],1,"")</f>
        <v>1</v>
      </c>
      <c r="F15" s="77" t="s">
        <v>147</v>
      </c>
      <c r="G15" s="86"/>
      <c r="H15" s="79">
        <v>0</v>
      </c>
      <c r="I15" s="87"/>
      <c r="J15" s="87"/>
      <c r="K15" s="81">
        <v>0</v>
      </c>
      <c r="L15" s="45">
        <f t="shared" si="0"/>
        <v>0</v>
      </c>
    </row>
    <row r="16" spans="2:12" ht="18" customHeight="1" x14ac:dyDescent="0.3">
      <c r="C16" s="20">
        <f>IF(Tableau8[[#This Row],[STOCK REEL]]&lt;=0,1,"")</f>
        <v>1</v>
      </c>
      <c r="D16" s="20">
        <f>IF(Tableau8[[#This Row],[STOCK REEL]]&lt;=Tableau8[[#This Row],[MINI]],1,"")</f>
        <v>1</v>
      </c>
      <c r="E16" s="42">
        <f>IF(Tableau8[[#This Row],[STOCK REEL]]&gt;=Tableau8[[#This Row],[MINI]],1,"")</f>
        <v>1</v>
      </c>
      <c r="F16" s="77" t="s">
        <v>148</v>
      </c>
      <c r="G16" s="86"/>
      <c r="H16" s="79">
        <v>0</v>
      </c>
      <c r="I16" s="87"/>
      <c r="J16" s="87"/>
      <c r="K16" s="81">
        <v>0</v>
      </c>
      <c r="L16" s="45">
        <f t="shared" si="0"/>
        <v>0</v>
      </c>
    </row>
    <row r="17" spans="3:12" ht="18" customHeight="1" x14ac:dyDescent="0.3">
      <c r="C17" s="20" t="str">
        <f>IF(Tableau8[[#This Row],[STOCK REEL]]&lt;=0,1,"")</f>
        <v/>
      </c>
      <c r="D17" s="20" t="str">
        <f>IF(Tableau8[[#This Row],[STOCK REEL]]&lt;=Tableau8[[#This Row],[MINI]],1,"")</f>
        <v/>
      </c>
      <c r="E17" s="42">
        <f>IF(Tableau8[[#This Row],[STOCK REEL]]&gt;=Tableau8[[#This Row],[MINI]],1,"")</f>
        <v>1</v>
      </c>
      <c r="F17" s="77" t="s">
        <v>149</v>
      </c>
      <c r="G17" s="86"/>
      <c r="H17" s="79">
        <v>18</v>
      </c>
      <c r="I17" s="87"/>
      <c r="J17" s="87"/>
      <c r="K17" s="81">
        <v>0</v>
      </c>
      <c r="L17" s="45">
        <f t="shared" si="0"/>
        <v>0</v>
      </c>
    </row>
    <row r="18" spans="3:12" ht="18" customHeight="1" x14ac:dyDescent="0.3">
      <c r="C18" s="20" t="str">
        <f>IF(Tableau8[[#This Row],[STOCK REEL]]&lt;=0,1,"")</f>
        <v/>
      </c>
      <c r="D18" s="20" t="str">
        <f>IF(Tableau8[[#This Row],[STOCK REEL]]&lt;=Tableau8[[#This Row],[MINI]],1,"")</f>
        <v/>
      </c>
      <c r="E18" s="42">
        <f>IF(Tableau8[[#This Row],[STOCK REEL]]&gt;=Tableau8[[#This Row],[MINI]],1,"")</f>
        <v>1</v>
      </c>
      <c r="F18" s="77" t="s">
        <v>150</v>
      </c>
      <c r="G18" s="86"/>
      <c r="H18" s="79">
        <v>10</v>
      </c>
      <c r="I18" s="87"/>
      <c r="J18" s="87"/>
      <c r="K18" s="81">
        <v>0</v>
      </c>
      <c r="L18" s="45">
        <f t="shared" si="0"/>
        <v>0</v>
      </c>
    </row>
    <row r="19" spans="3:12" ht="18" customHeight="1" x14ac:dyDescent="0.3">
      <c r="C19" s="20">
        <f>IF(Tableau8[[#This Row],[STOCK REEL]]&lt;=0,1,"")</f>
        <v>1</v>
      </c>
      <c r="D19" s="20">
        <f>IF(Tableau8[[#This Row],[STOCK REEL]]&lt;=Tableau8[[#This Row],[MINI]],1,"")</f>
        <v>1</v>
      </c>
      <c r="E19" s="42">
        <f>IF(Tableau8[[#This Row],[STOCK REEL]]&gt;=Tableau8[[#This Row],[MINI]],1,"")</f>
        <v>1</v>
      </c>
      <c r="F19" s="77" t="s">
        <v>151</v>
      </c>
      <c r="G19" s="86"/>
      <c r="H19" s="79">
        <v>0</v>
      </c>
      <c r="I19" s="87"/>
      <c r="J19" s="87"/>
      <c r="K19" s="81">
        <v>0</v>
      </c>
      <c r="L19" s="45">
        <f t="shared" si="0"/>
        <v>0</v>
      </c>
    </row>
    <row r="20" spans="3:12" ht="18" customHeight="1" x14ac:dyDescent="0.3">
      <c r="C20" s="20">
        <f>IF(Tableau8[[#This Row],[STOCK REEL]]&lt;=0,1,"")</f>
        <v>1</v>
      </c>
      <c r="D20" s="20">
        <f>IF(Tableau8[[#This Row],[STOCK REEL]]&lt;=Tableau8[[#This Row],[MINI]],1,"")</f>
        <v>1</v>
      </c>
      <c r="E20" s="42">
        <f>IF(Tableau8[[#This Row],[STOCK REEL]]&gt;=Tableau8[[#This Row],[MINI]],1,"")</f>
        <v>1</v>
      </c>
      <c r="F20" s="77" t="s">
        <v>152</v>
      </c>
      <c r="G20" s="86"/>
      <c r="H20" s="79">
        <v>0</v>
      </c>
      <c r="I20" s="87"/>
      <c r="J20" s="87"/>
      <c r="K20" s="81">
        <v>0</v>
      </c>
      <c r="L20" s="45">
        <f t="shared" si="0"/>
        <v>0</v>
      </c>
    </row>
    <row r="21" spans="3:12" ht="18" customHeight="1" x14ac:dyDescent="0.3">
      <c r="C21" s="20" t="str">
        <f>IF(Tableau8[[#This Row],[STOCK REEL]]&lt;=0,1,"")</f>
        <v/>
      </c>
      <c r="D21" s="20" t="str">
        <f>IF(Tableau8[[#This Row],[STOCK REEL]]&lt;=Tableau8[[#This Row],[MINI]],1,"")</f>
        <v/>
      </c>
      <c r="E21" s="42">
        <f>IF(Tableau8[[#This Row],[STOCK REEL]]&gt;=Tableau8[[#This Row],[MINI]],1,"")</f>
        <v>1</v>
      </c>
      <c r="F21" s="77" t="s">
        <v>153</v>
      </c>
      <c r="G21" s="86"/>
      <c r="H21" s="79">
        <v>18</v>
      </c>
      <c r="I21" s="87"/>
      <c r="J21" s="87"/>
      <c r="K21" s="81">
        <v>0</v>
      </c>
      <c r="L21" s="45">
        <f t="shared" si="0"/>
        <v>0</v>
      </c>
    </row>
    <row r="22" spans="3:12" ht="18" customHeight="1" x14ac:dyDescent="0.3">
      <c r="C22" s="20" t="str">
        <f>IF(Tableau8[[#This Row],[STOCK REEL]]&lt;=0,1,"")</f>
        <v/>
      </c>
      <c r="D22" s="20" t="str">
        <f>IF(Tableau8[[#This Row],[STOCK REEL]]&lt;=Tableau8[[#This Row],[MINI]],1,"")</f>
        <v/>
      </c>
      <c r="E22" s="42">
        <f>IF(Tableau8[[#This Row],[STOCK REEL]]&gt;=Tableau8[[#This Row],[MINI]],1,"")</f>
        <v>1</v>
      </c>
      <c r="F22" s="77" t="s">
        <v>154</v>
      </c>
      <c r="G22" s="86"/>
      <c r="H22" s="79">
        <v>20</v>
      </c>
      <c r="I22" s="87"/>
      <c r="J22" s="87"/>
      <c r="K22" s="81">
        <v>0</v>
      </c>
      <c r="L22" s="45">
        <f t="shared" si="0"/>
        <v>0</v>
      </c>
    </row>
    <row r="23" spans="3:12" ht="18" customHeight="1" x14ac:dyDescent="0.3">
      <c r="C23" s="20">
        <f>IF(Tableau8[[#This Row],[STOCK REEL]]&lt;=0,1,"")</f>
        <v>1</v>
      </c>
      <c r="D23" s="20">
        <f>IF(Tableau8[[#This Row],[STOCK REEL]]&lt;=Tableau8[[#This Row],[MINI]],1,"")</f>
        <v>1</v>
      </c>
      <c r="E23" s="42">
        <f>IF(Tableau8[[#This Row],[STOCK REEL]]&gt;=Tableau8[[#This Row],[MINI]],1,"")</f>
        <v>1</v>
      </c>
      <c r="F23" s="77" t="s">
        <v>155</v>
      </c>
      <c r="G23" s="86"/>
      <c r="H23" s="79">
        <v>0</v>
      </c>
      <c r="I23" s="87"/>
      <c r="J23" s="87"/>
      <c r="K23" s="81">
        <v>0</v>
      </c>
      <c r="L23" s="45">
        <f t="shared" si="0"/>
        <v>0</v>
      </c>
    </row>
    <row r="24" spans="3:12" ht="18" customHeight="1" x14ac:dyDescent="0.3">
      <c r="C24" s="20">
        <f>IF(Tableau8[[#This Row],[STOCK REEL]]&lt;=0,1,"")</f>
        <v>1</v>
      </c>
      <c r="D24" s="20">
        <f>IF(Tableau8[[#This Row],[STOCK REEL]]&lt;=Tableau8[[#This Row],[MINI]],1,"")</f>
        <v>1</v>
      </c>
      <c r="E24" s="42">
        <f>IF(Tableau8[[#This Row],[STOCK REEL]]&gt;=Tableau8[[#This Row],[MINI]],1,"")</f>
        <v>1</v>
      </c>
      <c r="F24" s="77" t="s">
        <v>156</v>
      </c>
      <c r="G24" s="86"/>
      <c r="H24" s="79">
        <v>0</v>
      </c>
      <c r="I24" s="87"/>
      <c r="J24" s="87"/>
      <c r="K24" s="81">
        <v>0</v>
      </c>
      <c r="L24" s="45">
        <f t="shared" si="0"/>
        <v>0</v>
      </c>
    </row>
    <row r="25" spans="3:12" ht="18" customHeight="1" x14ac:dyDescent="0.3">
      <c r="C25" s="20">
        <f>IF(Tableau8[[#This Row],[STOCK REEL]]&lt;=0,1,"")</f>
        <v>1</v>
      </c>
      <c r="D25" s="20">
        <f>IF(Tableau8[[#This Row],[STOCK REEL]]&lt;=Tableau8[[#This Row],[MINI]],1,"")</f>
        <v>1</v>
      </c>
      <c r="E25" s="42">
        <f>IF(Tableau8[[#This Row],[STOCK REEL]]&gt;=Tableau8[[#This Row],[MINI]],1,"")</f>
        <v>1</v>
      </c>
      <c r="F25" s="77" t="s">
        <v>157</v>
      </c>
      <c r="G25" s="86"/>
      <c r="H25" s="79">
        <v>0</v>
      </c>
      <c r="I25" s="87"/>
      <c r="J25" s="87"/>
      <c r="K25" s="81">
        <v>0</v>
      </c>
      <c r="L25" s="45">
        <f t="shared" si="0"/>
        <v>0</v>
      </c>
    </row>
    <row r="26" spans="3:12" ht="18" customHeight="1" x14ac:dyDescent="0.3">
      <c r="C26" s="20">
        <f>IF(Tableau8[[#This Row],[STOCK REEL]]&lt;=0,1,"")</f>
        <v>1</v>
      </c>
      <c r="D26" s="20">
        <f>IF(Tableau8[[#This Row],[STOCK REEL]]&lt;=Tableau8[[#This Row],[MINI]],1,"")</f>
        <v>1</v>
      </c>
      <c r="E26" s="42">
        <f>IF(Tableau8[[#This Row],[STOCK REEL]]&gt;=Tableau8[[#This Row],[MINI]],1,"")</f>
        <v>1</v>
      </c>
      <c r="F26" s="77" t="s">
        <v>158</v>
      </c>
      <c r="G26" s="86"/>
      <c r="H26" s="79">
        <v>0</v>
      </c>
      <c r="I26" s="87"/>
      <c r="J26" s="87"/>
      <c r="K26" s="81">
        <v>0</v>
      </c>
      <c r="L26" s="45">
        <f t="shared" si="0"/>
        <v>0</v>
      </c>
    </row>
    <row r="27" spans="3:12" ht="18" customHeight="1" x14ac:dyDescent="0.3">
      <c r="C27" s="20">
        <f>IF(Tableau8[[#This Row],[STOCK REEL]]&lt;=0,1,"")</f>
        <v>1</v>
      </c>
      <c r="D27" s="20">
        <f>IF(Tableau8[[#This Row],[STOCK REEL]]&lt;=Tableau8[[#This Row],[MINI]],1,"")</f>
        <v>1</v>
      </c>
      <c r="E27" s="42" t="str">
        <f>IF(Tableau8[[#This Row],[STOCK REEL]]&gt;=Tableau8[[#This Row],[MINI]],1,"")</f>
        <v/>
      </c>
      <c r="F27" s="82" t="s">
        <v>330</v>
      </c>
      <c r="G27" s="86" t="s">
        <v>330</v>
      </c>
      <c r="H27" s="79"/>
      <c r="I27" s="87">
        <v>20</v>
      </c>
      <c r="J27" s="87">
        <v>50</v>
      </c>
      <c r="K27" s="83">
        <v>888</v>
      </c>
      <c r="L27" s="45"/>
    </row>
    <row r="28" spans="3:12" ht="18" customHeight="1" x14ac:dyDescent="0.3">
      <c r="C28" s="20"/>
      <c r="D28" s="20"/>
      <c r="E28" s="42"/>
      <c r="F28" s="60"/>
      <c r="G28" s="43"/>
      <c r="H28" s="58"/>
      <c r="K28" s="61"/>
      <c r="L28" s="45"/>
    </row>
    <row r="29" spans="3:12" ht="18" customHeight="1" x14ac:dyDescent="0.3">
      <c r="C29" s="20"/>
      <c r="D29" s="20"/>
      <c r="E29" s="42"/>
      <c r="F29" s="60"/>
      <c r="G29" s="43"/>
      <c r="H29" s="58"/>
      <c r="K29" s="61"/>
      <c r="L29" s="45"/>
    </row>
    <row r="30" spans="3:12" ht="18" customHeight="1" x14ac:dyDescent="0.3">
      <c r="C30" s="20"/>
      <c r="D30" s="20"/>
      <c r="E30" s="42"/>
      <c r="F30" s="60"/>
      <c r="G30" s="43"/>
      <c r="H30" s="58"/>
      <c r="K30" s="61"/>
      <c r="L30" s="45"/>
    </row>
    <row r="31" spans="3:12" ht="18" customHeight="1" x14ac:dyDescent="0.3">
      <c r="C31" s="20"/>
      <c r="D31" s="20"/>
      <c r="E31" s="42"/>
      <c r="F31" s="43"/>
      <c r="G31" s="43"/>
      <c r="H31" s="59"/>
      <c r="K31" s="44"/>
      <c r="L31" s="45"/>
    </row>
    <row r="32" spans="3:12" ht="18" customHeight="1" x14ac:dyDescent="0.3">
      <c r="C32" s="20"/>
      <c r="D32" s="20"/>
      <c r="E32" s="42"/>
      <c r="F32" s="43"/>
      <c r="G32" s="43"/>
      <c r="K32" s="44"/>
      <c r="L32" s="45"/>
    </row>
    <row r="33" spans="3:12" ht="18" customHeight="1" x14ac:dyDescent="0.3">
      <c r="C33" s="20"/>
      <c r="D33" s="20"/>
      <c r="E33" s="42"/>
      <c r="F33" s="43"/>
      <c r="G33" s="43"/>
      <c r="K33" s="44"/>
      <c r="L33" s="45"/>
    </row>
    <row r="34" spans="3:12" ht="18" customHeight="1" x14ac:dyDescent="0.3">
      <c r="C34" s="20"/>
      <c r="D34" s="20"/>
      <c r="E34" s="42"/>
      <c r="F34" s="43"/>
      <c r="G34" s="43"/>
      <c r="K34" s="44"/>
      <c r="L34" s="45"/>
    </row>
    <row r="35" spans="3:12" ht="18" customHeight="1" x14ac:dyDescent="0.3">
      <c r="C35" s="20"/>
      <c r="D35" s="20"/>
      <c r="E35" s="42"/>
      <c r="F35" s="43"/>
      <c r="G35" s="43"/>
      <c r="K35" s="44"/>
      <c r="L35" s="45"/>
    </row>
    <row r="36" spans="3:12" ht="18" customHeight="1" x14ac:dyDescent="0.3">
      <c r="C36" s="20"/>
      <c r="D36" s="20"/>
      <c r="E36" s="42"/>
      <c r="F36" s="43"/>
      <c r="G36" s="43"/>
    </row>
    <row r="46" spans="3:12" ht="18" customHeight="1" x14ac:dyDescent="0.3">
      <c r="F46" s="22" t="s">
        <v>322</v>
      </c>
      <c r="G46" s="22" t="s">
        <v>323</v>
      </c>
      <c r="I46" s="22">
        <v>15</v>
      </c>
      <c r="J46" s="22">
        <v>30</v>
      </c>
      <c r="K46" s="45">
        <v>22</v>
      </c>
    </row>
    <row r="47" spans="3:12" ht="18" customHeight="1" x14ac:dyDescent="0.3">
      <c r="F47" s="22" t="s">
        <v>320</v>
      </c>
      <c r="G47" s="22" t="s">
        <v>321</v>
      </c>
      <c r="I47" s="22">
        <v>10</v>
      </c>
      <c r="J47" s="22">
        <v>20</v>
      </c>
      <c r="K47" s="45">
        <v>10</v>
      </c>
    </row>
  </sheetData>
  <conditionalFormatting sqref="F8:F15 H8:H15 F17:F27 K8:K27 H27">
    <cfRule type="expression" dxfId="62" priority="14">
      <formula>$B8=1</formula>
    </cfRule>
    <cfRule type="expression" dxfId="61" priority="15">
      <formula>$O8="oui"</formula>
    </cfRule>
  </conditionalFormatting>
  <conditionalFormatting sqref="F16">
    <cfRule type="expression" dxfId="60" priority="12">
      <formula>$B16=1</formula>
    </cfRule>
    <cfRule type="expression" dxfId="59" priority="13">
      <formula>$O16="oui"</formula>
    </cfRule>
  </conditionalFormatting>
  <conditionalFormatting sqref="H17:H26">
    <cfRule type="expression" dxfId="58" priority="10">
      <formula>$B17=1</formula>
    </cfRule>
    <cfRule type="expression" dxfId="57" priority="11">
      <formula>$O17="oui"</formula>
    </cfRule>
  </conditionalFormatting>
  <conditionalFormatting sqref="H16">
    <cfRule type="expression" dxfId="56" priority="8">
      <formula>$B16=1</formula>
    </cfRule>
    <cfRule type="expression" dxfId="55" priority="9">
      <formula>$O16="oui"</formula>
    </cfRule>
  </conditionalFormatting>
  <conditionalFormatting sqref="F28:F30 H28:H30">
    <cfRule type="expression" dxfId="54" priority="205">
      <formula>$B28=1</formula>
    </cfRule>
    <cfRule type="expression" dxfId="53" priority="206">
      <formula>$O27="oui"</formula>
    </cfRule>
  </conditionalFormatting>
  <conditionalFormatting sqref="K31:K35">
    <cfRule type="expression" dxfId="52" priority="213">
      <formula>$B31=1</formula>
    </cfRule>
    <cfRule type="expression" dxfId="51" priority="214">
      <formula>$O27="oui"</formula>
    </cfRule>
  </conditionalFormatting>
  <pageMargins left="0.7" right="0.7" top="0.75" bottom="0.75" header="0.3" footer="0.3"/>
  <ignoredErrors>
    <ignoredError sqref="F27" numberStoredAsText="1"/>
  </ignoredErrors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5</xdr:col>
                <xdr:colOff>198120</xdr:colOff>
                <xdr:row>2</xdr:row>
                <xdr:rowOff>38100</xdr:rowOff>
              </from>
              <to>
                <xdr:col>5</xdr:col>
                <xdr:colOff>2819400</xdr:colOff>
                <xdr:row>4</xdr:row>
                <xdr:rowOff>114300</xdr:rowOff>
              </to>
            </anchor>
          </controlPr>
        </control>
      </mc:Choice>
      <mc:Fallback>
        <control shapeId="4097" r:id="rId3" name="CommandButton1"/>
      </mc:Fallback>
    </mc:AlternateContent>
  </controls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0C69C4FE-9C37-4402-8915-A2E725ED8982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E8:E27</xm:sqref>
        </x14:conditionalFormatting>
        <x14:conditionalFormatting xmlns:xm="http://schemas.microsoft.com/office/excel/2006/main">
          <x14:cfRule type="iconSet" priority="2" id="{4F0EFFC0-0453-4E6E-AD68-FD72808D647A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1"/>
            </x14:iconSet>
          </x14:cfRule>
          <xm:sqref>D8:D27</xm:sqref>
        </x14:conditionalFormatting>
        <x14:conditionalFormatting xmlns:xm="http://schemas.microsoft.com/office/excel/2006/main">
          <x14:cfRule type="iconSet" priority="1" id="{39E8BC3B-95B0-4CF9-9C42-1218BA702C5B}">
            <x14:iconSet iconSet="3Symbols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C8:C27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8A310-A5A0-4DFD-B803-90DA91581FAC}">
  <sheetPr codeName="Feuil5"/>
  <dimension ref="B1:L412"/>
  <sheetViews>
    <sheetView showGridLines="0" topLeftCell="B1" workbookViewId="0">
      <selection activeCell="F5" sqref="F5"/>
    </sheetView>
  </sheetViews>
  <sheetFormatPr baseColWidth="10" defaultRowHeight="18" customHeight="1" x14ac:dyDescent="0.3"/>
  <cols>
    <col min="1" max="1" width="1.77734375" customWidth="1"/>
    <col min="2" max="2" width="16" customWidth="1"/>
    <col min="3" max="3" width="5.88671875" customWidth="1"/>
    <col min="4" max="4" width="11.5546875" style="18" customWidth="1"/>
    <col min="5" max="5" width="5.109375" customWidth="1"/>
    <col min="6" max="6" width="73.109375" style="17" customWidth="1"/>
    <col min="7" max="7" width="24.33203125" style="18" customWidth="1"/>
    <col min="8" max="8" width="12.6640625" customWidth="1"/>
  </cols>
  <sheetData>
    <row r="1" spans="2:12" ht="3.6" customHeight="1" x14ac:dyDescent="0.3"/>
    <row r="2" spans="2:12" ht="18" customHeight="1" x14ac:dyDescent="0.3">
      <c r="E2" s="19"/>
      <c r="F2" s="19"/>
    </row>
    <row r="3" spans="2:12" ht="18" customHeight="1" x14ac:dyDescent="0.3">
      <c r="B3" s="19"/>
      <c r="C3" s="19"/>
      <c r="D3" s="12"/>
      <c r="E3" s="19"/>
      <c r="F3" s="19"/>
    </row>
    <row r="4" spans="2:12" ht="18" customHeight="1" x14ac:dyDescent="0.3">
      <c r="B4" s="19"/>
      <c r="C4" s="19"/>
      <c r="D4" s="12"/>
      <c r="E4" s="19"/>
      <c r="F4" s="19"/>
    </row>
    <row r="6" spans="2:12" ht="18" customHeight="1" thickBot="1" x14ac:dyDescent="0.35">
      <c r="B6" s="1"/>
      <c r="C6" s="1"/>
      <c r="E6" s="2"/>
    </row>
    <row r="7" spans="2:12" ht="18" customHeight="1" x14ac:dyDescent="0.3">
      <c r="B7" s="40" t="s">
        <v>5</v>
      </c>
      <c r="C7" s="63" t="s">
        <v>303</v>
      </c>
      <c r="D7" s="64" t="s">
        <v>302</v>
      </c>
      <c r="E7" s="65" t="s">
        <v>301</v>
      </c>
      <c r="F7" s="56" t="s">
        <v>0</v>
      </c>
      <c r="G7" s="66" t="s">
        <v>1</v>
      </c>
      <c r="H7" s="21" t="s">
        <v>2</v>
      </c>
      <c r="I7" s="21" t="s">
        <v>317</v>
      </c>
      <c r="J7" s="21" t="s">
        <v>300</v>
      </c>
      <c r="K7" s="21" t="s">
        <v>3</v>
      </c>
      <c r="L7" s="40" t="s">
        <v>4</v>
      </c>
    </row>
    <row r="8" spans="2:12" ht="18" customHeight="1" x14ac:dyDescent="0.3">
      <c r="B8" s="22"/>
      <c r="C8" s="20">
        <f>IF(Tableau9[[#This Row],[STOCK REEL]]&lt;=0,1,"")</f>
        <v>1</v>
      </c>
      <c r="D8" s="26">
        <f>IF(Tableau9[[#This Row],[STOCK REEL]]&lt;=Tableau9[[#This Row],[MINI]],1,"")</f>
        <v>1</v>
      </c>
      <c r="E8" s="42">
        <f>IF(Tableau9[[#This Row],[STOCK REEL]]&gt;=Tableau9[[#This Row],[MINI]],1,"")</f>
        <v>1</v>
      </c>
      <c r="F8" s="39" t="s">
        <v>162</v>
      </c>
      <c r="G8" s="88" t="s">
        <v>159</v>
      </c>
      <c r="H8" s="87"/>
      <c r="I8" s="87"/>
      <c r="J8" s="87"/>
      <c r="K8" s="87"/>
      <c r="L8" s="22"/>
    </row>
    <row r="9" spans="2:12" ht="18" customHeight="1" x14ac:dyDescent="0.3">
      <c r="B9" s="22"/>
      <c r="C9" s="20">
        <f>IF(Tableau9[[#This Row],[STOCK REEL]]&lt;=0,1,"")</f>
        <v>1</v>
      </c>
      <c r="D9" s="26">
        <f>IF(Tableau9[[#This Row],[STOCK REEL]]&lt;=Tableau9[[#This Row],[MINI]],1,"")</f>
        <v>1</v>
      </c>
      <c r="E9" s="42">
        <f>IF(Tableau9[[#This Row],[STOCK REEL]]&gt;=Tableau9[[#This Row],[MINI]],1,"")</f>
        <v>1</v>
      </c>
      <c r="F9" s="39" t="s">
        <v>163</v>
      </c>
      <c r="G9" s="88" t="s">
        <v>160</v>
      </c>
      <c r="H9" s="87"/>
      <c r="I9" s="87"/>
      <c r="J9" s="87"/>
      <c r="K9" s="87"/>
      <c r="L9" s="22"/>
    </row>
    <row r="10" spans="2:12" ht="18" customHeight="1" x14ac:dyDescent="0.3">
      <c r="B10" s="22"/>
      <c r="C10" s="20">
        <f>IF(Tableau9[[#This Row],[STOCK REEL]]&lt;=0,1,"")</f>
        <v>1</v>
      </c>
      <c r="D10" s="26">
        <f>IF(Tableau9[[#This Row],[STOCK REEL]]&lt;=Tableau9[[#This Row],[MINI]],1,"")</f>
        <v>1</v>
      </c>
      <c r="E10" s="42">
        <f>IF(Tableau9[[#This Row],[STOCK REEL]]&gt;=Tableau9[[#This Row],[MINI]],1,"")</f>
        <v>1</v>
      </c>
      <c r="F10" s="39" t="s">
        <v>164</v>
      </c>
      <c r="G10" s="88" t="s">
        <v>161</v>
      </c>
      <c r="H10" s="87"/>
      <c r="I10" s="87"/>
      <c r="J10" s="87"/>
      <c r="K10" s="87"/>
      <c r="L10" s="22"/>
    </row>
    <row r="11" spans="2:12" ht="18" customHeight="1" x14ac:dyDescent="0.3">
      <c r="B11" s="22"/>
      <c r="C11" s="20">
        <f>IF(Tableau9[[#This Row],[STOCK REEL]]&lt;=0,1,"")</f>
        <v>1</v>
      </c>
      <c r="D11" s="26">
        <f>IF(Tableau9[[#This Row],[STOCK REEL]]&lt;=Tableau9[[#This Row],[MINI]],1,"")</f>
        <v>1</v>
      </c>
      <c r="E11" s="42">
        <f>IF(Tableau9[[#This Row],[STOCK REEL]]&gt;=Tableau9[[#This Row],[MINI]],1,"")</f>
        <v>1</v>
      </c>
      <c r="F11" s="39" t="s">
        <v>166</v>
      </c>
      <c r="G11" s="88" t="s">
        <v>167</v>
      </c>
      <c r="H11" s="87"/>
      <c r="I11" s="87"/>
      <c r="J11" s="87"/>
      <c r="K11" s="87"/>
      <c r="L11" s="22"/>
    </row>
    <row r="12" spans="2:12" ht="18" customHeight="1" x14ac:dyDescent="0.3">
      <c r="B12" s="22"/>
      <c r="C12" s="20">
        <f>IF(Tableau9[[#This Row],[STOCK REEL]]&lt;=0,1,"")</f>
        <v>1</v>
      </c>
      <c r="D12" s="26">
        <f>IF(Tableau9[[#This Row],[STOCK REEL]]&lt;=Tableau9[[#This Row],[MINI]],1,"")</f>
        <v>1</v>
      </c>
      <c r="E12" s="42">
        <f>IF(Tableau9[[#This Row],[STOCK REEL]]&gt;=Tableau9[[#This Row],[MINI]],1,"")</f>
        <v>1</v>
      </c>
      <c r="F12" s="39" t="s">
        <v>168</v>
      </c>
      <c r="G12" s="88" t="s">
        <v>169</v>
      </c>
      <c r="H12" s="87"/>
      <c r="I12" s="87"/>
      <c r="J12" s="87"/>
      <c r="K12" s="87"/>
      <c r="L12" s="22"/>
    </row>
    <row r="13" spans="2:12" ht="18" customHeight="1" x14ac:dyDescent="0.3">
      <c r="B13" s="22"/>
      <c r="C13" s="20">
        <f>IF(Tableau9[[#This Row],[STOCK REEL]]&lt;=0,1,"")</f>
        <v>1</v>
      </c>
      <c r="D13" s="26">
        <f>IF(Tableau9[[#This Row],[STOCK REEL]]&lt;=Tableau9[[#This Row],[MINI]],1,"")</f>
        <v>1</v>
      </c>
      <c r="E13" s="42">
        <f>IF(Tableau9[[#This Row],[STOCK REEL]]&gt;=Tableau9[[#This Row],[MINI]],1,"")</f>
        <v>1</v>
      </c>
      <c r="F13" s="39" t="s">
        <v>170</v>
      </c>
      <c r="G13" s="88" t="s">
        <v>172</v>
      </c>
      <c r="H13" s="87"/>
      <c r="I13" s="87"/>
      <c r="J13" s="87"/>
      <c r="K13" s="87"/>
      <c r="L13" s="22"/>
    </row>
    <row r="14" spans="2:12" ht="18" customHeight="1" x14ac:dyDescent="0.3">
      <c r="B14" s="22"/>
      <c r="C14" s="20">
        <f>IF(Tableau9[[#This Row],[STOCK REEL]]&lt;=0,1,"")</f>
        <v>1</v>
      </c>
      <c r="D14" s="26">
        <f>IF(Tableau9[[#This Row],[STOCK REEL]]&lt;=Tableau9[[#This Row],[MINI]],1,"")</f>
        <v>1</v>
      </c>
      <c r="E14" s="42">
        <f>IF(Tableau9[[#This Row],[STOCK REEL]]&gt;=Tableau9[[#This Row],[MINI]],1,"")</f>
        <v>1</v>
      </c>
      <c r="F14" s="39" t="s">
        <v>171</v>
      </c>
      <c r="G14" s="88" t="s">
        <v>173</v>
      </c>
      <c r="H14" s="87"/>
      <c r="I14" s="87"/>
      <c r="J14" s="87"/>
      <c r="K14" s="87"/>
      <c r="L14" s="22"/>
    </row>
    <row r="15" spans="2:12" ht="18" customHeight="1" x14ac:dyDescent="0.3">
      <c r="B15" s="22"/>
      <c r="C15" s="20">
        <f>IF(Tableau9[[#This Row],[STOCK REEL]]&lt;=0,1,"")</f>
        <v>1</v>
      </c>
      <c r="D15" s="26">
        <f>IF(Tableau9[[#This Row],[STOCK REEL]]&lt;=Tableau9[[#This Row],[MINI]],1,"")</f>
        <v>1</v>
      </c>
      <c r="E15" s="42">
        <f>IF(Tableau9[[#This Row],[STOCK REEL]]&gt;=Tableau9[[#This Row],[MINI]],1,"")</f>
        <v>1</v>
      </c>
      <c r="F15" s="39" t="s">
        <v>174</v>
      </c>
      <c r="G15" s="88" t="s">
        <v>177</v>
      </c>
      <c r="H15" s="87"/>
      <c r="I15" s="87"/>
      <c r="J15" s="87"/>
      <c r="K15" s="87"/>
      <c r="L15" s="22"/>
    </row>
    <row r="16" spans="2:12" ht="18" customHeight="1" x14ac:dyDescent="0.3">
      <c r="B16" s="22"/>
      <c r="C16" s="20">
        <f>IF(Tableau9[[#This Row],[STOCK REEL]]&lt;=0,1,"")</f>
        <v>1</v>
      </c>
      <c r="D16" s="26">
        <f>IF(Tableau9[[#This Row],[STOCK REEL]]&lt;=Tableau9[[#This Row],[MINI]],1,"")</f>
        <v>1</v>
      </c>
      <c r="E16" s="42">
        <f>IF(Tableau9[[#This Row],[STOCK REEL]]&gt;=Tableau9[[#This Row],[MINI]],1,"")</f>
        <v>1</v>
      </c>
      <c r="F16" s="39" t="s">
        <v>175</v>
      </c>
      <c r="G16" s="88" t="s">
        <v>176</v>
      </c>
      <c r="H16" s="87"/>
      <c r="I16" s="87"/>
      <c r="J16" s="87"/>
      <c r="K16" s="87"/>
      <c r="L16" s="22"/>
    </row>
    <row r="17" spans="2:12" ht="18" customHeight="1" x14ac:dyDescent="0.3">
      <c r="B17" s="22"/>
      <c r="C17" s="20">
        <f>IF(Tableau9[[#This Row],[STOCK REEL]]&lt;=0,1,"")</f>
        <v>1</v>
      </c>
      <c r="D17" s="26">
        <f>IF(Tableau9[[#This Row],[STOCK REEL]]&lt;=Tableau9[[#This Row],[MINI]],1,"")</f>
        <v>1</v>
      </c>
      <c r="E17" s="42">
        <f>IF(Tableau9[[#This Row],[STOCK REEL]]&gt;=Tableau9[[#This Row],[MINI]],1,"")</f>
        <v>1</v>
      </c>
      <c r="F17" s="39" t="s">
        <v>178</v>
      </c>
      <c r="G17" s="88" t="s">
        <v>179</v>
      </c>
      <c r="H17" s="87"/>
      <c r="I17" s="87"/>
      <c r="J17" s="87"/>
      <c r="K17" s="87"/>
      <c r="L17" s="22"/>
    </row>
    <row r="18" spans="2:12" ht="18" customHeight="1" x14ac:dyDescent="0.3">
      <c r="B18" s="22"/>
      <c r="C18" s="20">
        <f>IF(Tableau9[[#This Row],[STOCK REEL]]&lt;=0,1,"")</f>
        <v>1</v>
      </c>
      <c r="D18" s="26">
        <f>IF(Tableau9[[#This Row],[STOCK REEL]]&lt;=Tableau9[[#This Row],[MINI]],1,"")</f>
        <v>1</v>
      </c>
      <c r="E18" s="42">
        <f>IF(Tableau9[[#This Row],[STOCK REEL]]&gt;=Tableau9[[#This Row],[MINI]],1,"")</f>
        <v>1</v>
      </c>
      <c r="F18" s="39" t="s">
        <v>165</v>
      </c>
      <c r="G18" s="88" t="s">
        <v>180</v>
      </c>
      <c r="H18" s="87"/>
      <c r="I18" s="87"/>
      <c r="J18" s="87"/>
      <c r="K18" s="87"/>
      <c r="L18" s="22"/>
    </row>
    <row r="19" spans="2:12" ht="18" customHeight="1" x14ac:dyDescent="0.3">
      <c r="B19" s="22"/>
      <c r="C19" s="20">
        <f>IF(Tableau9[[#This Row],[STOCK REEL]]&lt;=0,1,"")</f>
        <v>1</v>
      </c>
      <c r="D19" s="26">
        <f>IF(Tableau9[[#This Row],[STOCK REEL]]&lt;=Tableau9[[#This Row],[MINI]],1,"")</f>
        <v>1</v>
      </c>
      <c r="E19" s="42">
        <f>IF(Tableau9[[#This Row],[STOCK REEL]]&gt;=Tableau9[[#This Row],[MINI]],1,"")</f>
        <v>1</v>
      </c>
      <c r="F19" s="39" t="s">
        <v>181</v>
      </c>
      <c r="G19" s="88" t="s">
        <v>182</v>
      </c>
      <c r="H19" s="87"/>
      <c r="I19" s="87"/>
      <c r="J19" s="87"/>
      <c r="K19" s="87"/>
      <c r="L19" s="22"/>
    </row>
    <row r="20" spans="2:12" ht="18" customHeight="1" x14ac:dyDescent="0.3">
      <c r="B20" s="22"/>
      <c r="C20" s="20">
        <f>IF(Tableau9[[#This Row],[STOCK REEL]]&lt;=0,1,"")</f>
        <v>1</v>
      </c>
      <c r="D20" s="26">
        <f>IF(Tableau9[[#This Row],[STOCK REEL]]&lt;=Tableau9[[#This Row],[MINI]],1,"")</f>
        <v>1</v>
      </c>
      <c r="E20" s="42">
        <f>IF(Tableau9[[#This Row],[STOCK REEL]]&gt;=Tableau9[[#This Row],[MINI]],1,"")</f>
        <v>1</v>
      </c>
      <c r="F20" s="39" t="s">
        <v>183</v>
      </c>
      <c r="G20" s="88" t="s">
        <v>184</v>
      </c>
      <c r="H20" s="87"/>
      <c r="I20" s="87"/>
      <c r="J20" s="87"/>
      <c r="K20" s="87"/>
      <c r="L20" s="22"/>
    </row>
    <row r="21" spans="2:12" ht="18" customHeight="1" x14ac:dyDescent="0.3">
      <c r="B21" s="22"/>
      <c r="C21" s="20">
        <f>IF(Tableau9[[#This Row],[STOCK REEL]]&lt;=0,1,"")</f>
        <v>1</v>
      </c>
      <c r="D21" s="26">
        <f>IF(Tableau9[[#This Row],[STOCK REEL]]&lt;=Tableau9[[#This Row],[MINI]],1,"")</f>
        <v>1</v>
      </c>
      <c r="E21" s="42">
        <f>IF(Tableau9[[#This Row],[STOCK REEL]]&gt;=Tableau9[[#This Row],[MINI]],1,"")</f>
        <v>1</v>
      </c>
      <c r="F21" s="39" t="s">
        <v>185</v>
      </c>
      <c r="G21" s="88" t="s">
        <v>186</v>
      </c>
      <c r="H21" s="87"/>
      <c r="I21" s="87"/>
      <c r="J21" s="87"/>
      <c r="K21" s="87"/>
      <c r="L21" s="22"/>
    </row>
    <row r="22" spans="2:12" ht="18" customHeight="1" x14ac:dyDescent="0.3">
      <c r="B22" s="22"/>
      <c r="C22" s="20">
        <f>IF(Tableau9[[#This Row],[STOCK REEL]]&lt;=0,1,"")</f>
        <v>1</v>
      </c>
      <c r="D22" s="26">
        <f>IF(Tableau9[[#This Row],[STOCK REEL]]&lt;=Tableau9[[#This Row],[MINI]],1,"")</f>
        <v>1</v>
      </c>
      <c r="E22" s="42">
        <f>IF(Tableau9[[#This Row],[STOCK REEL]]&gt;=Tableau9[[#This Row],[MINI]],1,"")</f>
        <v>1</v>
      </c>
      <c r="F22" s="39" t="s">
        <v>187</v>
      </c>
      <c r="G22" s="88" t="s">
        <v>188</v>
      </c>
      <c r="H22" s="87"/>
      <c r="I22" s="87"/>
      <c r="J22" s="87"/>
      <c r="K22" s="87"/>
      <c r="L22" s="22"/>
    </row>
    <row r="23" spans="2:12" ht="18" customHeight="1" x14ac:dyDescent="0.3">
      <c r="B23" s="22"/>
      <c r="C23" s="20">
        <f>IF(Tableau9[[#This Row],[STOCK REEL]]&lt;=0,1,"")</f>
        <v>1</v>
      </c>
      <c r="D23" s="26">
        <f>IF(Tableau9[[#This Row],[STOCK REEL]]&lt;=Tableau9[[#This Row],[MINI]],1,"")</f>
        <v>1</v>
      </c>
      <c r="E23" s="42">
        <f>IF(Tableau9[[#This Row],[STOCK REEL]]&gt;=Tableau9[[#This Row],[MINI]],1,"")</f>
        <v>1</v>
      </c>
      <c r="F23" s="39" t="s">
        <v>189</v>
      </c>
      <c r="G23" s="88" t="s">
        <v>190</v>
      </c>
      <c r="H23" s="87"/>
      <c r="I23" s="87"/>
      <c r="J23" s="87"/>
      <c r="K23" s="87"/>
      <c r="L23" s="22"/>
    </row>
    <row r="24" spans="2:12" ht="18" customHeight="1" x14ac:dyDescent="0.3">
      <c r="B24" s="22"/>
      <c r="C24" s="20">
        <f>IF(Tableau9[[#This Row],[STOCK REEL]]&lt;=0,1,"")</f>
        <v>1</v>
      </c>
      <c r="D24" s="26">
        <f>IF(Tableau9[[#This Row],[STOCK REEL]]&lt;=Tableau9[[#This Row],[MINI]],1,"")</f>
        <v>1</v>
      </c>
      <c r="E24" s="42">
        <f>IF(Tableau9[[#This Row],[STOCK REEL]]&gt;=Tableau9[[#This Row],[MINI]],1,"")</f>
        <v>1</v>
      </c>
      <c r="F24" s="39" t="s">
        <v>191</v>
      </c>
      <c r="G24" s="88" t="s">
        <v>192</v>
      </c>
      <c r="H24" s="87"/>
      <c r="I24" s="87"/>
      <c r="J24" s="87"/>
      <c r="K24" s="87"/>
      <c r="L24" s="22"/>
    </row>
    <row r="25" spans="2:12" ht="18" customHeight="1" x14ac:dyDescent="0.3">
      <c r="B25" s="22"/>
      <c r="C25" s="20">
        <f>IF(Tableau9[[#This Row],[STOCK REEL]]&lt;=0,1,"")</f>
        <v>1</v>
      </c>
      <c r="D25" s="26">
        <f>IF(Tableau9[[#This Row],[STOCK REEL]]&lt;=Tableau9[[#This Row],[MINI]],1,"")</f>
        <v>1</v>
      </c>
      <c r="E25" s="42">
        <f>IF(Tableau9[[#This Row],[STOCK REEL]]&gt;=Tableau9[[#This Row],[MINI]],1,"")</f>
        <v>1</v>
      </c>
      <c r="F25" s="39" t="s">
        <v>193</v>
      </c>
      <c r="G25" s="88" t="s">
        <v>194</v>
      </c>
      <c r="H25" s="87"/>
      <c r="I25" s="87"/>
      <c r="J25" s="87"/>
      <c r="K25" s="87"/>
      <c r="L25" s="22"/>
    </row>
    <row r="26" spans="2:12" ht="18" customHeight="1" x14ac:dyDescent="0.3">
      <c r="B26" s="22"/>
      <c r="C26" s="20">
        <f>IF(Tableau9[[#This Row],[STOCK REEL]]&lt;=0,1,"")</f>
        <v>1</v>
      </c>
      <c r="D26" s="26">
        <f>IF(Tableau9[[#This Row],[STOCK REEL]]&lt;=Tableau9[[#This Row],[MINI]],1,"")</f>
        <v>1</v>
      </c>
      <c r="E26" s="42">
        <f>IF(Tableau9[[#This Row],[STOCK REEL]]&gt;=Tableau9[[#This Row],[MINI]],1,"")</f>
        <v>1</v>
      </c>
      <c r="F26" s="39" t="s">
        <v>195</v>
      </c>
      <c r="G26" s="88" t="s">
        <v>196</v>
      </c>
      <c r="H26" s="87"/>
      <c r="I26" s="87"/>
      <c r="J26" s="87"/>
      <c r="K26" s="87"/>
      <c r="L26" s="22"/>
    </row>
    <row r="27" spans="2:12" ht="18" customHeight="1" x14ac:dyDescent="0.3">
      <c r="B27" s="22"/>
      <c r="C27" s="20">
        <f>IF(Tableau9[[#This Row],[STOCK REEL]]&lt;=0,1,"")</f>
        <v>1</v>
      </c>
      <c r="D27" s="26">
        <f>IF(Tableau9[[#This Row],[STOCK REEL]]&lt;=Tableau9[[#This Row],[MINI]],1,"")</f>
        <v>1</v>
      </c>
      <c r="E27" s="42">
        <f>IF(Tableau9[[#This Row],[STOCK REEL]]&gt;=Tableau9[[#This Row],[MINI]],1,"")</f>
        <v>1</v>
      </c>
      <c r="F27" s="39" t="s">
        <v>197</v>
      </c>
      <c r="G27" s="88" t="s">
        <v>198</v>
      </c>
      <c r="H27" s="87"/>
      <c r="I27" s="87"/>
      <c r="J27" s="87"/>
      <c r="K27" s="87"/>
      <c r="L27" s="22"/>
    </row>
    <row r="28" spans="2:12" ht="18" customHeight="1" x14ac:dyDescent="0.3">
      <c r="B28" s="22"/>
      <c r="C28" s="20">
        <f>IF(Tableau9[[#This Row],[STOCK REEL]]&lt;=0,1,"")</f>
        <v>1</v>
      </c>
      <c r="D28" s="26">
        <f>IF(Tableau9[[#This Row],[STOCK REEL]]&lt;=Tableau9[[#This Row],[MINI]],1,"")</f>
        <v>1</v>
      </c>
      <c r="E28" s="42">
        <f>IF(Tableau9[[#This Row],[STOCK REEL]]&gt;=Tableau9[[#This Row],[MINI]],1,"")</f>
        <v>1</v>
      </c>
      <c r="F28" s="39" t="s">
        <v>288</v>
      </c>
      <c r="G28" s="88" t="s">
        <v>291</v>
      </c>
      <c r="H28" s="87"/>
      <c r="I28" s="87"/>
      <c r="J28" s="87"/>
      <c r="K28" s="87"/>
      <c r="L28" s="22"/>
    </row>
    <row r="29" spans="2:12" ht="18" customHeight="1" x14ac:dyDescent="0.3">
      <c r="B29" s="22"/>
      <c r="C29" s="20">
        <f>IF(Tableau9[[#This Row],[STOCK REEL]]&lt;=0,1,"")</f>
        <v>1</v>
      </c>
      <c r="D29" s="26">
        <f>IF(Tableau9[[#This Row],[STOCK REEL]]&lt;=Tableau9[[#This Row],[MINI]],1,"")</f>
        <v>1</v>
      </c>
      <c r="E29" s="42">
        <f>IF(Tableau9[[#This Row],[STOCK REEL]]&gt;=Tableau9[[#This Row],[MINI]],1,"")</f>
        <v>1</v>
      </c>
      <c r="F29" s="39" t="s">
        <v>289</v>
      </c>
      <c r="G29" s="88" t="s">
        <v>292</v>
      </c>
      <c r="H29" s="87"/>
      <c r="I29" s="87"/>
      <c r="J29" s="87"/>
      <c r="K29" s="87"/>
      <c r="L29" s="22"/>
    </row>
    <row r="30" spans="2:12" ht="18" customHeight="1" x14ac:dyDescent="0.3">
      <c r="B30" s="22"/>
      <c r="C30" s="20">
        <f>IF(Tableau9[[#This Row],[STOCK REEL]]&lt;=0,1,"")</f>
        <v>1</v>
      </c>
      <c r="D30" s="26">
        <f>IF(Tableau9[[#This Row],[STOCK REEL]]&lt;=Tableau9[[#This Row],[MINI]],1,"")</f>
        <v>1</v>
      </c>
      <c r="E30" s="42">
        <f>IF(Tableau9[[#This Row],[STOCK REEL]]&gt;=Tableau9[[#This Row],[MINI]],1,"")</f>
        <v>1</v>
      </c>
      <c r="F30" s="39" t="s">
        <v>290</v>
      </c>
      <c r="G30" s="88" t="s">
        <v>293</v>
      </c>
      <c r="H30" s="87"/>
      <c r="I30" s="87"/>
      <c r="J30" s="87"/>
      <c r="K30" s="87"/>
      <c r="L30" s="22"/>
    </row>
    <row r="31" spans="2:12" ht="18" customHeight="1" x14ac:dyDescent="0.3">
      <c r="B31" s="22"/>
      <c r="C31" s="20">
        <f>IF(Tableau9[[#This Row],[STOCK REEL]]&lt;=0,1,"")</f>
        <v>1</v>
      </c>
      <c r="D31" s="26">
        <f>IF(Tableau9[[#This Row],[STOCK REEL]]&lt;=Tableau9[[#This Row],[MINI]],1,"")</f>
        <v>1</v>
      </c>
      <c r="E31" s="42">
        <f>IF(Tableau9[[#This Row],[STOCK REEL]]&gt;=Tableau9[[#This Row],[MINI]],1,"")</f>
        <v>1</v>
      </c>
      <c r="F31" s="39" t="s">
        <v>294</v>
      </c>
      <c r="G31" s="88" t="s">
        <v>295</v>
      </c>
      <c r="H31" s="87"/>
      <c r="I31" s="87"/>
      <c r="J31" s="87"/>
      <c r="K31" s="87"/>
      <c r="L31" s="22"/>
    </row>
    <row r="32" spans="2:12" ht="18" customHeight="1" x14ac:dyDescent="0.3">
      <c r="B32" s="22"/>
      <c r="C32" s="20">
        <f>IF(Tableau9[[#This Row],[STOCK REEL]]&lt;=0,1,"")</f>
        <v>1</v>
      </c>
      <c r="D32" s="26">
        <f>IF(Tableau9[[#This Row],[STOCK REEL]]&lt;=Tableau9[[#This Row],[MINI]],1,"")</f>
        <v>1</v>
      </c>
      <c r="E32" s="42">
        <f>IF(Tableau9[[#This Row],[STOCK REEL]]&gt;=Tableau9[[#This Row],[MINI]],1,"")</f>
        <v>1</v>
      </c>
      <c r="F32" s="39" t="s">
        <v>199</v>
      </c>
      <c r="G32" s="88" t="s">
        <v>205</v>
      </c>
      <c r="H32" s="87"/>
      <c r="I32" s="87"/>
      <c r="J32" s="87"/>
      <c r="K32" s="87"/>
      <c r="L32" s="22"/>
    </row>
    <row r="33" spans="2:12" ht="18" customHeight="1" x14ac:dyDescent="0.3">
      <c r="B33" s="22"/>
      <c r="C33" s="20">
        <f>IF(Tableau9[[#This Row],[STOCK REEL]]&lt;=0,1,"")</f>
        <v>1</v>
      </c>
      <c r="D33" s="26">
        <f>IF(Tableau9[[#This Row],[STOCK REEL]]&lt;=Tableau9[[#This Row],[MINI]],1,"")</f>
        <v>1</v>
      </c>
      <c r="E33" s="42">
        <f>IF(Tableau9[[#This Row],[STOCK REEL]]&gt;=Tableau9[[#This Row],[MINI]],1,"")</f>
        <v>1</v>
      </c>
      <c r="F33" s="39" t="s">
        <v>200</v>
      </c>
      <c r="G33" s="88" t="s">
        <v>206</v>
      </c>
      <c r="H33" s="87"/>
      <c r="I33" s="87"/>
      <c r="J33" s="87"/>
      <c r="K33" s="87"/>
      <c r="L33" s="22"/>
    </row>
    <row r="34" spans="2:12" ht="18" customHeight="1" x14ac:dyDescent="0.3">
      <c r="B34" s="22"/>
      <c r="C34" s="20">
        <f>IF(Tableau9[[#This Row],[STOCK REEL]]&lt;=0,1,"")</f>
        <v>1</v>
      </c>
      <c r="D34" s="26">
        <f>IF(Tableau9[[#This Row],[STOCK REEL]]&lt;=Tableau9[[#This Row],[MINI]],1,"")</f>
        <v>1</v>
      </c>
      <c r="E34" s="42">
        <f>IF(Tableau9[[#This Row],[STOCK REEL]]&gt;=Tableau9[[#This Row],[MINI]],1,"")</f>
        <v>1</v>
      </c>
      <c r="F34" s="39" t="s">
        <v>201</v>
      </c>
      <c r="G34" s="88" t="s">
        <v>207</v>
      </c>
      <c r="H34" s="87"/>
      <c r="I34" s="87"/>
      <c r="J34" s="87"/>
      <c r="K34" s="87"/>
      <c r="L34" s="22"/>
    </row>
    <row r="35" spans="2:12" ht="18" customHeight="1" x14ac:dyDescent="0.3">
      <c r="B35" s="22"/>
      <c r="C35" s="20">
        <f>IF(Tableau9[[#This Row],[STOCK REEL]]&lt;=0,1,"")</f>
        <v>1</v>
      </c>
      <c r="D35" s="26">
        <f>IF(Tableau9[[#This Row],[STOCK REEL]]&lt;=Tableau9[[#This Row],[MINI]],1,"")</f>
        <v>1</v>
      </c>
      <c r="E35" s="42">
        <f>IF(Tableau9[[#This Row],[STOCK REEL]]&gt;=Tableau9[[#This Row],[MINI]],1,"")</f>
        <v>1</v>
      </c>
      <c r="F35" s="39" t="s">
        <v>202</v>
      </c>
      <c r="G35" s="88" t="s">
        <v>208</v>
      </c>
      <c r="H35" s="87"/>
      <c r="I35" s="87"/>
      <c r="J35" s="87"/>
      <c r="K35" s="87"/>
      <c r="L35" s="22"/>
    </row>
    <row r="36" spans="2:12" ht="18" customHeight="1" x14ac:dyDescent="0.3">
      <c r="B36" s="22"/>
      <c r="C36" s="20">
        <f>IF(Tableau9[[#This Row],[STOCK REEL]]&lt;=0,1,"")</f>
        <v>1</v>
      </c>
      <c r="D36" s="26">
        <f>IF(Tableau9[[#This Row],[STOCK REEL]]&lt;=Tableau9[[#This Row],[MINI]],1,"")</f>
        <v>1</v>
      </c>
      <c r="E36" s="42">
        <f>IF(Tableau9[[#This Row],[STOCK REEL]]&gt;=Tableau9[[#This Row],[MINI]],1,"")</f>
        <v>1</v>
      </c>
      <c r="F36" s="39" t="s">
        <v>203</v>
      </c>
      <c r="G36" s="88" t="s">
        <v>209</v>
      </c>
      <c r="H36" s="87"/>
      <c r="I36" s="87"/>
      <c r="J36" s="87"/>
      <c r="K36" s="87"/>
      <c r="L36" s="22"/>
    </row>
    <row r="37" spans="2:12" ht="18" customHeight="1" x14ac:dyDescent="0.3">
      <c r="B37" s="22"/>
      <c r="C37" s="20">
        <f>IF(Tableau9[[#This Row],[STOCK REEL]]&lt;=0,1,"")</f>
        <v>1</v>
      </c>
      <c r="D37" s="26">
        <f>IF(Tableau9[[#This Row],[STOCK REEL]]&lt;=Tableau9[[#This Row],[MINI]],1,"")</f>
        <v>1</v>
      </c>
      <c r="E37" s="42">
        <f>IF(Tableau9[[#This Row],[STOCK REEL]]&gt;=Tableau9[[#This Row],[MINI]],1,"")</f>
        <v>1</v>
      </c>
      <c r="F37" s="39" t="s">
        <v>204</v>
      </c>
      <c r="G37" s="88" t="s">
        <v>210</v>
      </c>
      <c r="H37" s="87"/>
      <c r="I37" s="87"/>
      <c r="J37" s="87"/>
      <c r="K37" s="87"/>
      <c r="L37" s="22"/>
    </row>
    <row r="38" spans="2:12" ht="18" customHeight="1" x14ac:dyDescent="0.3">
      <c r="B38" s="22"/>
      <c r="C38" s="20">
        <f>IF(Tableau9[[#This Row],[STOCK REEL]]&lt;=0,1,"")</f>
        <v>1</v>
      </c>
      <c r="D38" s="26">
        <f>IF(Tableau9[[#This Row],[STOCK REEL]]&lt;=Tableau9[[#This Row],[MINI]],1,"")</f>
        <v>1</v>
      </c>
      <c r="E38" s="42">
        <f>IF(Tableau9[[#This Row],[STOCK REEL]]&gt;=Tableau9[[#This Row],[MINI]],1,"")</f>
        <v>1</v>
      </c>
      <c r="F38" s="39" t="s">
        <v>211</v>
      </c>
      <c r="G38" s="88"/>
      <c r="H38" s="87"/>
      <c r="I38" s="87"/>
      <c r="J38" s="87"/>
      <c r="K38" s="87"/>
      <c r="L38" s="22"/>
    </row>
    <row r="39" spans="2:12" ht="18" customHeight="1" x14ac:dyDescent="0.3">
      <c r="B39" s="22"/>
      <c r="C39" s="20">
        <f>IF(Tableau9[[#This Row],[STOCK REEL]]&lt;=0,1,"")</f>
        <v>1</v>
      </c>
      <c r="D39" s="26">
        <f>IF(Tableau9[[#This Row],[STOCK REEL]]&lt;=Tableau9[[#This Row],[MINI]],1,"")</f>
        <v>1</v>
      </c>
      <c r="E39" s="42">
        <f>IF(Tableau9[[#This Row],[STOCK REEL]]&gt;=Tableau9[[#This Row],[MINI]],1,"")</f>
        <v>1</v>
      </c>
      <c r="F39" s="39" t="s">
        <v>212</v>
      </c>
      <c r="G39" s="88"/>
      <c r="H39" s="87"/>
      <c r="I39" s="87"/>
      <c r="J39" s="87"/>
      <c r="K39" s="87"/>
      <c r="L39" s="22"/>
    </row>
    <row r="40" spans="2:12" ht="18" customHeight="1" x14ac:dyDescent="0.3">
      <c r="B40" s="22"/>
      <c r="C40" s="20">
        <f>IF(Tableau9[[#This Row],[STOCK REEL]]&lt;=0,1,"")</f>
        <v>1</v>
      </c>
      <c r="D40" s="26">
        <f>IF(Tableau9[[#This Row],[STOCK REEL]]&lt;=Tableau9[[#This Row],[MINI]],1,"")</f>
        <v>1</v>
      </c>
      <c r="E40" s="42">
        <f>IF(Tableau9[[#This Row],[STOCK REEL]]&gt;=Tableau9[[#This Row],[MINI]],1,"")</f>
        <v>1</v>
      </c>
      <c r="F40" s="39" t="s">
        <v>213</v>
      </c>
      <c r="G40" s="88"/>
      <c r="H40" s="87"/>
      <c r="I40" s="87"/>
      <c r="J40" s="87"/>
      <c r="K40" s="87"/>
      <c r="L40" s="22"/>
    </row>
    <row r="41" spans="2:12" ht="18" customHeight="1" x14ac:dyDescent="0.3">
      <c r="B41" s="22"/>
      <c r="C41" s="20">
        <f>IF(Tableau9[[#This Row],[STOCK REEL]]&lt;=0,1,"")</f>
        <v>1</v>
      </c>
      <c r="D41" s="26">
        <f>IF(Tableau9[[#This Row],[STOCK REEL]]&lt;=Tableau9[[#This Row],[MINI]],1,"")</f>
        <v>1</v>
      </c>
      <c r="E41" s="42">
        <f>IF(Tableau9[[#This Row],[STOCK REEL]]&gt;=Tableau9[[#This Row],[MINI]],1,"")</f>
        <v>1</v>
      </c>
      <c r="F41" s="39" t="s">
        <v>214</v>
      </c>
      <c r="G41" s="88"/>
      <c r="H41" s="87"/>
      <c r="I41" s="87"/>
      <c r="J41" s="87"/>
      <c r="K41" s="87"/>
      <c r="L41" s="22"/>
    </row>
    <row r="42" spans="2:12" ht="18" customHeight="1" x14ac:dyDescent="0.3">
      <c r="B42" s="22"/>
      <c r="C42" s="20">
        <f>IF(Tableau9[[#This Row],[STOCK REEL]]&lt;=0,1,"")</f>
        <v>1</v>
      </c>
      <c r="D42" s="26">
        <f>IF(Tableau9[[#This Row],[STOCK REEL]]&lt;=Tableau9[[#This Row],[MINI]],1,"")</f>
        <v>1</v>
      </c>
      <c r="E42" s="42">
        <f>IF(Tableau9[[#This Row],[STOCK REEL]]&gt;=Tableau9[[#This Row],[MINI]],1,"")</f>
        <v>1</v>
      </c>
      <c r="F42" s="39" t="s">
        <v>215</v>
      </c>
      <c r="G42" s="88"/>
      <c r="H42" s="87"/>
      <c r="I42" s="87"/>
      <c r="J42" s="87"/>
      <c r="K42" s="87"/>
      <c r="L42" s="22"/>
    </row>
    <row r="43" spans="2:12" ht="18" customHeight="1" x14ac:dyDescent="0.3">
      <c r="B43" s="22"/>
      <c r="C43" s="20">
        <f>IF(Tableau9[[#This Row],[STOCK REEL]]&lt;=0,1,"")</f>
        <v>1</v>
      </c>
      <c r="D43" s="26">
        <f>IF(Tableau9[[#This Row],[STOCK REEL]]&lt;=Tableau9[[#This Row],[MINI]],1,"")</f>
        <v>1</v>
      </c>
      <c r="E43" s="42">
        <f>IF(Tableau9[[#This Row],[STOCK REEL]]&gt;=Tableau9[[#This Row],[MINI]],1,"")</f>
        <v>1</v>
      </c>
      <c r="F43" s="39" t="s">
        <v>216</v>
      </c>
      <c r="G43" s="88"/>
      <c r="H43" s="87"/>
      <c r="I43" s="87"/>
      <c r="J43" s="87"/>
      <c r="K43" s="87"/>
      <c r="L43" s="22"/>
    </row>
    <row r="44" spans="2:12" ht="18" customHeight="1" x14ac:dyDescent="0.3">
      <c r="B44" s="22"/>
      <c r="C44" s="20">
        <f>IF(Tableau9[[#This Row],[STOCK REEL]]&lt;=0,1,"")</f>
        <v>1</v>
      </c>
      <c r="D44" s="26">
        <f>IF(Tableau9[[#This Row],[STOCK REEL]]&lt;=Tableau9[[#This Row],[MINI]],1,"")</f>
        <v>1</v>
      </c>
      <c r="E44" s="42">
        <f>IF(Tableau9[[#This Row],[STOCK REEL]]&gt;=Tableau9[[#This Row],[MINI]],1,"")</f>
        <v>1</v>
      </c>
      <c r="F44" s="39" t="s">
        <v>217</v>
      </c>
      <c r="G44" s="88"/>
      <c r="H44" s="87"/>
      <c r="I44" s="87"/>
      <c r="J44" s="87"/>
      <c r="K44" s="87"/>
      <c r="L44" s="22"/>
    </row>
    <row r="45" spans="2:12" ht="18" customHeight="1" x14ac:dyDescent="0.3">
      <c r="B45" s="22"/>
      <c r="C45" s="20">
        <f>IF(Tableau9[[#This Row],[STOCK REEL]]&lt;=0,1,"")</f>
        <v>1</v>
      </c>
      <c r="D45" s="26">
        <f>IF(Tableau9[[#This Row],[STOCK REEL]]&lt;=Tableau9[[#This Row],[MINI]],1,"")</f>
        <v>1</v>
      </c>
      <c r="E45" s="42">
        <f>IF(Tableau9[[#This Row],[STOCK REEL]]&gt;=Tableau9[[#This Row],[MINI]],1,"")</f>
        <v>1</v>
      </c>
      <c r="F45" s="39" t="s">
        <v>218</v>
      </c>
      <c r="G45" s="88"/>
      <c r="H45" s="87"/>
      <c r="I45" s="87"/>
      <c r="J45" s="87"/>
      <c r="K45" s="87"/>
      <c r="L45" s="22"/>
    </row>
    <row r="46" spans="2:12" ht="18" customHeight="1" x14ac:dyDescent="0.3">
      <c r="B46" s="22"/>
      <c r="C46" s="20">
        <f>IF(Tableau9[[#This Row],[STOCK REEL]]&lt;=0,1,"")</f>
        <v>1</v>
      </c>
      <c r="D46" s="26">
        <f>IF(Tableau9[[#This Row],[STOCK REEL]]&lt;=Tableau9[[#This Row],[MINI]],1,"")</f>
        <v>1</v>
      </c>
      <c r="E46" s="42">
        <f>IF(Tableau9[[#This Row],[STOCK REEL]]&gt;=Tableau9[[#This Row],[MINI]],1,"")</f>
        <v>1</v>
      </c>
      <c r="F46" s="39" t="s">
        <v>219</v>
      </c>
      <c r="G46" s="88"/>
      <c r="H46" s="87"/>
      <c r="I46" s="87"/>
      <c r="J46" s="87"/>
      <c r="K46" s="87"/>
      <c r="L46" s="22"/>
    </row>
    <row r="47" spans="2:12" ht="18" customHeight="1" x14ac:dyDescent="0.3">
      <c r="B47" s="22"/>
      <c r="C47" s="20">
        <f>IF(Tableau9[[#This Row],[STOCK REEL]]&lt;=0,1,"")</f>
        <v>1</v>
      </c>
      <c r="D47" s="26">
        <f>IF(Tableau9[[#This Row],[STOCK REEL]]&lt;=Tableau9[[#This Row],[MINI]],1,"")</f>
        <v>1</v>
      </c>
      <c r="E47" s="42">
        <f>IF(Tableau9[[#This Row],[STOCK REEL]]&gt;=Tableau9[[#This Row],[MINI]],1,"")</f>
        <v>1</v>
      </c>
      <c r="F47" s="39" t="s">
        <v>219</v>
      </c>
      <c r="G47" s="88"/>
      <c r="H47" s="87"/>
      <c r="I47" s="87"/>
      <c r="J47" s="87"/>
      <c r="K47" s="87"/>
      <c r="L47" s="22"/>
    </row>
    <row r="48" spans="2:12" ht="18" customHeight="1" x14ac:dyDescent="0.3">
      <c r="B48" s="22"/>
      <c r="C48" s="20">
        <f>IF(Tableau9[[#This Row],[STOCK REEL]]&lt;=0,1,"")</f>
        <v>1</v>
      </c>
      <c r="D48" s="26">
        <f>IF(Tableau9[[#This Row],[STOCK REEL]]&lt;=Tableau9[[#This Row],[MINI]],1,"")</f>
        <v>1</v>
      </c>
      <c r="E48" s="42">
        <f>IF(Tableau9[[#This Row],[STOCK REEL]]&gt;=Tableau9[[#This Row],[MINI]],1,"")</f>
        <v>1</v>
      </c>
      <c r="F48" s="39" t="s">
        <v>220</v>
      </c>
      <c r="G48" s="88"/>
      <c r="H48" s="87"/>
      <c r="I48" s="87"/>
      <c r="J48" s="87"/>
      <c r="K48" s="87"/>
      <c r="L48" s="22"/>
    </row>
    <row r="49" spans="2:12" ht="18" customHeight="1" x14ac:dyDescent="0.3">
      <c r="B49" s="22"/>
      <c r="C49" s="20">
        <f>IF(Tableau9[[#This Row],[STOCK REEL]]&lt;=0,1,"")</f>
        <v>1</v>
      </c>
      <c r="D49" s="26">
        <f>IF(Tableau9[[#This Row],[STOCK REEL]]&lt;=Tableau9[[#This Row],[MINI]],1,"")</f>
        <v>1</v>
      </c>
      <c r="E49" s="42">
        <f>IF(Tableau9[[#This Row],[STOCK REEL]]&gt;=Tableau9[[#This Row],[MINI]],1,"")</f>
        <v>1</v>
      </c>
      <c r="F49" s="39" t="s">
        <v>221</v>
      </c>
      <c r="G49" s="88"/>
      <c r="H49" s="87"/>
      <c r="I49" s="87"/>
      <c r="J49" s="87"/>
      <c r="K49" s="87"/>
      <c r="L49" s="22"/>
    </row>
    <row r="50" spans="2:12" ht="18" customHeight="1" x14ac:dyDescent="0.3">
      <c r="B50" s="22"/>
      <c r="C50" s="20">
        <f>IF(Tableau9[[#This Row],[STOCK REEL]]&lt;=0,1,"")</f>
        <v>1</v>
      </c>
      <c r="D50" s="26">
        <f>IF(Tableau9[[#This Row],[STOCK REEL]]&lt;=Tableau9[[#This Row],[MINI]],1,"")</f>
        <v>1</v>
      </c>
      <c r="E50" s="42">
        <f>IF(Tableau9[[#This Row],[STOCK REEL]]&gt;=Tableau9[[#This Row],[MINI]],1,"")</f>
        <v>1</v>
      </c>
      <c r="F50" s="39" t="s">
        <v>222</v>
      </c>
      <c r="G50" s="88"/>
      <c r="H50" s="87"/>
      <c r="I50" s="87"/>
      <c r="J50" s="87"/>
      <c r="K50" s="87"/>
      <c r="L50" s="22"/>
    </row>
    <row r="51" spans="2:12" ht="18" customHeight="1" x14ac:dyDescent="0.3">
      <c r="B51" s="22"/>
      <c r="C51" s="20">
        <f>IF(Tableau9[[#This Row],[STOCK REEL]]&lt;=0,1,"")</f>
        <v>1</v>
      </c>
      <c r="D51" s="26">
        <f>IF(Tableau9[[#This Row],[STOCK REEL]]&lt;=Tableau9[[#This Row],[MINI]],1,"")</f>
        <v>1</v>
      </c>
      <c r="E51" s="42">
        <f>IF(Tableau9[[#This Row],[STOCK REEL]]&gt;=Tableau9[[#This Row],[MINI]],1,"")</f>
        <v>1</v>
      </c>
      <c r="F51" s="39" t="s">
        <v>223</v>
      </c>
      <c r="G51" s="88"/>
      <c r="H51" s="87"/>
      <c r="I51" s="87"/>
      <c r="J51" s="87"/>
      <c r="K51" s="87"/>
      <c r="L51" s="22"/>
    </row>
    <row r="52" spans="2:12" ht="18" customHeight="1" x14ac:dyDescent="0.3">
      <c r="B52" s="22"/>
      <c r="C52" s="20">
        <f>IF(Tableau9[[#This Row],[STOCK REEL]]&lt;=0,1,"")</f>
        <v>1</v>
      </c>
      <c r="D52" s="26">
        <f>IF(Tableau9[[#This Row],[STOCK REEL]]&lt;=Tableau9[[#This Row],[MINI]],1,"")</f>
        <v>1</v>
      </c>
      <c r="E52" s="42">
        <f>IF(Tableau9[[#This Row],[STOCK REEL]]&gt;=Tableau9[[#This Row],[MINI]],1,"")</f>
        <v>1</v>
      </c>
      <c r="F52" s="39" t="s">
        <v>224</v>
      </c>
      <c r="G52" s="88"/>
      <c r="H52" s="87"/>
      <c r="I52" s="87"/>
      <c r="J52" s="87"/>
      <c r="K52" s="87"/>
      <c r="L52" s="22"/>
    </row>
    <row r="53" spans="2:12" ht="18" customHeight="1" x14ac:dyDescent="0.3">
      <c r="B53" s="22"/>
      <c r="C53" s="20">
        <f>IF(Tableau9[[#This Row],[STOCK REEL]]&lt;=0,1,"")</f>
        <v>1</v>
      </c>
      <c r="D53" s="26">
        <f>IF(Tableau9[[#This Row],[STOCK REEL]]&lt;=Tableau9[[#This Row],[MINI]],1,"")</f>
        <v>1</v>
      </c>
      <c r="E53" s="42">
        <f>IF(Tableau9[[#This Row],[STOCK REEL]]&gt;=Tableau9[[#This Row],[MINI]],1,"")</f>
        <v>1</v>
      </c>
      <c r="F53" s="39" t="s">
        <v>225</v>
      </c>
      <c r="G53" s="88"/>
      <c r="H53" s="87"/>
      <c r="I53" s="87"/>
      <c r="J53" s="87"/>
      <c r="K53" s="87"/>
      <c r="L53" s="22"/>
    </row>
    <row r="54" spans="2:12" ht="18" customHeight="1" x14ac:dyDescent="0.3">
      <c r="B54" s="22"/>
      <c r="C54" s="20">
        <f>IF(Tableau9[[#This Row],[STOCK REEL]]&lt;=0,1,"")</f>
        <v>1</v>
      </c>
      <c r="D54" s="26">
        <f>IF(Tableau9[[#This Row],[STOCK REEL]]&lt;=Tableau9[[#This Row],[MINI]],1,"")</f>
        <v>1</v>
      </c>
      <c r="E54" s="42">
        <f>IF(Tableau9[[#This Row],[STOCK REEL]]&gt;=Tableau9[[#This Row],[MINI]],1,"")</f>
        <v>1</v>
      </c>
      <c r="F54" s="39" t="s">
        <v>226</v>
      </c>
      <c r="G54" s="88"/>
      <c r="H54" s="87"/>
      <c r="I54" s="87"/>
      <c r="J54" s="87"/>
      <c r="K54" s="87"/>
      <c r="L54" s="22"/>
    </row>
    <row r="55" spans="2:12" ht="18" customHeight="1" x14ac:dyDescent="0.3">
      <c r="B55" s="22"/>
      <c r="C55" s="20">
        <f>IF(Tableau9[[#This Row],[STOCK REEL]]&lt;=0,1,"")</f>
        <v>1</v>
      </c>
      <c r="D55" s="26">
        <f>IF(Tableau9[[#This Row],[STOCK REEL]]&lt;=Tableau9[[#This Row],[MINI]],1,"")</f>
        <v>1</v>
      </c>
      <c r="E55" s="42">
        <f>IF(Tableau9[[#This Row],[STOCK REEL]]&gt;=Tableau9[[#This Row],[MINI]],1,"")</f>
        <v>1</v>
      </c>
      <c r="F55" s="39" t="s">
        <v>227</v>
      </c>
      <c r="G55" s="88"/>
      <c r="H55" s="87"/>
      <c r="I55" s="87"/>
      <c r="J55" s="87"/>
      <c r="K55" s="87"/>
      <c r="L55" s="22"/>
    </row>
    <row r="56" spans="2:12" ht="18" customHeight="1" x14ac:dyDescent="0.3">
      <c r="B56" s="22"/>
      <c r="C56" s="20">
        <f>IF(Tableau9[[#This Row],[STOCK REEL]]&lt;=0,1,"")</f>
        <v>1</v>
      </c>
      <c r="D56" s="26">
        <f>IF(Tableau9[[#This Row],[STOCK REEL]]&lt;=Tableau9[[#This Row],[MINI]],1,"")</f>
        <v>1</v>
      </c>
      <c r="E56" s="42">
        <f>IF(Tableau9[[#This Row],[STOCK REEL]]&gt;=Tableau9[[#This Row],[MINI]],1,"")</f>
        <v>1</v>
      </c>
      <c r="F56" s="39" t="s">
        <v>228</v>
      </c>
      <c r="G56" s="88"/>
      <c r="H56" s="87"/>
      <c r="I56" s="87"/>
      <c r="J56" s="87"/>
      <c r="K56" s="87"/>
      <c r="L56" s="22"/>
    </row>
    <row r="57" spans="2:12" ht="18" customHeight="1" x14ac:dyDescent="0.3">
      <c r="B57" s="22"/>
      <c r="C57" s="20">
        <f>IF(Tableau9[[#This Row],[STOCK REEL]]&lt;=0,1,"")</f>
        <v>1</v>
      </c>
      <c r="D57" s="26">
        <f>IF(Tableau9[[#This Row],[STOCK REEL]]&lt;=Tableau9[[#This Row],[MINI]],1,"")</f>
        <v>1</v>
      </c>
      <c r="E57" s="42">
        <f>IF(Tableau9[[#This Row],[STOCK REEL]]&gt;=Tableau9[[#This Row],[MINI]],1,"")</f>
        <v>1</v>
      </c>
      <c r="F57" s="39" t="s">
        <v>229</v>
      </c>
      <c r="G57" s="88"/>
      <c r="H57" s="87"/>
      <c r="I57" s="87"/>
      <c r="J57" s="87"/>
      <c r="K57" s="87"/>
      <c r="L57" s="22"/>
    </row>
    <row r="58" spans="2:12" ht="18" customHeight="1" x14ac:dyDescent="0.3">
      <c r="B58" s="22"/>
      <c r="C58" s="20">
        <f>IF(Tableau9[[#This Row],[STOCK REEL]]&lt;=0,1,"")</f>
        <v>1</v>
      </c>
      <c r="D58" s="26">
        <f>IF(Tableau9[[#This Row],[STOCK REEL]]&lt;=Tableau9[[#This Row],[MINI]],1,"")</f>
        <v>1</v>
      </c>
      <c r="E58" s="42">
        <f>IF(Tableau9[[#This Row],[STOCK REEL]]&gt;=Tableau9[[#This Row],[MINI]],1,"")</f>
        <v>1</v>
      </c>
      <c r="F58" s="39" t="s">
        <v>230</v>
      </c>
      <c r="G58" s="88"/>
      <c r="H58" s="87"/>
      <c r="I58" s="87"/>
      <c r="J58" s="87"/>
      <c r="K58" s="87"/>
      <c r="L58" s="22"/>
    </row>
    <row r="59" spans="2:12" ht="18" customHeight="1" x14ac:dyDescent="0.3">
      <c r="B59" s="22"/>
      <c r="C59" s="20">
        <f>IF(Tableau9[[#This Row],[STOCK REEL]]&lt;=0,1,"")</f>
        <v>1</v>
      </c>
      <c r="D59" s="26">
        <f>IF(Tableau9[[#This Row],[STOCK REEL]]&lt;=Tableau9[[#This Row],[MINI]],1,"")</f>
        <v>1</v>
      </c>
      <c r="E59" s="42">
        <f>IF(Tableau9[[#This Row],[STOCK REEL]]&gt;=Tableau9[[#This Row],[MINI]],1,"")</f>
        <v>1</v>
      </c>
      <c r="F59" s="39" t="s">
        <v>231</v>
      </c>
      <c r="G59" s="88"/>
      <c r="H59" s="87"/>
      <c r="I59" s="87"/>
      <c r="J59" s="87"/>
      <c r="K59" s="87"/>
      <c r="L59" s="22"/>
    </row>
    <row r="60" spans="2:12" ht="18" customHeight="1" x14ac:dyDescent="0.3">
      <c r="B60" s="22"/>
      <c r="C60" s="20">
        <f>IF(Tableau9[[#This Row],[STOCK REEL]]&lt;=0,1,"")</f>
        <v>1</v>
      </c>
      <c r="D60" s="26">
        <f>IF(Tableau9[[#This Row],[STOCK REEL]]&lt;=Tableau9[[#This Row],[MINI]],1,"")</f>
        <v>1</v>
      </c>
      <c r="E60" s="42">
        <f>IF(Tableau9[[#This Row],[STOCK REEL]]&gt;=Tableau9[[#This Row],[MINI]],1,"")</f>
        <v>1</v>
      </c>
      <c r="F60" s="39" t="s">
        <v>232</v>
      </c>
      <c r="G60" s="88"/>
      <c r="H60" s="87"/>
      <c r="I60" s="87"/>
      <c r="J60" s="87"/>
      <c r="K60" s="87"/>
      <c r="L60" s="22"/>
    </row>
    <row r="61" spans="2:12" ht="18" customHeight="1" x14ac:dyDescent="0.3">
      <c r="B61" s="22"/>
      <c r="C61" s="20">
        <f>IF(Tableau9[[#This Row],[STOCK REEL]]&lt;=0,1,"")</f>
        <v>1</v>
      </c>
      <c r="D61" s="26">
        <f>IF(Tableau9[[#This Row],[STOCK REEL]]&lt;=Tableau9[[#This Row],[MINI]],1,"")</f>
        <v>1</v>
      </c>
      <c r="E61" s="42">
        <f>IF(Tableau9[[#This Row],[STOCK REEL]]&gt;=Tableau9[[#This Row],[MINI]],1,"")</f>
        <v>1</v>
      </c>
      <c r="F61" s="39" t="s">
        <v>235</v>
      </c>
      <c r="G61" s="88"/>
      <c r="H61" s="87"/>
      <c r="I61" s="87"/>
      <c r="J61" s="87"/>
      <c r="K61" s="87"/>
      <c r="L61" s="22"/>
    </row>
    <row r="62" spans="2:12" ht="18" customHeight="1" x14ac:dyDescent="0.3">
      <c r="B62" s="22"/>
      <c r="C62" s="20">
        <f>IF(Tableau9[[#This Row],[STOCK REEL]]&lt;=0,1,"")</f>
        <v>1</v>
      </c>
      <c r="D62" s="26">
        <f>IF(Tableau9[[#This Row],[STOCK REEL]]&lt;=Tableau9[[#This Row],[MINI]],1,"")</f>
        <v>1</v>
      </c>
      <c r="E62" s="42">
        <f>IF(Tableau9[[#This Row],[STOCK REEL]]&gt;=Tableau9[[#This Row],[MINI]],1,"")</f>
        <v>1</v>
      </c>
      <c r="F62" s="39" t="s">
        <v>236</v>
      </c>
      <c r="G62" s="88"/>
      <c r="H62" s="87"/>
      <c r="I62" s="87"/>
      <c r="J62" s="87"/>
      <c r="K62" s="87"/>
      <c r="L62" s="22"/>
    </row>
    <row r="63" spans="2:12" ht="18" customHeight="1" x14ac:dyDescent="0.3">
      <c r="B63" s="22"/>
      <c r="C63" s="20">
        <f>IF(Tableau9[[#This Row],[STOCK REEL]]&lt;=0,1,"")</f>
        <v>1</v>
      </c>
      <c r="D63" s="26">
        <f>IF(Tableau9[[#This Row],[STOCK REEL]]&lt;=Tableau9[[#This Row],[MINI]],1,"")</f>
        <v>1</v>
      </c>
      <c r="E63" s="42">
        <f>IF(Tableau9[[#This Row],[STOCK REEL]]&gt;=Tableau9[[#This Row],[MINI]],1,"")</f>
        <v>1</v>
      </c>
      <c r="F63" s="39" t="s">
        <v>237</v>
      </c>
      <c r="G63" s="88"/>
      <c r="H63" s="87"/>
      <c r="I63" s="87"/>
      <c r="J63" s="87"/>
      <c r="K63" s="87"/>
      <c r="L63" s="22"/>
    </row>
    <row r="64" spans="2:12" ht="18" customHeight="1" x14ac:dyDescent="0.3">
      <c r="B64" s="22"/>
      <c r="C64" s="20">
        <f>IF(Tableau9[[#This Row],[STOCK REEL]]&lt;=0,1,"")</f>
        <v>1</v>
      </c>
      <c r="D64" s="26">
        <f>IF(Tableau9[[#This Row],[STOCK REEL]]&lt;=Tableau9[[#This Row],[MINI]],1,"")</f>
        <v>1</v>
      </c>
      <c r="E64" s="42">
        <f>IF(Tableau9[[#This Row],[STOCK REEL]]&gt;=Tableau9[[#This Row],[MINI]],1,"")</f>
        <v>1</v>
      </c>
      <c r="F64" s="39" t="s">
        <v>238</v>
      </c>
      <c r="G64" s="88"/>
      <c r="H64" s="87"/>
      <c r="I64" s="87"/>
      <c r="J64" s="87"/>
      <c r="K64" s="87"/>
      <c r="L64" s="22"/>
    </row>
    <row r="65" spans="2:12" ht="18" customHeight="1" x14ac:dyDescent="0.3">
      <c r="B65" s="22"/>
      <c r="C65" s="20">
        <f>IF(Tableau9[[#This Row],[STOCK REEL]]&lt;=0,1,"")</f>
        <v>1</v>
      </c>
      <c r="D65" s="26">
        <f>IF(Tableau9[[#This Row],[STOCK REEL]]&lt;=Tableau9[[#This Row],[MINI]],1,"")</f>
        <v>1</v>
      </c>
      <c r="E65" s="42">
        <f>IF(Tableau9[[#This Row],[STOCK REEL]]&gt;=Tableau9[[#This Row],[MINI]],1,"")</f>
        <v>1</v>
      </c>
      <c r="F65" s="39" t="s">
        <v>233</v>
      </c>
      <c r="G65" s="88"/>
      <c r="H65" s="87"/>
      <c r="I65" s="87"/>
      <c r="J65" s="87"/>
      <c r="K65" s="87"/>
      <c r="L65" s="22"/>
    </row>
    <row r="66" spans="2:12" ht="18" customHeight="1" x14ac:dyDescent="0.3">
      <c r="B66" s="22"/>
      <c r="C66" s="20">
        <f>IF(Tableau9[[#This Row],[STOCK REEL]]&lt;=0,1,"")</f>
        <v>1</v>
      </c>
      <c r="D66" s="26">
        <f>IF(Tableau9[[#This Row],[STOCK REEL]]&lt;=Tableau9[[#This Row],[MINI]],1,"")</f>
        <v>1</v>
      </c>
      <c r="E66" s="42">
        <f>IF(Tableau9[[#This Row],[STOCK REEL]]&gt;=Tableau9[[#This Row],[MINI]],1,"")</f>
        <v>1</v>
      </c>
      <c r="F66" s="39" t="s">
        <v>234</v>
      </c>
      <c r="G66" s="88"/>
      <c r="H66" s="87"/>
      <c r="I66" s="87"/>
      <c r="J66" s="87"/>
      <c r="K66" s="87"/>
      <c r="L66" s="22"/>
    </row>
    <row r="67" spans="2:12" ht="18" customHeight="1" x14ac:dyDescent="0.3">
      <c r="B67" s="22"/>
      <c r="C67" s="20">
        <f>IF(Tableau9[[#This Row],[STOCK REEL]]&lt;=0,1,"")</f>
        <v>1</v>
      </c>
      <c r="D67" s="26">
        <f>IF(Tableau9[[#This Row],[STOCK REEL]]&lt;=Tableau9[[#This Row],[MINI]],1,"")</f>
        <v>1</v>
      </c>
      <c r="E67" s="42">
        <f>IF(Tableau9[[#This Row],[STOCK REEL]]&gt;=Tableau9[[#This Row],[MINI]],1,"")</f>
        <v>1</v>
      </c>
      <c r="F67" s="39" t="s">
        <v>239</v>
      </c>
      <c r="G67" s="88"/>
      <c r="H67" s="87"/>
      <c r="I67" s="87"/>
      <c r="J67" s="87"/>
      <c r="K67" s="87"/>
      <c r="L67" s="22"/>
    </row>
    <row r="68" spans="2:12" ht="18" customHeight="1" x14ac:dyDescent="0.3">
      <c r="B68" s="22"/>
      <c r="C68" s="20">
        <f>IF(Tableau9[[#This Row],[STOCK REEL]]&lt;=0,1,"")</f>
        <v>1</v>
      </c>
      <c r="D68" s="26">
        <f>IF(Tableau9[[#This Row],[STOCK REEL]]&lt;=Tableau9[[#This Row],[MINI]],1,"")</f>
        <v>1</v>
      </c>
      <c r="E68" s="42">
        <f>IF(Tableau9[[#This Row],[STOCK REEL]]&gt;=Tableau9[[#This Row],[MINI]],1,"")</f>
        <v>1</v>
      </c>
      <c r="F68" s="39" t="s">
        <v>240</v>
      </c>
      <c r="G68" s="88"/>
      <c r="H68" s="87"/>
      <c r="I68" s="87"/>
      <c r="J68" s="87"/>
      <c r="K68" s="87"/>
      <c r="L68" s="22"/>
    </row>
    <row r="69" spans="2:12" ht="18" customHeight="1" x14ac:dyDescent="0.3">
      <c r="B69" s="22"/>
      <c r="C69" s="20">
        <f>IF(Tableau9[[#This Row],[STOCK REEL]]&lt;=0,1,"")</f>
        <v>1</v>
      </c>
      <c r="D69" s="26">
        <f>IF(Tableau9[[#This Row],[STOCK REEL]]&lt;=Tableau9[[#This Row],[MINI]],1,"")</f>
        <v>1</v>
      </c>
      <c r="E69" s="42">
        <f>IF(Tableau9[[#This Row],[STOCK REEL]]&gt;=Tableau9[[#This Row],[MINI]],1,"")</f>
        <v>1</v>
      </c>
      <c r="F69" s="39" t="s">
        <v>241</v>
      </c>
      <c r="G69" s="88"/>
      <c r="H69" s="87"/>
      <c r="I69" s="87"/>
      <c r="J69" s="87"/>
      <c r="K69" s="87"/>
      <c r="L69" s="22"/>
    </row>
    <row r="70" spans="2:12" ht="18" customHeight="1" x14ac:dyDescent="0.3">
      <c r="B70" s="22"/>
      <c r="C70" s="20">
        <f>IF(Tableau9[[#This Row],[STOCK REEL]]&lt;=0,1,"")</f>
        <v>1</v>
      </c>
      <c r="D70" s="26">
        <f>IF(Tableau9[[#This Row],[STOCK REEL]]&lt;=Tableau9[[#This Row],[MINI]],1,"")</f>
        <v>1</v>
      </c>
      <c r="E70" s="42">
        <f>IF(Tableau9[[#This Row],[STOCK REEL]]&gt;=Tableau9[[#This Row],[MINI]],1,"")</f>
        <v>1</v>
      </c>
      <c r="F70" s="39" t="s">
        <v>242</v>
      </c>
      <c r="G70" s="88"/>
      <c r="H70" s="87"/>
      <c r="I70" s="87"/>
      <c r="J70" s="87"/>
      <c r="K70" s="87"/>
      <c r="L70" s="22"/>
    </row>
    <row r="71" spans="2:12" ht="18" customHeight="1" x14ac:dyDescent="0.3">
      <c r="B71" s="22"/>
      <c r="C71" s="20">
        <f>IF(Tableau9[[#This Row],[STOCK REEL]]&lt;=0,1,"")</f>
        <v>1</v>
      </c>
      <c r="D71" s="26">
        <f>IF(Tableau9[[#This Row],[STOCK REEL]]&lt;=Tableau9[[#This Row],[MINI]],1,"")</f>
        <v>1</v>
      </c>
      <c r="E71" s="42">
        <f>IF(Tableau9[[#This Row],[STOCK REEL]]&gt;=Tableau9[[#This Row],[MINI]],1,"")</f>
        <v>1</v>
      </c>
      <c r="F71" s="39" t="s">
        <v>243</v>
      </c>
      <c r="G71" s="88"/>
      <c r="H71" s="87"/>
      <c r="I71" s="87"/>
      <c r="J71" s="87"/>
      <c r="K71" s="87"/>
      <c r="L71" s="22"/>
    </row>
    <row r="72" spans="2:12" ht="18" customHeight="1" x14ac:dyDescent="0.3">
      <c r="B72" s="22"/>
      <c r="C72" s="20">
        <f>IF(Tableau9[[#This Row],[STOCK REEL]]&lt;=0,1,"")</f>
        <v>1</v>
      </c>
      <c r="D72" s="26">
        <f>IF(Tableau9[[#This Row],[STOCK REEL]]&lt;=Tableau9[[#This Row],[MINI]],1,"")</f>
        <v>1</v>
      </c>
      <c r="E72" s="42">
        <f>IF(Tableau9[[#This Row],[STOCK REEL]]&gt;=Tableau9[[#This Row],[MINI]],1,"")</f>
        <v>1</v>
      </c>
      <c r="F72" s="39" t="s">
        <v>244</v>
      </c>
      <c r="G72" s="88"/>
      <c r="H72" s="87"/>
      <c r="I72" s="87"/>
      <c r="J72" s="87"/>
      <c r="K72" s="87"/>
      <c r="L72" s="22"/>
    </row>
    <row r="73" spans="2:12" ht="18" customHeight="1" x14ac:dyDescent="0.3">
      <c r="B73" s="22"/>
      <c r="C73" s="20">
        <f>IF(Tableau9[[#This Row],[STOCK REEL]]&lt;=0,1,"")</f>
        <v>1</v>
      </c>
      <c r="D73" s="26">
        <f>IF(Tableau9[[#This Row],[STOCK REEL]]&lt;=Tableau9[[#This Row],[MINI]],1,"")</f>
        <v>1</v>
      </c>
      <c r="E73" s="42">
        <f>IF(Tableau9[[#This Row],[STOCK REEL]]&gt;=Tableau9[[#This Row],[MINI]],1,"")</f>
        <v>1</v>
      </c>
      <c r="F73" s="39" t="s">
        <v>245</v>
      </c>
      <c r="G73" s="88"/>
      <c r="H73" s="87"/>
      <c r="I73" s="87"/>
      <c r="J73" s="87"/>
      <c r="K73" s="87"/>
      <c r="L73" s="22"/>
    </row>
    <row r="74" spans="2:12" ht="18" customHeight="1" x14ac:dyDescent="0.3">
      <c r="B74" s="22"/>
      <c r="C74" s="20">
        <f>IF(Tableau9[[#This Row],[STOCK REEL]]&lt;=0,1,"")</f>
        <v>1</v>
      </c>
      <c r="D74" s="26">
        <f>IF(Tableau9[[#This Row],[STOCK REEL]]&lt;=Tableau9[[#This Row],[MINI]],1,"")</f>
        <v>1</v>
      </c>
      <c r="E74" s="42">
        <f>IF(Tableau9[[#This Row],[STOCK REEL]]&gt;=Tableau9[[#This Row],[MINI]],1,"")</f>
        <v>1</v>
      </c>
      <c r="F74" s="39" t="s">
        <v>246</v>
      </c>
      <c r="G74" s="88"/>
      <c r="H74" s="87"/>
      <c r="I74" s="87"/>
      <c r="J74" s="87"/>
      <c r="K74" s="87"/>
      <c r="L74" s="22"/>
    </row>
    <row r="75" spans="2:12" ht="18" customHeight="1" x14ac:dyDescent="0.3">
      <c r="B75" s="22"/>
      <c r="C75" s="20">
        <f>IF(Tableau9[[#This Row],[STOCK REEL]]&lt;=0,1,"")</f>
        <v>1</v>
      </c>
      <c r="D75" s="26">
        <f>IF(Tableau9[[#This Row],[STOCK REEL]]&lt;=Tableau9[[#This Row],[MINI]],1,"")</f>
        <v>1</v>
      </c>
      <c r="E75" s="42">
        <f>IF(Tableau9[[#This Row],[STOCK REEL]]&gt;=Tableau9[[#This Row],[MINI]],1,"")</f>
        <v>1</v>
      </c>
      <c r="F75" s="39" t="s">
        <v>247</v>
      </c>
      <c r="G75" s="88"/>
      <c r="H75" s="87"/>
      <c r="I75" s="87"/>
      <c r="J75" s="87"/>
      <c r="K75" s="87"/>
      <c r="L75" s="22"/>
    </row>
    <row r="76" spans="2:12" ht="18" customHeight="1" x14ac:dyDescent="0.3">
      <c r="B76" s="22"/>
      <c r="C76" s="20">
        <f>IF(Tableau9[[#This Row],[STOCK REEL]]&lt;=0,1,"")</f>
        <v>1</v>
      </c>
      <c r="D76" s="26">
        <f>IF(Tableau9[[#This Row],[STOCK REEL]]&lt;=Tableau9[[#This Row],[MINI]],1,"")</f>
        <v>1</v>
      </c>
      <c r="E76" s="42">
        <f>IF(Tableau9[[#This Row],[STOCK REEL]]&gt;=Tableau9[[#This Row],[MINI]],1,"")</f>
        <v>1</v>
      </c>
      <c r="F76" s="39" t="s">
        <v>248</v>
      </c>
      <c r="G76" s="88"/>
      <c r="H76" s="87"/>
      <c r="I76" s="87"/>
      <c r="J76" s="87"/>
      <c r="K76" s="87"/>
      <c r="L76" s="22"/>
    </row>
    <row r="77" spans="2:12" ht="18" customHeight="1" x14ac:dyDescent="0.3">
      <c r="B77" s="22"/>
      <c r="C77" s="20">
        <f>IF(Tableau9[[#This Row],[STOCK REEL]]&lt;=0,1,"")</f>
        <v>1</v>
      </c>
      <c r="D77" s="26">
        <f>IF(Tableau9[[#This Row],[STOCK REEL]]&lt;=Tableau9[[#This Row],[MINI]],1,"")</f>
        <v>1</v>
      </c>
      <c r="E77" s="42">
        <f>IF(Tableau9[[#This Row],[STOCK REEL]]&gt;=Tableau9[[#This Row],[MINI]],1,"")</f>
        <v>1</v>
      </c>
      <c r="F77" s="39" t="s">
        <v>249</v>
      </c>
      <c r="G77" s="88"/>
      <c r="H77" s="87"/>
      <c r="I77" s="87"/>
      <c r="J77" s="87"/>
      <c r="K77" s="87"/>
      <c r="L77" s="22"/>
    </row>
    <row r="78" spans="2:12" ht="18" customHeight="1" x14ac:dyDescent="0.3">
      <c r="B78" s="22"/>
      <c r="C78" s="20">
        <f>IF(Tableau9[[#This Row],[STOCK REEL]]&lt;=0,1,"")</f>
        <v>1</v>
      </c>
      <c r="D78" s="26">
        <f>IF(Tableau9[[#This Row],[STOCK REEL]]&lt;=Tableau9[[#This Row],[MINI]],1,"")</f>
        <v>1</v>
      </c>
      <c r="E78" s="42">
        <f>IF(Tableau9[[#This Row],[STOCK REEL]]&gt;=Tableau9[[#This Row],[MINI]],1,"")</f>
        <v>1</v>
      </c>
      <c r="F78" s="39" t="s">
        <v>250</v>
      </c>
      <c r="G78" s="88"/>
      <c r="H78" s="87"/>
      <c r="I78" s="87"/>
      <c r="J78" s="87"/>
      <c r="K78" s="87"/>
      <c r="L78" s="22"/>
    </row>
    <row r="79" spans="2:12" ht="18" customHeight="1" x14ac:dyDescent="0.3">
      <c r="B79" s="22"/>
      <c r="C79" s="20">
        <f>IF(Tableau9[[#This Row],[STOCK REEL]]&lt;=0,1,"")</f>
        <v>1</v>
      </c>
      <c r="D79" s="26">
        <f>IF(Tableau9[[#This Row],[STOCK REEL]]&lt;=Tableau9[[#This Row],[MINI]],1,"")</f>
        <v>1</v>
      </c>
      <c r="E79" s="42">
        <f>IF(Tableau9[[#This Row],[STOCK REEL]]&gt;=Tableau9[[#This Row],[MINI]],1,"")</f>
        <v>1</v>
      </c>
      <c r="F79" s="39" t="s">
        <v>251</v>
      </c>
      <c r="G79" s="88"/>
      <c r="H79" s="87"/>
      <c r="I79" s="87"/>
      <c r="J79" s="87"/>
      <c r="K79" s="87"/>
      <c r="L79" s="22"/>
    </row>
    <row r="80" spans="2:12" ht="18" customHeight="1" x14ac:dyDescent="0.3">
      <c r="B80" s="22"/>
      <c r="C80" s="20">
        <f>IF(Tableau9[[#This Row],[STOCK REEL]]&lt;=0,1,"")</f>
        <v>1</v>
      </c>
      <c r="D80" s="26">
        <f>IF(Tableau9[[#This Row],[STOCK REEL]]&lt;=Tableau9[[#This Row],[MINI]],1,"")</f>
        <v>1</v>
      </c>
      <c r="E80" s="42">
        <f>IF(Tableau9[[#This Row],[STOCK REEL]]&gt;=Tableau9[[#This Row],[MINI]],1,"")</f>
        <v>1</v>
      </c>
      <c r="F80" s="39" t="s">
        <v>252</v>
      </c>
      <c r="G80" s="88"/>
      <c r="H80" s="87"/>
      <c r="I80" s="87"/>
      <c r="J80" s="87"/>
      <c r="K80" s="87"/>
      <c r="L80" s="22"/>
    </row>
    <row r="81" spans="2:12" ht="18" customHeight="1" x14ac:dyDescent="0.3">
      <c r="B81" s="22"/>
      <c r="C81" s="20">
        <f>IF(Tableau9[[#This Row],[STOCK REEL]]&lt;=0,1,"")</f>
        <v>1</v>
      </c>
      <c r="D81" s="26">
        <f>IF(Tableau9[[#This Row],[STOCK REEL]]&lt;=Tableau9[[#This Row],[MINI]],1,"")</f>
        <v>1</v>
      </c>
      <c r="E81" s="42">
        <f>IF(Tableau9[[#This Row],[STOCK REEL]]&gt;=Tableau9[[#This Row],[MINI]],1,"")</f>
        <v>1</v>
      </c>
      <c r="F81" s="39" t="s">
        <v>253</v>
      </c>
      <c r="G81" s="88"/>
      <c r="H81" s="87"/>
      <c r="I81" s="87"/>
      <c r="J81" s="87"/>
      <c r="K81" s="87"/>
      <c r="L81" s="22"/>
    </row>
    <row r="82" spans="2:12" ht="18" customHeight="1" x14ac:dyDescent="0.3">
      <c r="B82" s="22"/>
      <c r="C82" s="20">
        <f>IF(Tableau9[[#This Row],[STOCK REEL]]&lt;=0,1,"")</f>
        <v>1</v>
      </c>
      <c r="D82" s="26">
        <f>IF(Tableau9[[#This Row],[STOCK REEL]]&lt;=Tableau9[[#This Row],[MINI]],1,"")</f>
        <v>1</v>
      </c>
      <c r="E82" s="42">
        <f>IF(Tableau9[[#This Row],[STOCK REEL]]&gt;=Tableau9[[#This Row],[MINI]],1,"")</f>
        <v>1</v>
      </c>
      <c r="F82" s="39" t="s">
        <v>254</v>
      </c>
      <c r="G82" s="88"/>
      <c r="H82" s="87"/>
      <c r="I82" s="87"/>
      <c r="J82" s="87"/>
      <c r="K82" s="87"/>
      <c r="L82" s="22"/>
    </row>
    <row r="83" spans="2:12" ht="18" customHeight="1" x14ac:dyDescent="0.3">
      <c r="B83" s="22"/>
      <c r="C83" s="20">
        <f>IF(Tableau9[[#This Row],[STOCK REEL]]&lt;=0,1,"")</f>
        <v>1</v>
      </c>
      <c r="D83" s="26">
        <f>IF(Tableau9[[#This Row],[STOCK REEL]]&lt;=Tableau9[[#This Row],[MINI]],1,"")</f>
        <v>1</v>
      </c>
      <c r="E83" s="42">
        <f>IF(Tableau9[[#This Row],[STOCK REEL]]&gt;=Tableau9[[#This Row],[MINI]],1,"")</f>
        <v>1</v>
      </c>
      <c r="F83" s="39" t="s">
        <v>255</v>
      </c>
      <c r="G83" s="88"/>
      <c r="H83" s="87"/>
      <c r="I83" s="87"/>
      <c r="J83" s="87"/>
      <c r="K83" s="87"/>
      <c r="L83" s="22"/>
    </row>
    <row r="84" spans="2:12" ht="18" customHeight="1" x14ac:dyDescent="0.3">
      <c r="B84" s="22"/>
      <c r="C84" s="20">
        <f>IF(Tableau9[[#This Row],[STOCK REEL]]&lt;=0,1,"")</f>
        <v>1</v>
      </c>
      <c r="D84" s="26">
        <f>IF(Tableau9[[#This Row],[STOCK REEL]]&lt;=Tableau9[[#This Row],[MINI]],1,"")</f>
        <v>1</v>
      </c>
      <c r="E84" s="42">
        <f>IF(Tableau9[[#This Row],[STOCK REEL]]&gt;=Tableau9[[#This Row],[MINI]],1,"")</f>
        <v>1</v>
      </c>
      <c r="F84" s="39" t="s">
        <v>256</v>
      </c>
      <c r="G84" s="88"/>
      <c r="H84" s="87"/>
      <c r="I84" s="87"/>
      <c r="J84" s="87"/>
      <c r="K84" s="87"/>
      <c r="L84" s="22"/>
    </row>
    <row r="85" spans="2:12" ht="18" customHeight="1" x14ac:dyDescent="0.3">
      <c r="B85" s="22"/>
      <c r="C85" s="20">
        <f>IF(Tableau9[[#This Row],[STOCK REEL]]&lt;=0,1,"")</f>
        <v>1</v>
      </c>
      <c r="D85" s="26">
        <f>IF(Tableau9[[#This Row],[STOCK REEL]]&lt;=Tableau9[[#This Row],[MINI]],1,"")</f>
        <v>1</v>
      </c>
      <c r="E85" s="42">
        <f>IF(Tableau9[[#This Row],[STOCK REEL]]&gt;=Tableau9[[#This Row],[MINI]],1,"")</f>
        <v>1</v>
      </c>
      <c r="F85" s="39" t="s">
        <v>257</v>
      </c>
      <c r="G85" s="88"/>
      <c r="H85" s="87"/>
      <c r="I85" s="87"/>
      <c r="J85" s="87"/>
      <c r="K85" s="87"/>
      <c r="L85" s="22"/>
    </row>
    <row r="86" spans="2:12" ht="18" customHeight="1" x14ac:dyDescent="0.3">
      <c r="B86" s="22"/>
      <c r="C86" s="20">
        <f>IF(Tableau9[[#This Row],[STOCK REEL]]&lt;=0,1,"")</f>
        <v>1</v>
      </c>
      <c r="D86" s="26">
        <f>IF(Tableau9[[#This Row],[STOCK REEL]]&lt;=Tableau9[[#This Row],[MINI]],1,"")</f>
        <v>1</v>
      </c>
      <c r="E86" s="42">
        <f>IF(Tableau9[[#This Row],[STOCK REEL]]&gt;=Tableau9[[#This Row],[MINI]],1,"")</f>
        <v>1</v>
      </c>
      <c r="F86" s="39" t="s">
        <v>259</v>
      </c>
      <c r="G86" s="88"/>
      <c r="H86" s="87"/>
      <c r="I86" s="87"/>
      <c r="J86" s="87"/>
      <c r="K86" s="87"/>
      <c r="L86" s="22"/>
    </row>
    <row r="87" spans="2:12" ht="18" customHeight="1" x14ac:dyDescent="0.3">
      <c r="B87" s="22"/>
      <c r="C87" s="20">
        <f>IF(Tableau9[[#This Row],[STOCK REEL]]&lt;=0,1,"")</f>
        <v>1</v>
      </c>
      <c r="D87" s="26">
        <f>IF(Tableau9[[#This Row],[STOCK REEL]]&lt;=Tableau9[[#This Row],[MINI]],1,"")</f>
        <v>1</v>
      </c>
      <c r="E87" s="42">
        <f>IF(Tableau9[[#This Row],[STOCK REEL]]&gt;=Tableau9[[#This Row],[MINI]],1,"")</f>
        <v>1</v>
      </c>
      <c r="F87" s="39" t="s">
        <v>258</v>
      </c>
      <c r="G87" s="88"/>
      <c r="H87" s="87"/>
      <c r="I87" s="87"/>
      <c r="J87" s="87"/>
      <c r="K87" s="87"/>
      <c r="L87" s="22"/>
    </row>
    <row r="88" spans="2:12" ht="18" customHeight="1" x14ac:dyDescent="0.3">
      <c r="B88" s="22"/>
      <c r="C88" s="20">
        <f>IF(Tableau9[[#This Row],[STOCK REEL]]&lt;=0,1,"")</f>
        <v>1</v>
      </c>
      <c r="D88" s="26">
        <f>IF(Tableau9[[#This Row],[STOCK REEL]]&lt;=Tableau9[[#This Row],[MINI]],1,"")</f>
        <v>1</v>
      </c>
      <c r="E88" s="42">
        <f>IF(Tableau9[[#This Row],[STOCK REEL]]&gt;=Tableau9[[#This Row],[MINI]],1,"")</f>
        <v>1</v>
      </c>
      <c r="F88" s="39" t="s">
        <v>260</v>
      </c>
      <c r="G88" s="88"/>
      <c r="H88" s="87"/>
      <c r="I88" s="87"/>
      <c r="J88" s="87"/>
      <c r="K88" s="87"/>
      <c r="L88" s="22"/>
    </row>
    <row r="89" spans="2:12" ht="18" customHeight="1" x14ac:dyDescent="0.3">
      <c r="B89" s="22"/>
      <c r="C89" s="20">
        <f>IF(Tableau9[[#This Row],[STOCK REEL]]&lt;=0,1,"")</f>
        <v>1</v>
      </c>
      <c r="D89" s="26">
        <f>IF(Tableau9[[#This Row],[STOCK REEL]]&lt;=Tableau9[[#This Row],[MINI]],1,"")</f>
        <v>1</v>
      </c>
      <c r="E89" s="42">
        <f>IF(Tableau9[[#This Row],[STOCK REEL]]&gt;=Tableau9[[#This Row],[MINI]],1,"")</f>
        <v>1</v>
      </c>
      <c r="F89" s="39" t="s">
        <v>261</v>
      </c>
      <c r="G89" s="88"/>
      <c r="H89" s="87"/>
      <c r="I89" s="87"/>
      <c r="J89" s="87"/>
      <c r="K89" s="87"/>
      <c r="L89" s="22"/>
    </row>
    <row r="90" spans="2:12" ht="18" customHeight="1" x14ac:dyDescent="0.3">
      <c r="B90" s="22"/>
      <c r="C90" s="20">
        <f>IF(Tableau9[[#This Row],[STOCK REEL]]&lt;=0,1,"")</f>
        <v>1</v>
      </c>
      <c r="D90" s="26">
        <f>IF(Tableau9[[#This Row],[STOCK REEL]]&lt;=Tableau9[[#This Row],[MINI]],1,"")</f>
        <v>1</v>
      </c>
      <c r="E90" s="42">
        <f>IF(Tableau9[[#This Row],[STOCK REEL]]&gt;=Tableau9[[#This Row],[MINI]],1,"")</f>
        <v>1</v>
      </c>
      <c r="F90" s="39" t="s">
        <v>262</v>
      </c>
      <c r="G90" s="88"/>
      <c r="H90" s="87"/>
      <c r="I90" s="87"/>
      <c r="J90" s="87"/>
      <c r="K90" s="87"/>
      <c r="L90" s="22"/>
    </row>
    <row r="91" spans="2:12" ht="18" customHeight="1" x14ac:dyDescent="0.3">
      <c r="B91" s="22"/>
      <c r="C91" s="20">
        <f>IF(Tableau9[[#This Row],[STOCK REEL]]&lt;=0,1,"")</f>
        <v>1</v>
      </c>
      <c r="D91" s="26">
        <f>IF(Tableau9[[#This Row],[STOCK REEL]]&lt;=Tableau9[[#This Row],[MINI]],1,"")</f>
        <v>1</v>
      </c>
      <c r="E91" s="42">
        <f>IF(Tableau9[[#This Row],[STOCK REEL]]&gt;=Tableau9[[#This Row],[MINI]],1,"")</f>
        <v>1</v>
      </c>
      <c r="F91" s="39" t="s">
        <v>263</v>
      </c>
      <c r="G91" s="88"/>
      <c r="H91" s="87"/>
      <c r="I91" s="87"/>
      <c r="J91" s="87"/>
      <c r="K91" s="87"/>
      <c r="L91" s="22"/>
    </row>
    <row r="92" spans="2:12" ht="18" customHeight="1" x14ac:dyDescent="0.3">
      <c r="B92" s="22"/>
      <c r="C92" s="20">
        <f>IF(Tableau9[[#This Row],[STOCK REEL]]&lt;=0,1,"")</f>
        <v>1</v>
      </c>
      <c r="D92" s="26">
        <f>IF(Tableau9[[#This Row],[STOCK REEL]]&lt;=Tableau9[[#This Row],[MINI]],1,"")</f>
        <v>1</v>
      </c>
      <c r="E92" s="42">
        <f>IF(Tableau9[[#This Row],[STOCK REEL]]&gt;=Tableau9[[#This Row],[MINI]],1,"")</f>
        <v>1</v>
      </c>
      <c r="F92" s="39" t="s">
        <v>264</v>
      </c>
      <c r="G92" s="88"/>
      <c r="H92" s="87"/>
      <c r="I92" s="87"/>
      <c r="J92" s="87"/>
      <c r="K92" s="87"/>
      <c r="L92" s="22"/>
    </row>
    <row r="93" spans="2:12" ht="18" customHeight="1" x14ac:dyDescent="0.3">
      <c r="B93" s="22"/>
      <c r="C93" s="20">
        <f>IF(Tableau9[[#This Row],[STOCK REEL]]&lt;=0,1,"")</f>
        <v>1</v>
      </c>
      <c r="D93" s="26">
        <f>IF(Tableau9[[#This Row],[STOCK REEL]]&lt;=Tableau9[[#This Row],[MINI]],1,"")</f>
        <v>1</v>
      </c>
      <c r="E93" s="42">
        <f>IF(Tableau9[[#This Row],[STOCK REEL]]&gt;=Tableau9[[#This Row],[MINI]],1,"")</f>
        <v>1</v>
      </c>
      <c r="F93" s="39" t="s">
        <v>265</v>
      </c>
      <c r="G93" s="88"/>
      <c r="H93" s="87"/>
      <c r="I93" s="87"/>
      <c r="J93" s="87"/>
      <c r="K93" s="87"/>
      <c r="L93" s="22"/>
    </row>
    <row r="94" spans="2:12" ht="18" customHeight="1" x14ac:dyDescent="0.3">
      <c r="B94" s="22"/>
      <c r="C94" s="20">
        <f>IF(Tableau9[[#This Row],[STOCK REEL]]&lt;=0,1,"")</f>
        <v>1</v>
      </c>
      <c r="D94" s="26">
        <f>IF(Tableau9[[#This Row],[STOCK REEL]]&lt;=Tableau9[[#This Row],[MINI]],1,"")</f>
        <v>1</v>
      </c>
      <c r="E94" s="42">
        <f>IF(Tableau9[[#This Row],[STOCK REEL]]&gt;=Tableau9[[#This Row],[MINI]],1,"")</f>
        <v>1</v>
      </c>
      <c r="F94" s="39" t="s">
        <v>266</v>
      </c>
      <c r="G94" s="88"/>
      <c r="H94" s="87"/>
      <c r="I94" s="87"/>
      <c r="J94" s="87"/>
      <c r="K94" s="87"/>
      <c r="L94" s="22"/>
    </row>
    <row r="95" spans="2:12" ht="18" customHeight="1" x14ac:dyDescent="0.3">
      <c r="B95" s="22"/>
      <c r="C95" s="20">
        <f>IF(Tableau9[[#This Row],[STOCK REEL]]&lt;=0,1,"")</f>
        <v>1</v>
      </c>
      <c r="D95" s="26">
        <f>IF(Tableau9[[#This Row],[STOCK REEL]]&lt;=Tableau9[[#This Row],[MINI]],1,"")</f>
        <v>1</v>
      </c>
      <c r="E95" s="42">
        <f>IF(Tableau9[[#This Row],[STOCK REEL]]&gt;=Tableau9[[#This Row],[MINI]],1,"")</f>
        <v>1</v>
      </c>
      <c r="F95" s="39" t="s">
        <v>267</v>
      </c>
      <c r="G95" s="88"/>
      <c r="H95" s="87"/>
      <c r="I95" s="87"/>
      <c r="J95" s="87"/>
      <c r="K95" s="87"/>
      <c r="L95" s="22"/>
    </row>
    <row r="96" spans="2:12" ht="18" customHeight="1" x14ac:dyDescent="0.3">
      <c r="B96" s="22"/>
      <c r="C96" s="20">
        <f>IF(Tableau9[[#This Row],[STOCK REEL]]&lt;=0,1,"")</f>
        <v>1</v>
      </c>
      <c r="D96" s="26">
        <f>IF(Tableau9[[#This Row],[STOCK REEL]]&lt;=Tableau9[[#This Row],[MINI]],1,"")</f>
        <v>1</v>
      </c>
      <c r="E96" s="42">
        <f>IF(Tableau9[[#This Row],[STOCK REEL]]&gt;=Tableau9[[#This Row],[MINI]],1,"")</f>
        <v>1</v>
      </c>
      <c r="F96" s="39" t="s">
        <v>268</v>
      </c>
      <c r="G96" s="88"/>
      <c r="H96" s="87"/>
      <c r="I96" s="87"/>
      <c r="J96" s="87"/>
      <c r="K96" s="87"/>
      <c r="L96" s="22"/>
    </row>
    <row r="97" spans="2:12" ht="18" customHeight="1" x14ac:dyDescent="0.3">
      <c r="B97" s="22"/>
      <c r="C97" s="20">
        <f>IF(Tableau9[[#This Row],[STOCK REEL]]&lt;=0,1,"")</f>
        <v>1</v>
      </c>
      <c r="D97" s="26">
        <f>IF(Tableau9[[#This Row],[STOCK REEL]]&lt;=Tableau9[[#This Row],[MINI]],1,"")</f>
        <v>1</v>
      </c>
      <c r="E97" s="42">
        <f>IF(Tableau9[[#This Row],[STOCK REEL]]&gt;=Tableau9[[#This Row],[MINI]],1,"")</f>
        <v>1</v>
      </c>
      <c r="F97" s="39" t="s">
        <v>269</v>
      </c>
      <c r="G97" s="88"/>
      <c r="H97" s="87"/>
      <c r="I97" s="87"/>
      <c r="J97" s="87"/>
      <c r="K97" s="87"/>
      <c r="L97" s="22"/>
    </row>
    <row r="98" spans="2:12" ht="18" customHeight="1" x14ac:dyDescent="0.3">
      <c r="B98" s="22"/>
      <c r="C98" s="20">
        <f>IF(Tableau9[[#This Row],[STOCK REEL]]&lt;=0,1,"")</f>
        <v>1</v>
      </c>
      <c r="D98" s="26">
        <f>IF(Tableau9[[#This Row],[STOCK REEL]]&lt;=Tableau9[[#This Row],[MINI]],1,"")</f>
        <v>1</v>
      </c>
      <c r="E98" s="42">
        <f>IF(Tableau9[[#This Row],[STOCK REEL]]&gt;=Tableau9[[#This Row],[MINI]],1,"")</f>
        <v>1</v>
      </c>
      <c r="F98" s="39" t="s">
        <v>270</v>
      </c>
      <c r="G98" s="88"/>
      <c r="H98" s="87"/>
      <c r="I98" s="87"/>
      <c r="J98" s="87"/>
      <c r="K98" s="87"/>
      <c r="L98" s="22"/>
    </row>
    <row r="99" spans="2:12" ht="18" customHeight="1" x14ac:dyDescent="0.3">
      <c r="B99" s="22"/>
      <c r="C99" s="20">
        <f>IF(Tableau9[[#This Row],[STOCK REEL]]&lt;=0,1,"")</f>
        <v>1</v>
      </c>
      <c r="D99" s="26">
        <f>IF(Tableau9[[#This Row],[STOCK REEL]]&lt;=Tableau9[[#This Row],[MINI]],1,"")</f>
        <v>1</v>
      </c>
      <c r="E99" s="42">
        <f>IF(Tableau9[[#This Row],[STOCK REEL]]&gt;=Tableau9[[#This Row],[MINI]],1,"")</f>
        <v>1</v>
      </c>
      <c r="F99" s="39" t="s">
        <v>271</v>
      </c>
      <c r="G99" s="88"/>
      <c r="H99" s="87"/>
      <c r="I99" s="87"/>
      <c r="J99" s="87"/>
      <c r="K99" s="87"/>
      <c r="L99" s="22"/>
    </row>
    <row r="100" spans="2:12" ht="18" customHeight="1" x14ac:dyDescent="0.3">
      <c r="B100" s="22"/>
      <c r="C100" s="20">
        <f>IF(Tableau9[[#This Row],[STOCK REEL]]&lt;=0,1,"")</f>
        <v>1</v>
      </c>
      <c r="D100" s="26">
        <f>IF(Tableau9[[#This Row],[STOCK REEL]]&lt;=Tableau9[[#This Row],[MINI]],1,"")</f>
        <v>1</v>
      </c>
      <c r="E100" s="42">
        <f>IF(Tableau9[[#This Row],[STOCK REEL]]&gt;=Tableau9[[#This Row],[MINI]],1,"")</f>
        <v>1</v>
      </c>
      <c r="F100" s="39" t="s">
        <v>272</v>
      </c>
      <c r="G100" s="88"/>
      <c r="H100" s="87"/>
      <c r="I100" s="87"/>
      <c r="J100" s="87"/>
      <c r="K100" s="87"/>
      <c r="L100" s="22"/>
    </row>
    <row r="101" spans="2:12" ht="18" customHeight="1" x14ac:dyDescent="0.3">
      <c r="B101" s="22"/>
      <c r="C101" s="20">
        <f>IF(Tableau9[[#This Row],[STOCK REEL]]&lt;=0,1,"")</f>
        <v>1</v>
      </c>
      <c r="D101" s="26">
        <f>IF(Tableau9[[#This Row],[STOCK REEL]]&lt;=Tableau9[[#This Row],[MINI]],1,"")</f>
        <v>1</v>
      </c>
      <c r="E101" s="42">
        <f>IF(Tableau9[[#This Row],[STOCK REEL]]&gt;=Tableau9[[#This Row],[MINI]],1,"")</f>
        <v>1</v>
      </c>
      <c r="F101" s="39" t="s">
        <v>273</v>
      </c>
      <c r="G101" s="88"/>
      <c r="H101" s="87"/>
      <c r="I101" s="87"/>
      <c r="J101" s="87"/>
      <c r="K101" s="87"/>
      <c r="L101" s="22"/>
    </row>
    <row r="102" spans="2:12" ht="18" customHeight="1" x14ac:dyDescent="0.3">
      <c r="B102" s="22"/>
      <c r="C102" s="20">
        <f>IF(Tableau9[[#This Row],[STOCK REEL]]&lt;=0,1,"")</f>
        <v>1</v>
      </c>
      <c r="D102" s="26">
        <f>IF(Tableau9[[#This Row],[STOCK REEL]]&lt;=Tableau9[[#This Row],[MINI]],1,"")</f>
        <v>1</v>
      </c>
      <c r="E102" s="42">
        <f>IF(Tableau9[[#This Row],[STOCK REEL]]&gt;=Tableau9[[#This Row],[MINI]],1,"")</f>
        <v>1</v>
      </c>
      <c r="F102" s="39" t="s">
        <v>274</v>
      </c>
      <c r="G102" s="88"/>
      <c r="H102" s="87"/>
      <c r="I102" s="87"/>
      <c r="J102" s="87"/>
      <c r="K102" s="87"/>
      <c r="L102" s="22"/>
    </row>
    <row r="103" spans="2:12" ht="18" customHeight="1" x14ac:dyDescent="0.3">
      <c r="B103" s="22"/>
      <c r="C103" s="20">
        <f>IF(Tableau9[[#This Row],[STOCK REEL]]&lt;=0,1,"")</f>
        <v>1</v>
      </c>
      <c r="D103" s="26">
        <f>IF(Tableau9[[#This Row],[STOCK REEL]]&lt;=Tableau9[[#This Row],[MINI]],1,"")</f>
        <v>1</v>
      </c>
      <c r="E103" s="42">
        <f>IF(Tableau9[[#This Row],[STOCK REEL]]&gt;=Tableau9[[#This Row],[MINI]],1,"")</f>
        <v>1</v>
      </c>
      <c r="F103" s="39" t="s">
        <v>275</v>
      </c>
      <c r="G103" s="88"/>
      <c r="H103" s="87"/>
      <c r="I103" s="87"/>
      <c r="J103" s="87"/>
      <c r="K103" s="87"/>
      <c r="L103" s="22"/>
    </row>
    <row r="104" spans="2:12" ht="18" customHeight="1" x14ac:dyDescent="0.3">
      <c r="B104" s="22"/>
      <c r="C104" s="20">
        <f>IF(Tableau9[[#This Row],[STOCK REEL]]&lt;=0,1,"")</f>
        <v>1</v>
      </c>
      <c r="D104" s="26">
        <f>IF(Tableau9[[#This Row],[STOCK REEL]]&lt;=Tableau9[[#This Row],[MINI]],1,"")</f>
        <v>1</v>
      </c>
      <c r="E104" s="42">
        <f>IF(Tableau9[[#This Row],[STOCK REEL]]&gt;=Tableau9[[#This Row],[MINI]],1,"")</f>
        <v>1</v>
      </c>
      <c r="F104" s="39" t="s">
        <v>276</v>
      </c>
      <c r="G104" s="88"/>
      <c r="H104" s="87"/>
      <c r="I104" s="87"/>
      <c r="J104" s="87"/>
      <c r="K104" s="87"/>
      <c r="L104" s="22"/>
    </row>
    <row r="105" spans="2:12" ht="18" customHeight="1" x14ac:dyDescent="0.3">
      <c r="B105" s="22"/>
      <c r="C105" s="20">
        <f>IF(Tableau9[[#This Row],[STOCK REEL]]&lt;=0,1,"")</f>
        <v>1</v>
      </c>
      <c r="D105" s="26">
        <f>IF(Tableau9[[#This Row],[STOCK REEL]]&lt;=Tableau9[[#This Row],[MINI]],1,"")</f>
        <v>1</v>
      </c>
      <c r="E105" s="42">
        <f>IF(Tableau9[[#This Row],[STOCK REEL]]&gt;=Tableau9[[#This Row],[MINI]],1,"")</f>
        <v>1</v>
      </c>
      <c r="F105" s="39" t="s">
        <v>276</v>
      </c>
      <c r="G105" s="88"/>
      <c r="H105" s="87"/>
      <c r="I105" s="87"/>
      <c r="J105" s="87"/>
      <c r="K105" s="87"/>
      <c r="L105" s="22"/>
    </row>
    <row r="106" spans="2:12" ht="18" customHeight="1" x14ac:dyDescent="0.3">
      <c r="B106" s="22"/>
      <c r="C106" s="20">
        <f>IF(Tableau9[[#This Row],[STOCK REEL]]&lt;=0,1,"")</f>
        <v>1</v>
      </c>
      <c r="D106" s="26">
        <f>IF(Tableau9[[#This Row],[STOCK REEL]]&lt;=Tableau9[[#This Row],[MINI]],1,"")</f>
        <v>1</v>
      </c>
      <c r="E106" s="42">
        <f>IF(Tableau9[[#This Row],[STOCK REEL]]&gt;=Tableau9[[#This Row],[MINI]],1,"")</f>
        <v>1</v>
      </c>
      <c r="F106" s="39" t="s">
        <v>277</v>
      </c>
      <c r="G106" s="88"/>
      <c r="H106" s="87"/>
      <c r="I106" s="87"/>
      <c r="J106" s="87"/>
      <c r="K106" s="87"/>
      <c r="L106" s="22"/>
    </row>
    <row r="107" spans="2:12" ht="18" customHeight="1" x14ac:dyDescent="0.3">
      <c r="B107" s="22"/>
      <c r="C107" s="20">
        <f>IF(Tableau9[[#This Row],[STOCK REEL]]&lt;=0,1,"")</f>
        <v>1</v>
      </c>
      <c r="D107" s="26">
        <f>IF(Tableau9[[#This Row],[STOCK REEL]]&lt;=Tableau9[[#This Row],[MINI]],1,"")</f>
        <v>1</v>
      </c>
      <c r="E107" s="42">
        <f>IF(Tableau9[[#This Row],[STOCK REEL]]&gt;=Tableau9[[#This Row],[MINI]],1,"")</f>
        <v>1</v>
      </c>
      <c r="F107" s="39" t="s">
        <v>278</v>
      </c>
      <c r="G107" s="88"/>
      <c r="H107" s="87"/>
      <c r="I107" s="87"/>
      <c r="J107" s="87"/>
      <c r="K107" s="87"/>
      <c r="L107" s="22"/>
    </row>
    <row r="108" spans="2:12" ht="18" customHeight="1" x14ac:dyDescent="0.3">
      <c r="B108" s="22"/>
      <c r="C108" s="20">
        <f>IF(Tableau9[[#This Row],[STOCK REEL]]&lt;=0,1,"")</f>
        <v>1</v>
      </c>
      <c r="D108" s="26">
        <f>IF(Tableau9[[#This Row],[STOCK REEL]]&lt;=Tableau9[[#This Row],[MINI]],1,"")</f>
        <v>1</v>
      </c>
      <c r="E108" s="42">
        <f>IF(Tableau9[[#This Row],[STOCK REEL]]&gt;=Tableau9[[#This Row],[MINI]],1,"")</f>
        <v>1</v>
      </c>
      <c r="F108" s="39" t="s">
        <v>279</v>
      </c>
      <c r="G108" s="88"/>
      <c r="H108" s="87"/>
      <c r="I108" s="87"/>
      <c r="J108" s="87"/>
      <c r="K108" s="87"/>
      <c r="L108" s="22"/>
    </row>
    <row r="109" spans="2:12" ht="18" customHeight="1" x14ac:dyDescent="0.3">
      <c r="B109" s="22"/>
      <c r="C109" s="20">
        <f>IF(Tableau9[[#This Row],[STOCK REEL]]&lt;=0,1,"")</f>
        <v>1</v>
      </c>
      <c r="D109" s="26">
        <f>IF(Tableau9[[#This Row],[STOCK REEL]]&lt;=Tableau9[[#This Row],[MINI]],1,"")</f>
        <v>1</v>
      </c>
      <c r="E109" s="42">
        <f>IF(Tableau9[[#This Row],[STOCK REEL]]&gt;=Tableau9[[#This Row],[MINI]],1,"")</f>
        <v>1</v>
      </c>
      <c r="F109" s="39" t="s">
        <v>280</v>
      </c>
      <c r="G109" s="88"/>
      <c r="H109" s="87"/>
      <c r="I109" s="87"/>
      <c r="J109" s="87"/>
      <c r="K109" s="87"/>
      <c r="L109" s="22"/>
    </row>
    <row r="110" spans="2:12" ht="18" customHeight="1" x14ac:dyDescent="0.3">
      <c r="B110" s="22"/>
      <c r="C110" s="20">
        <f>IF(Tableau9[[#This Row],[STOCK REEL]]&lt;=0,1,"")</f>
        <v>1</v>
      </c>
      <c r="D110" s="26">
        <f>IF(Tableau9[[#This Row],[STOCK REEL]]&lt;=Tableau9[[#This Row],[MINI]],1,"")</f>
        <v>1</v>
      </c>
      <c r="E110" s="42">
        <f>IF(Tableau9[[#This Row],[STOCK REEL]]&gt;=Tableau9[[#This Row],[MINI]],1,"")</f>
        <v>1</v>
      </c>
      <c r="F110" s="39" t="s">
        <v>281</v>
      </c>
      <c r="G110" s="88"/>
      <c r="H110" s="87"/>
      <c r="I110" s="87"/>
      <c r="J110" s="87"/>
      <c r="K110" s="87"/>
      <c r="L110" s="22"/>
    </row>
    <row r="111" spans="2:12" ht="18" customHeight="1" x14ac:dyDescent="0.3">
      <c r="B111" s="22"/>
      <c r="C111" s="20">
        <f>IF(Tableau9[[#This Row],[STOCK REEL]]&lt;=0,1,"")</f>
        <v>1</v>
      </c>
      <c r="D111" s="26">
        <f>IF(Tableau9[[#This Row],[STOCK REEL]]&lt;=Tableau9[[#This Row],[MINI]],1,"")</f>
        <v>1</v>
      </c>
      <c r="E111" s="42">
        <f>IF(Tableau9[[#This Row],[STOCK REEL]]&gt;=Tableau9[[#This Row],[MINI]],1,"")</f>
        <v>1</v>
      </c>
      <c r="F111" s="39" t="s">
        <v>282</v>
      </c>
      <c r="G111" s="88"/>
      <c r="H111" s="87"/>
      <c r="I111" s="87"/>
      <c r="J111" s="87"/>
      <c r="K111" s="87"/>
      <c r="L111" s="22"/>
    </row>
    <row r="112" spans="2:12" ht="18" customHeight="1" x14ac:dyDescent="0.3">
      <c r="B112" s="22"/>
      <c r="C112" s="20">
        <f>IF(Tableau9[[#This Row],[STOCK REEL]]&lt;=0,1,"")</f>
        <v>1</v>
      </c>
      <c r="D112" s="26">
        <f>IF(Tableau9[[#This Row],[STOCK REEL]]&lt;=Tableau9[[#This Row],[MINI]],1,"")</f>
        <v>1</v>
      </c>
      <c r="E112" s="42">
        <f>IF(Tableau9[[#This Row],[STOCK REEL]]&gt;=Tableau9[[#This Row],[MINI]],1,"")</f>
        <v>1</v>
      </c>
      <c r="F112" s="39" t="s">
        <v>283</v>
      </c>
      <c r="G112" s="88"/>
      <c r="H112" s="87"/>
      <c r="I112" s="87"/>
      <c r="J112" s="87"/>
      <c r="K112" s="87"/>
      <c r="L112" s="22"/>
    </row>
    <row r="113" spans="2:12" ht="18" customHeight="1" x14ac:dyDescent="0.3">
      <c r="B113" s="22"/>
      <c r="C113" s="20">
        <f>IF(Tableau9[[#This Row],[STOCK REEL]]&lt;=0,1,"")</f>
        <v>1</v>
      </c>
      <c r="D113" s="26">
        <f>IF(Tableau9[[#This Row],[STOCK REEL]]&lt;=Tableau9[[#This Row],[MINI]],1,"")</f>
        <v>1</v>
      </c>
      <c r="E113" s="42">
        <f>IF(Tableau9[[#This Row],[STOCK REEL]]&gt;=Tableau9[[#This Row],[MINI]],1,"")</f>
        <v>1</v>
      </c>
      <c r="F113" s="39" t="s">
        <v>284</v>
      </c>
      <c r="G113" s="88" t="s">
        <v>285</v>
      </c>
      <c r="H113" s="87"/>
      <c r="I113" s="87"/>
      <c r="J113" s="87"/>
      <c r="K113" s="87"/>
      <c r="L113" s="22"/>
    </row>
    <row r="114" spans="2:12" ht="18" customHeight="1" x14ac:dyDescent="0.3">
      <c r="B114" s="22"/>
      <c r="C114" s="20">
        <f>IF(Tableau9[[#This Row],[STOCK REEL]]&lt;=0,1,"")</f>
        <v>1</v>
      </c>
      <c r="D114" s="26">
        <f>IF(Tableau9[[#This Row],[STOCK REEL]]&lt;=Tableau9[[#This Row],[MINI]],1,"")</f>
        <v>1</v>
      </c>
      <c r="E114" s="42">
        <f>IF(Tableau9[[#This Row],[STOCK REEL]]&gt;=Tableau9[[#This Row],[MINI]],1,"")</f>
        <v>1</v>
      </c>
      <c r="F114" s="39" t="s">
        <v>286</v>
      </c>
      <c r="G114" s="88" t="s">
        <v>287</v>
      </c>
      <c r="H114" s="87"/>
      <c r="I114" s="87"/>
      <c r="J114" s="87"/>
      <c r="K114" s="87"/>
      <c r="L114" s="22"/>
    </row>
    <row r="115" spans="2:12" ht="18" customHeight="1" x14ac:dyDescent="0.3">
      <c r="B115" s="22"/>
      <c r="C115" s="20">
        <f>IF(Tableau9[[#This Row],[STOCK REEL]]&lt;=0,1,"")</f>
        <v>1</v>
      </c>
      <c r="D115" s="26">
        <f>IF(Tableau9[[#This Row],[STOCK REEL]]&lt;=Tableau9[[#This Row],[MINI]],1,"")</f>
        <v>1</v>
      </c>
      <c r="E115" s="42">
        <f>IF(Tableau9[[#This Row],[STOCK REEL]]&gt;=Tableau9[[#This Row],[MINI]],1,"")</f>
        <v>1</v>
      </c>
      <c r="F115" s="39" t="s">
        <v>297</v>
      </c>
      <c r="G115" s="88" t="s">
        <v>296</v>
      </c>
      <c r="H115" s="87"/>
      <c r="I115" s="87"/>
      <c r="J115" s="87"/>
      <c r="K115" s="87"/>
      <c r="L115" s="22"/>
    </row>
    <row r="116" spans="2:12" ht="18" customHeight="1" x14ac:dyDescent="0.3">
      <c r="B116" s="22"/>
      <c r="C116" s="20">
        <f>IF(Tableau9[[#This Row],[STOCK REEL]]&lt;=0,1,"")</f>
        <v>1</v>
      </c>
      <c r="D116" s="26">
        <f>IF(Tableau9[[#This Row],[STOCK REEL]]&lt;=Tableau9[[#This Row],[MINI]],1,"")</f>
        <v>1</v>
      </c>
      <c r="E116" s="42">
        <f>IF(Tableau9[[#This Row],[STOCK REEL]]&gt;=Tableau9[[#This Row],[MINI]],1,"")</f>
        <v>1</v>
      </c>
      <c r="F116" s="39" t="s">
        <v>298</v>
      </c>
      <c r="G116" s="88" t="s">
        <v>299</v>
      </c>
      <c r="H116" s="87"/>
      <c r="I116" s="87"/>
      <c r="J116" s="87"/>
      <c r="K116" s="87"/>
      <c r="L116" s="22"/>
    </row>
    <row r="117" spans="2:12" ht="18" customHeight="1" x14ac:dyDescent="0.3">
      <c r="B117" s="22"/>
      <c r="C117" s="20">
        <f>IF(Tableau9[[#This Row],[STOCK REEL]]&lt;=0,1,"")</f>
        <v>1</v>
      </c>
      <c r="D117" s="26">
        <f>IF(Tableau9[[#This Row],[STOCK REEL]]&lt;=Tableau9[[#This Row],[MINI]],1,"")</f>
        <v>1</v>
      </c>
      <c r="E117" s="42" t="str">
        <f>IF(Tableau9[[#This Row],[STOCK REEL]]&gt;=Tableau9[[#This Row],[MINI]],1,"")</f>
        <v/>
      </c>
      <c r="F117" s="39" t="s">
        <v>324</v>
      </c>
      <c r="G117" s="88" t="s">
        <v>325</v>
      </c>
      <c r="H117" s="87"/>
      <c r="I117" s="87">
        <v>5</v>
      </c>
      <c r="J117" s="87">
        <v>10</v>
      </c>
      <c r="K117" s="89">
        <v>10</v>
      </c>
      <c r="L117" s="22"/>
    </row>
    <row r="118" spans="2:12" ht="18" customHeight="1" x14ac:dyDescent="0.3">
      <c r="B118" s="22"/>
      <c r="C118" s="20">
        <f>IF(Tableau9[[#This Row],[STOCK REEL]]&lt;=0,1,"")</f>
        <v>1</v>
      </c>
      <c r="D118" s="26">
        <f>IF(Tableau9[[#This Row],[STOCK REEL]]&lt;=Tableau9[[#This Row],[MINI]],1,"")</f>
        <v>1</v>
      </c>
      <c r="E118" s="42" t="str">
        <f>IF(Tableau9[[#This Row],[STOCK REEL]]&gt;=Tableau9[[#This Row],[MINI]],1,"")</f>
        <v/>
      </c>
      <c r="F118" s="39" t="s">
        <v>326</v>
      </c>
      <c r="G118" s="88" t="s">
        <v>327</v>
      </c>
      <c r="H118" s="87"/>
      <c r="I118" s="87">
        <v>10</v>
      </c>
      <c r="J118" s="87">
        <v>20</v>
      </c>
      <c r="K118" s="89">
        <v>20</v>
      </c>
      <c r="L118" s="22"/>
    </row>
    <row r="119" spans="2:12" ht="18" customHeight="1" x14ac:dyDescent="0.3">
      <c r="B119" s="22"/>
      <c r="C119" s="20"/>
      <c r="D119" s="26"/>
      <c r="E119" s="42"/>
      <c r="F119" s="56"/>
      <c r="G119" s="67"/>
      <c r="H119" s="22"/>
      <c r="I119" s="22"/>
      <c r="J119" s="22"/>
      <c r="K119" s="22"/>
      <c r="L119" s="22"/>
    </row>
    <row r="120" spans="2:12" ht="18" customHeight="1" x14ac:dyDescent="0.3">
      <c r="B120" s="22"/>
      <c r="C120" s="20"/>
      <c r="D120" s="26"/>
      <c r="E120" s="42"/>
      <c r="F120" s="56"/>
      <c r="G120" s="67"/>
      <c r="H120" s="22"/>
      <c r="I120" s="22"/>
      <c r="J120" s="22"/>
      <c r="K120" s="22"/>
      <c r="L120" s="22"/>
    </row>
    <row r="121" spans="2:12" ht="18" customHeight="1" x14ac:dyDescent="0.3">
      <c r="B121" s="22"/>
      <c r="C121" s="20"/>
      <c r="D121" s="26"/>
      <c r="E121" s="42"/>
      <c r="F121" s="56"/>
      <c r="G121" s="67"/>
      <c r="H121" s="22"/>
      <c r="I121" s="22"/>
      <c r="J121" s="22"/>
      <c r="K121" s="22"/>
      <c r="L121" s="22"/>
    </row>
    <row r="122" spans="2:12" ht="18" customHeight="1" x14ac:dyDescent="0.3">
      <c r="B122" s="22"/>
      <c r="C122" s="20"/>
      <c r="D122" s="26"/>
      <c r="E122" s="42"/>
      <c r="F122" s="56"/>
      <c r="G122" s="67"/>
      <c r="H122" s="22"/>
      <c r="I122" s="22"/>
      <c r="J122" s="22"/>
      <c r="K122" s="22"/>
      <c r="L122" s="22"/>
    </row>
    <row r="123" spans="2:12" ht="18" customHeight="1" x14ac:dyDescent="0.3">
      <c r="B123" s="22"/>
      <c r="C123" s="20"/>
      <c r="D123" s="26"/>
      <c r="E123" s="42"/>
      <c r="F123" s="56"/>
      <c r="G123" s="67"/>
      <c r="H123" s="22"/>
      <c r="I123" s="22"/>
      <c r="J123" s="22"/>
      <c r="K123" s="22"/>
      <c r="L123" s="22"/>
    </row>
    <row r="124" spans="2:12" ht="18" customHeight="1" x14ac:dyDescent="0.3">
      <c r="B124" s="22"/>
      <c r="C124" s="20"/>
      <c r="D124" s="26"/>
      <c r="E124" s="42"/>
      <c r="F124" s="56"/>
      <c r="G124" s="67"/>
      <c r="H124" s="22"/>
      <c r="I124" s="22"/>
      <c r="J124" s="22"/>
      <c r="K124" s="22"/>
      <c r="L124" s="22"/>
    </row>
    <row r="125" spans="2:12" ht="18" customHeight="1" x14ac:dyDescent="0.3">
      <c r="B125" s="22"/>
      <c r="C125" s="20"/>
      <c r="D125" s="26"/>
      <c r="E125" s="42"/>
      <c r="F125" s="56"/>
      <c r="G125" s="67"/>
      <c r="H125" s="22"/>
      <c r="I125" s="22"/>
      <c r="J125" s="22"/>
      <c r="K125" s="22"/>
      <c r="L125" s="22"/>
    </row>
    <row r="126" spans="2:12" ht="18" customHeight="1" x14ac:dyDescent="0.3">
      <c r="B126" s="22"/>
      <c r="C126" s="20"/>
      <c r="D126" s="26"/>
      <c r="E126" s="42"/>
      <c r="F126" s="56"/>
      <c r="G126" s="67"/>
      <c r="H126" s="22"/>
      <c r="I126" s="22"/>
      <c r="J126" s="22"/>
      <c r="K126" s="22"/>
      <c r="L126" s="22"/>
    </row>
    <row r="127" spans="2:12" ht="18" customHeight="1" x14ac:dyDescent="0.3">
      <c r="B127" s="22"/>
      <c r="C127" s="20"/>
      <c r="D127" s="26"/>
      <c r="E127" s="42"/>
      <c r="F127" s="56"/>
      <c r="G127" s="67"/>
      <c r="H127" s="22"/>
      <c r="I127" s="22"/>
      <c r="J127" s="22"/>
      <c r="K127" s="22"/>
      <c r="L127" s="22"/>
    </row>
    <row r="128" spans="2:12" ht="18" customHeight="1" x14ac:dyDescent="0.3">
      <c r="B128" s="22"/>
      <c r="C128" s="20"/>
      <c r="D128" s="26"/>
      <c r="E128" s="42"/>
      <c r="F128" s="56"/>
      <c r="G128" s="67"/>
      <c r="H128" s="22"/>
      <c r="I128" s="22"/>
      <c r="J128" s="22"/>
      <c r="K128" s="22"/>
      <c r="L128" s="22"/>
    </row>
    <row r="129" spans="2:12" ht="18" customHeight="1" x14ac:dyDescent="0.3">
      <c r="B129" s="22"/>
      <c r="C129" s="20"/>
      <c r="D129" s="26"/>
      <c r="E129" s="42"/>
      <c r="F129" s="56"/>
      <c r="G129" s="67"/>
      <c r="H129" s="22"/>
      <c r="I129" s="22"/>
      <c r="J129" s="22"/>
      <c r="K129" s="22"/>
      <c r="L129" s="22"/>
    </row>
    <row r="130" spans="2:12" ht="18" customHeight="1" x14ac:dyDescent="0.3">
      <c r="B130" s="22"/>
      <c r="C130" s="20"/>
      <c r="D130" s="26"/>
      <c r="E130" s="42"/>
      <c r="F130" s="56"/>
      <c r="G130" s="67"/>
      <c r="H130" s="22"/>
      <c r="I130" s="22"/>
      <c r="J130" s="22"/>
      <c r="K130" s="22"/>
      <c r="L130" s="22"/>
    </row>
    <row r="131" spans="2:12" ht="18" customHeight="1" x14ac:dyDescent="0.3">
      <c r="B131" s="22"/>
      <c r="C131" s="20"/>
      <c r="D131" s="26"/>
      <c r="E131" s="42"/>
      <c r="F131" s="56"/>
      <c r="G131" s="67"/>
      <c r="H131" s="22"/>
      <c r="I131" s="22"/>
      <c r="J131" s="22"/>
      <c r="K131" s="22"/>
      <c r="L131" s="22"/>
    </row>
    <row r="132" spans="2:12" ht="18" customHeight="1" x14ac:dyDescent="0.3">
      <c r="B132" s="22"/>
      <c r="C132" s="20"/>
      <c r="D132" s="26"/>
      <c r="E132" s="42"/>
      <c r="F132" s="56"/>
      <c r="G132" s="67"/>
      <c r="H132" s="22"/>
      <c r="I132" s="22"/>
      <c r="J132" s="22"/>
      <c r="K132" s="22"/>
      <c r="L132" s="22"/>
    </row>
    <row r="133" spans="2:12" ht="18" customHeight="1" x14ac:dyDescent="0.3">
      <c r="B133" s="22"/>
      <c r="C133" s="20"/>
      <c r="D133" s="26"/>
      <c r="E133" s="42"/>
      <c r="F133" s="56"/>
      <c r="G133" s="67"/>
      <c r="H133" s="22"/>
      <c r="I133" s="22"/>
      <c r="J133" s="22"/>
      <c r="K133" s="22"/>
      <c r="L133" s="22"/>
    </row>
    <row r="134" spans="2:12" ht="18" customHeight="1" x14ac:dyDescent="0.3">
      <c r="B134" s="22"/>
      <c r="C134" s="20"/>
      <c r="D134" s="26"/>
      <c r="E134" s="42"/>
      <c r="F134" s="56"/>
      <c r="G134" s="67"/>
      <c r="H134" s="22"/>
      <c r="I134" s="22"/>
      <c r="J134" s="22"/>
      <c r="K134" s="22"/>
      <c r="L134" s="22"/>
    </row>
    <row r="135" spans="2:12" ht="18" customHeight="1" x14ac:dyDescent="0.3">
      <c r="B135" s="22"/>
      <c r="C135" s="20"/>
      <c r="D135" s="26"/>
      <c r="E135" s="42"/>
      <c r="F135" s="56"/>
      <c r="G135" s="67"/>
      <c r="H135" s="22"/>
      <c r="I135" s="22"/>
      <c r="J135" s="22"/>
      <c r="K135" s="22"/>
      <c r="L135" s="22"/>
    </row>
    <row r="136" spans="2:12" ht="18" customHeight="1" x14ac:dyDescent="0.3">
      <c r="B136" s="22"/>
      <c r="C136" s="20"/>
      <c r="D136" s="26"/>
      <c r="E136" s="42"/>
      <c r="F136" s="56"/>
      <c r="G136" s="67"/>
      <c r="H136" s="22"/>
      <c r="I136" s="22"/>
      <c r="J136" s="22"/>
      <c r="K136" s="22"/>
      <c r="L136" s="22"/>
    </row>
    <row r="137" spans="2:12" ht="18" customHeight="1" x14ac:dyDescent="0.3">
      <c r="B137" s="22"/>
      <c r="C137" s="20"/>
      <c r="D137" s="26"/>
      <c r="E137" s="42"/>
      <c r="F137" s="56"/>
      <c r="G137" s="67"/>
      <c r="H137" s="22"/>
      <c r="I137" s="22"/>
      <c r="J137" s="22"/>
      <c r="K137" s="22"/>
      <c r="L137" s="22"/>
    </row>
    <row r="138" spans="2:12" ht="18" customHeight="1" x14ac:dyDescent="0.3">
      <c r="B138" s="22"/>
      <c r="C138" s="20"/>
      <c r="D138" s="26"/>
      <c r="E138" s="42"/>
      <c r="F138" s="56"/>
      <c r="G138" s="67"/>
      <c r="H138" s="22"/>
      <c r="I138" s="22"/>
      <c r="J138" s="22"/>
      <c r="K138" s="22"/>
      <c r="L138" s="22"/>
    </row>
    <row r="139" spans="2:12" ht="18" customHeight="1" x14ac:dyDescent="0.3">
      <c r="B139" s="22"/>
      <c r="C139" s="20"/>
      <c r="D139" s="26"/>
      <c r="E139" s="42"/>
      <c r="F139" s="56"/>
      <c r="G139" s="67"/>
      <c r="H139" s="22"/>
      <c r="I139" s="22"/>
      <c r="J139" s="22"/>
      <c r="K139" s="22"/>
      <c r="L139" s="22"/>
    </row>
    <row r="140" spans="2:12" ht="18" customHeight="1" x14ac:dyDescent="0.3">
      <c r="B140" s="22"/>
      <c r="C140" s="20"/>
      <c r="D140" s="26"/>
      <c r="E140" s="42"/>
      <c r="F140" s="56"/>
      <c r="G140" s="67"/>
      <c r="H140" s="22"/>
      <c r="I140" s="22"/>
      <c r="J140" s="22"/>
      <c r="K140" s="22"/>
      <c r="L140" s="22"/>
    </row>
    <row r="141" spans="2:12" ht="18" customHeight="1" x14ac:dyDescent="0.3">
      <c r="B141" s="22"/>
      <c r="C141" s="20"/>
      <c r="D141" s="26"/>
      <c r="E141" s="42"/>
      <c r="F141" s="56"/>
      <c r="G141" s="67"/>
      <c r="H141" s="22"/>
      <c r="I141" s="22"/>
      <c r="J141" s="22"/>
      <c r="K141" s="22"/>
      <c r="L141" s="22"/>
    </row>
    <row r="142" spans="2:12" ht="18" customHeight="1" x14ac:dyDescent="0.3">
      <c r="B142" s="22"/>
      <c r="C142" s="20"/>
      <c r="D142" s="26"/>
      <c r="E142" s="42"/>
      <c r="F142" s="56"/>
      <c r="G142" s="67"/>
      <c r="H142" s="22"/>
      <c r="I142" s="22"/>
      <c r="J142" s="22"/>
      <c r="K142" s="22"/>
      <c r="L142" s="22"/>
    </row>
    <row r="143" spans="2:12" ht="18" customHeight="1" x14ac:dyDescent="0.3">
      <c r="B143" s="22"/>
      <c r="C143" s="20"/>
      <c r="D143" s="26"/>
      <c r="E143" s="42"/>
      <c r="F143" s="56"/>
      <c r="G143" s="67"/>
      <c r="H143" s="22"/>
      <c r="I143" s="22"/>
      <c r="J143" s="22"/>
      <c r="K143" s="22"/>
      <c r="L143" s="22"/>
    </row>
    <row r="144" spans="2:12" ht="18" customHeight="1" x14ac:dyDescent="0.3">
      <c r="B144" s="22"/>
      <c r="C144" s="20"/>
      <c r="D144" s="26"/>
      <c r="E144" s="42"/>
      <c r="F144" s="56"/>
      <c r="G144" s="67"/>
      <c r="H144" s="22"/>
      <c r="I144" s="22"/>
      <c r="J144" s="22"/>
      <c r="K144" s="22"/>
      <c r="L144" s="22"/>
    </row>
    <row r="145" spans="2:12" ht="18" customHeight="1" x14ac:dyDescent="0.3">
      <c r="B145" s="22"/>
      <c r="C145" s="20"/>
      <c r="D145" s="26"/>
      <c r="E145" s="42"/>
      <c r="F145" s="56"/>
      <c r="G145" s="67"/>
      <c r="H145" s="22"/>
      <c r="I145" s="22"/>
      <c r="J145" s="22"/>
      <c r="K145" s="22"/>
      <c r="L145" s="22"/>
    </row>
    <row r="146" spans="2:12" ht="18" customHeight="1" x14ac:dyDescent="0.3">
      <c r="B146" s="22"/>
      <c r="C146" s="20"/>
      <c r="D146" s="26"/>
      <c r="E146" s="42"/>
      <c r="F146" s="56"/>
      <c r="G146" s="67"/>
      <c r="H146" s="22"/>
      <c r="I146" s="22"/>
      <c r="J146" s="22"/>
      <c r="K146" s="22"/>
      <c r="L146" s="22"/>
    </row>
    <row r="147" spans="2:12" ht="18" customHeight="1" x14ac:dyDescent="0.3">
      <c r="B147" s="22"/>
      <c r="C147" s="20"/>
      <c r="D147" s="26"/>
      <c r="E147" s="42"/>
      <c r="F147" s="56"/>
      <c r="G147" s="67"/>
      <c r="H147" s="22"/>
      <c r="I147" s="22"/>
      <c r="J147" s="22"/>
      <c r="K147" s="22"/>
      <c r="L147" s="22"/>
    </row>
    <row r="148" spans="2:12" ht="18" customHeight="1" x14ac:dyDescent="0.3">
      <c r="B148" s="22"/>
      <c r="C148" s="20"/>
      <c r="D148" s="26"/>
      <c r="E148" s="42"/>
      <c r="F148" s="56"/>
      <c r="G148" s="67"/>
      <c r="H148" s="22"/>
      <c r="I148" s="22"/>
      <c r="J148" s="22"/>
      <c r="K148" s="22"/>
      <c r="L148" s="22"/>
    </row>
    <row r="149" spans="2:12" ht="18" customHeight="1" x14ac:dyDescent="0.3">
      <c r="B149" s="22"/>
      <c r="C149" s="20"/>
      <c r="D149" s="26"/>
      <c r="E149" s="42"/>
      <c r="F149" s="56"/>
      <c r="G149" s="67"/>
      <c r="H149" s="22"/>
      <c r="I149" s="22"/>
      <c r="J149" s="22"/>
      <c r="K149" s="22"/>
      <c r="L149" s="22"/>
    </row>
    <row r="150" spans="2:12" ht="18" customHeight="1" x14ac:dyDescent="0.3">
      <c r="B150" s="22"/>
      <c r="C150" s="20"/>
      <c r="D150" s="26"/>
      <c r="E150" s="42"/>
      <c r="F150" s="56"/>
      <c r="G150" s="67"/>
      <c r="H150" s="22"/>
      <c r="I150" s="22"/>
      <c r="J150" s="22"/>
      <c r="K150" s="22"/>
      <c r="L150" s="22"/>
    </row>
    <row r="151" spans="2:12" ht="18" customHeight="1" x14ac:dyDescent="0.3">
      <c r="B151" s="22"/>
      <c r="C151" s="20"/>
      <c r="D151" s="26"/>
      <c r="E151" s="42"/>
      <c r="F151" s="56"/>
      <c r="G151" s="67"/>
      <c r="H151" s="22"/>
      <c r="I151" s="22"/>
      <c r="J151" s="22"/>
      <c r="K151" s="22"/>
      <c r="L151" s="22"/>
    </row>
    <row r="152" spans="2:12" ht="18" customHeight="1" x14ac:dyDescent="0.3">
      <c r="B152" s="22"/>
      <c r="C152" s="20"/>
      <c r="D152" s="26"/>
      <c r="E152" s="42"/>
      <c r="F152" s="56"/>
      <c r="G152" s="67"/>
      <c r="H152" s="22"/>
      <c r="I152" s="22"/>
      <c r="J152" s="22"/>
      <c r="K152" s="22"/>
      <c r="L152" s="22"/>
    </row>
    <row r="153" spans="2:12" ht="18" customHeight="1" x14ac:dyDescent="0.3">
      <c r="B153" s="22"/>
      <c r="C153" s="20"/>
      <c r="D153" s="26"/>
      <c r="E153" s="42"/>
      <c r="F153" s="56"/>
      <c r="G153" s="67"/>
      <c r="H153" s="22"/>
      <c r="I153" s="22"/>
      <c r="J153" s="22"/>
      <c r="K153" s="22"/>
      <c r="L153" s="22"/>
    </row>
    <row r="154" spans="2:12" ht="18" customHeight="1" x14ac:dyDescent="0.3">
      <c r="B154" s="22"/>
      <c r="C154" s="20"/>
      <c r="D154" s="26"/>
      <c r="E154" s="42"/>
      <c r="F154" s="56"/>
      <c r="G154" s="67"/>
      <c r="H154" s="22"/>
      <c r="I154" s="22"/>
      <c r="J154" s="22"/>
      <c r="K154" s="22"/>
      <c r="L154" s="22"/>
    </row>
    <row r="155" spans="2:12" ht="18" customHeight="1" x14ac:dyDescent="0.3">
      <c r="B155" s="22"/>
      <c r="C155" s="20"/>
      <c r="D155" s="26"/>
      <c r="E155" s="42"/>
      <c r="F155" s="56"/>
      <c r="G155" s="67"/>
      <c r="H155" s="22"/>
      <c r="I155" s="22"/>
      <c r="J155" s="22"/>
      <c r="K155" s="22"/>
      <c r="L155" s="22"/>
    </row>
    <row r="156" spans="2:12" ht="18" customHeight="1" x14ac:dyDescent="0.3">
      <c r="B156" s="22"/>
      <c r="C156" s="20"/>
      <c r="D156" s="26"/>
      <c r="E156" s="42"/>
      <c r="F156" s="56"/>
      <c r="G156" s="67"/>
      <c r="H156" s="22"/>
      <c r="I156" s="22"/>
      <c r="J156" s="22"/>
      <c r="K156" s="22"/>
      <c r="L156" s="22"/>
    </row>
    <row r="157" spans="2:12" ht="18" customHeight="1" x14ac:dyDescent="0.3">
      <c r="B157" s="22"/>
      <c r="C157" s="20"/>
      <c r="D157" s="26"/>
      <c r="E157" s="42"/>
      <c r="F157" s="56"/>
      <c r="G157" s="67"/>
      <c r="H157" s="22"/>
      <c r="I157" s="22"/>
      <c r="J157" s="22"/>
      <c r="K157" s="22"/>
      <c r="L157" s="22"/>
    </row>
    <row r="158" spans="2:12" ht="18" customHeight="1" x14ac:dyDescent="0.3">
      <c r="B158" s="22"/>
      <c r="C158" s="20"/>
      <c r="D158" s="26"/>
      <c r="E158" s="42"/>
      <c r="F158" s="56"/>
      <c r="G158" s="67"/>
      <c r="H158" s="22"/>
      <c r="I158" s="22"/>
      <c r="J158" s="22"/>
      <c r="K158" s="22"/>
      <c r="L158" s="22"/>
    </row>
    <row r="159" spans="2:12" ht="18" customHeight="1" x14ac:dyDescent="0.3">
      <c r="B159" s="22"/>
      <c r="C159" s="20"/>
      <c r="D159" s="26"/>
      <c r="E159" s="42"/>
      <c r="F159" s="56"/>
      <c r="G159" s="67"/>
      <c r="H159" s="22"/>
      <c r="I159" s="22"/>
      <c r="J159" s="22"/>
      <c r="K159" s="22"/>
      <c r="L159" s="22"/>
    </row>
    <row r="160" spans="2:12" ht="18" customHeight="1" x14ac:dyDescent="0.3">
      <c r="B160" s="22"/>
      <c r="C160" s="20"/>
      <c r="D160" s="26"/>
      <c r="E160" s="42"/>
      <c r="F160" s="56"/>
      <c r="G160" s="67"/>
      <c r="H160" s="22"/>
      <c r="I160" s="22"/>
      <c r="J160" s="22"/>
      <c r="K160" s="22"/>
      <c r="L160" s="22"/>
    </row>
    <row r="161" spans="2:12" ht="18" customHeight="1" x14ac:dyDescent="0.3">
      <c r="B161" s="22"/>
      <c r="C161" s="20"/>
      <c r="D161" s="26"/>
      <c r="E161" s="42"/>
      <c r="F161" s="56"/>
      <c r="G161" s="67"/>
      <c r="H161" s="22"/>
      <c r="I161" s="22"/>
      <c r="J161" s="22"/>
      <c r="K161" s="22"/>
      <c r="L161" s="22"/>
    </row>
    <row r="162" spans="2:12" ht="18" customHeight="1" x14ac:dyDescent="0.3">
      <c r="B162" s="22"/>
      <c r="C162" s="20"/>
      <c r="D162" s="26"/>
      <c r="E162" s="42"/>
      <c r="F162" s="56"/>
      <c r="G162" s="67"/>
      <c r="H162" s="22"/>
      <c r="I162" s="22"/>
      <c r="J162" s="22"/>
      <c r="K162" s="22"/>
      <c r="L162" s="22"/>
    </row>
    <row r="163" spans="2:12" ht="18" customHeight="1" x14ac:dyDescent="0.3">
      <c r="B163" s="22"/>
      <c r="C163" s="20"/>
      <c r="D163" s="26"/>
      <c r="E163" s="42"/>
      <c r="F163" s="56"/>
      <c r="G163" s="67"/>
      <c r="H163" s="22"/>
      <c r="I163" s="22"/>
      <c r="J163" s="22"/>
      <c r="K163" s="22"/>
      <c r="L163" s="22"/>
    </row>
    <row r="164" spans="2:12" ht="18" customHeight="1" x14ac:dyDescent="0.3">
      <c r="B164" s="22"/>
      <c r="C164" s="20"/>
      <c r="D164" s="26"/>
      <c r="E164" s="42"/>
      <c r="F164" s="56"/>
      <c r="G164" s="67"/>
      <c r="H164" s="22"/>
      <c r="I164" s="22"/>
      <c r="J164" s="22"/>
      <c r="K164" s="22"/>
      <c r="L164" s="22"/>
    </row>
    <row r="165" spans="2:12" ht="18" customHeight="1" x14ac:dyDescent="0.3">
      <c r="B165" s="22"/>
      <c r="C165" s="20"/>
      <c r="D165" s="26"/>
      <c r="E165" s="42"/>
      <c r="F165" s="56"/>
      <c r="G165" s="67"/>
      <c r="H165" s="22"/>
      <c r="I165" s="22"/>
      <c r="J165" s="22"/>
      <c r="K165" s="22"/>
      <c r="L165" s="22"/>
    </row>
    <row r="166" spans="2:12" ht="18" customHeight="1" x14ac:dyDescent="0.3">
      <c r="B166" s="22"/>
      <c r="C166" s="20"/>
      <c r="D166" s="26"/>
      <c r="E166" s="42"/>
      <c r="F166" s="56"/>
      <c r="G166" s="67"/>
      <c r="H166" s="22"/>
      <c r="I166" s="22"/>
      <c r="J166" s="22"/>
      <c r="K166" s="22"/>
      <c r="L166" s="22"/>
    </row>
    <row r="167" spans="2:12" ht="18" customHeight="1" x14ac:dyDescent="0.3">
      <c r="B167" s="22"/>
      <c r="C167" s="20"/>
      <c r="D167" s="26"/>
      <c r="E167" s="42"/>
      <c r="F167" s="56"/>
      <c r="G167" s="67"/>
      <c r="H167" s="22"/>
      <c r="I167" s="22"/>
      <c r="J167" s="22"/>
      <c r="K167" s="22"/>
      <c r="L167" s="22"/>
    </row>
    <row r="168" spans="2:12" ht="18" customHeight="1" x14ac:dyDescent="0.3">
      <c r="B168" s="22"/>
      <c r="C168" s="20"/>
      <c r="D168" s="26"/>
      <c r="E168" s="42"/>
      <c r="F168" s="56"/>
      <c r="G168" s="67"/>
      <c r="H168" s="22"/>
      <c r="I168" s="22"/>
      <c r="J168" s="22"/>
      <c r="K168" s="22"/>
      <c r="L168" s="22"/>
    </row>
    <row r="169" spans="2:12" ht="18" customHeight="1" x14ac:dyDescent="0.3">
      <c r="B169" s="22"/>
      <c r="C169" s="20"/>
      <c r="D169" s="26"/>
      <c r="E169" s="42"/>
      <c r="F169" s="56"/>
      <c r="G169" s="67"/>
      <c r="H169" s="22"/>
      <c r="I169" s="22"/>
      <c r="J169" s="22"/>
      <c r="K169" s="22"/>
      <c r="L169" s="22"/>
    </row>
    <row r="170" spans="2:12" ht="18" customHeight="1" x14ac:dyDescent="0.3">
      <c r="B170" s="22"/>
      <c r="C170" s="20"/>
      <c r="D170" s="26"/>
      <c r="E170" s="42"/>
      <c r="F170" s="56"/>
      <c r="G170" s="67"/>
      <c r="H170" s="22"/>
      <c r="I170" s="22"/>
      <c r="J170" s="22"/>
      <c r="K170" s="22"/>
      <c r="L170" s="22"/>
    </row>
    <row r="171" spans="2:12" ht="18" customHeight="1" x14ac:dyDescent="0.3">
      <c r="B171" s="22"/>
      <c r="C171" s="20"/>
      <c r="D171" s="26"/>
      <c r="E171" s="42"/>
      <c r="F171" s="56"/>
      <c r="G171" s="67"/>
      <c r="H171" s="22"/>
      <c r="I171" s="22"/>
      <c r="J171" s="22"/>
      <c r="K171" s="22"/>
      <c r="L171" s="22"/>
    </row>
    <row r="172" spans="2:12" ht="18" customHeight="1" x14ac:dyDescent="0.3">
      <c r="B172" s="22"/>
      <c r="C172" s="20"/>
      <c r="D172" s="26"/>
      <c r="E172" s="42"/>
      <c r="F172" s="56"/>
      <c r="G172" s="67"/>
      <c r="H172" s="22"/>
      <c r="I172" s="22"/>
      <c r="J172" s="22"/>
      <c r="K172" s="22"/>
      <c r="L172" s="22"/>
    </row>
    <row r="173" spans="2:12" ht="18" customHeight="1" x14ac:dyDescent="0.3">
      <c r="B173" s="22"/>
      <c r="C173" s="20"/>
      <c r="D173" s="26"/>
      <c r="E173" s="42"/>
      <c r="F173" s="56"/>
      <c r="G173" s="67"/>
      <c r="H173" s="22"/>
      <c r="I173" s="22"/>
      <c r="J173" s="22"/>
      <c r="K173" s="22"/>
      <c r="L173" s="22"/>
    </row>
    <row r="174" spans="2:12" ht="18" customHeight="1" x14ac:dyDescent="0.3">
      <c r="B174" s="22"/>
      <c r="C174" s="20"/>
      <c r="D174" s="26"/>
      <c r="E174" s="42"/>
      <c r="F174" s="56"/>
      <c r="G174" s="67"/>
      <c r="H174" s="22"/>
      <c r="I174" s="22"/>
      <c r="J174" s="22"/>
      <c r="K174" s="22"/>
      <c r="L174" s="22"/>
    </row>
    <row r="175" spans="2:12" ht="18" customHeight="1" x14ac:dyDescent="0.3">
      <c r="B175" s="22"/>
      <c r="C175" s="20"/>
      <c r="D175" s="26"/>
      <c r="E175" s="42"/>
      <c r="F175" s="56"/>
      <c r="G175" s="67"/>
      <c r="H175" s="22"/>
      <c r="I175" s="22"/>
      <c r="J175" s="22"/>
      <c r="K175" s="22"/>
      <c r="L175" s="22"/>
    </row>
    <row r="176" spans="2:12" ht="18" customHeight="1" x14ac:dyDescent="0.3">
      <c r="B176" s="22"/>
      <c r="C176" s="20"/>
      <c r="D176" s="26"/>
      <c r="E176" s="42"/>
      <c r="F176" s="56"/>
      <c r="G176" s="67"/>
      <c r="H176" s="22"/>
      <c r="I176" s="22"/>
      <c r="J176" s="22"/>
      <c r="K176" s="22"/>
      <c r="L176" s="22"/>
    </row>
    <row r="177" spans="2:12" ht="18" customHeight="1" x14ac:dyDescent="0.3">
      <c r="B177" s="22"/>
      <c r="C177" s="20"/>
      <c r="D177" s="26"/>
      <c r="E177" s="42"/>
      <c r="F177" s="56"/>
      <c r="G177" s="67"/>
      <c r="H177" s="22"/>
      <c r="I177" s="22"/>
      <c r="J177" s="22"/>
      <c r="K177" s="22"/>
      <c r="L177" s="22"/>
    </row>
    <row r="178" spans="2:12" ht="18" customHeight="1" x14ac:dyDescent="0.3">
      <c r="B178" s="22"/>
      <c r="C178" s="20"/>
      <c r="D178" s="26"/>
      <c r="E178" s="42"/>
      <c r="F178" s="56"/>
      <c r="G178" s="67"/>
      <c r="H178" s="22"/>
      <c r="I178" s="22"/>
      <c r="J178" s="22"/>
      <c r="K178" s="22"/>
      <c r="L178" s="22"/>
    </row>
    <row r="179" spans="2:12" ht="18" customHeight="1" x14ac:dyDescent="0.3">
      <c r="B179" s="22"/>
      <c r="C179" s="20"/>
      <c r="D179" s="26"/>
      <c r="E179" s="42"/>
      <c r="F179" s="56"/>
      <c r="G179" s="67"/>
      <c r="H179" s="22"/>
      <c r="I179" s="22"/>
      <c r="J179" s="22"/>
      <c r="K179" s="22"/>
      <c r="L179" s="22"/>
    </row>
    <row r="180" spans="2:12" ht="18" customHeight="1" x14ac:dyDescent="0.3">
      <c r="B180" s="22"/>
      <c r="C180" s="20"/>
      <c r="D180" s="26"/>
      <c r="E180" s="42"/>
      <c r="F180" s="56"/>
      <c r="G180" s="67"/>
      <c r="H180" s="22"/>
      <c r="I180" s="22"/>
      <c r="J180" s="22"/>
      <c r="K180" s="22"/>
      <c r="L180" s="22"/>
    </row>
    <row r="181" spans="2:12" ht="18" customHeight="1" x14ac:dyDescent="0.3">
      <c r="B181" s="22"/>
      <c r="C181" s="20"/>
      <c r="D181" s="26"/>
      <c r="E181" s="42"/>
      <c r="F181" s="56"/>
      <c r="G181" s="67"/>
      <c r="H181" s="22"/>
      <c r="I181" s="22"/>
      <c r="J181" s="22"/>
      <c r="K181" s="22"/>
      <c r="L181" s="22"/>
    </row>
    <row r="182" spans="2:12" ht="18" customHeight="1" x14ac:dyDescent="0.3">
      <c r="B182" s="22"/>
      <c r="C182" s="20"/>
      <c r="D182" s="26"/>
      <c r="E182" s="42"/>
      <c r="F182" s="56"/>
      <c r="G182" s="67"/>
      <c r="H182" s="22"/>
      <c r="I182" s="22"/>
      <c r="J182" s="22"/>
      <c r="K182" s="22"/>
      <c r="L182" s="22"/>
    </row>
    <row r="183" spans="2:12" ht="18" customHeight="1" x14ac:dyDescent="0.3">
      <c r="B183" s="22"/>
      <c r="C183" s="20"/>
      <c r="D183" s="26"/>
      <c r="E183" s="42"/>
      <c r="F183" s="56"/>
      <c r="G183" s="67"/>
      <c r="H183" s="22"/>
      <c r="I183" s="22"/>
      <c r="J183" s="22"/>
      <c r="K183" s="22"/>
      <c r="L183" s="22"/>
    </row>
    <row r="184" spans="2:12" ht="18" customHeight="1" x14ac:dyDescent="0.3">
      <c r="B184" s="22"/>
      <c r="C184" s="20"/>
      <c r="D184" s="26"/>
      <c r="E184" s="42"/>
      <c r="F184" s="56"/>
      <c r="G184" s="67"/>
      <c r="H184" s="22"/>
      <c r="I184" s="22"/>
      <c r="J184" s="22"/>
      <c r="K184" s="22"/>
      <c r="L184" s="22"/>
    </row>
    <row r="185" spans="2:12" ht="18" customHeight="1" x14ac:dyDescent="0.3">
      <c r="B185" s="22"/>
      <c r="C185" s="20"/>
      <c r="D185" s="26"/>
      <c r="E185" s="42"/>
      <c r="F185" s="56"/>
      <c r="G185" s="67"/>
      <c r="H185" s="22"/>
      <c r="I185" s="22"/>
      <c r="J185" s="22"/>
      <c r="K185" s="22"/>
      <c r="L185" s="22"/>
    </row>
    <row r="186" spans="2:12" ht="18" customHeight="1" x14ac:dyDescent="0.3">
      <c r="B186" s="22"/>
      <c r="C186" s="20"/>
      <c r="D186" s="26"/>
      <c r="E186" s="42"/>
      <c r="F186" s="56"/>
      <c r="G186" s="67"/>
      <c r="H186" s="22"/>
      <c r="I186" s="22"/>
      <c r="J186" s="22"/>
      <c r="K186" s="22"/>
      <c r="L186" s="22"/>
    </row>
    <row r="187" spans="2:12" ht="18" customHeight="1" x14ac:dyDescent="0.3">
      <c r="B187" s="22"/>
      <c r="C187" s="20"/>
      <c r="D187" s="26"/>
      <c r="E187" s="42"/>
      <c r="F187" s="56"/>
      <c r="G187" s="67"/>
      <c r="H187" s="22"/>
      <c r="I187" s="22"/>
      <c r="J187" s="22"/>
      <c r="K187" s="22"/>
      <c r="L187" s="22"/>
    </row>
    <row r="188" spans="2:12" ht="18" customHeight="1" x14ac:dyDescent="0.3">
      <c r="B188" s="22"/>
      <c r="C188" s="20"/>
      <c r="D188" s="26"/>
      <c r="E188" s="42"/>
      <c r="F188" s="56"/>
      <c r="G188" s="67"/>
      <c r="H188" s="22"/>
      <c r="I188" s="22"/>
      <c r="J188" s="22"/>
      <c r="K188" s="22"/>
      <c r="L188" s="22"/>
    </row>
    <row r="189" spans="2:12" ht="18" customHeight="1" x14ac:dyDescent="0.3">
      <c r="B189" s="22"/>
      <c r="C189" s="20"/>
      <c r="D189" s="26"/>
      <c r="E189" s="42"/>
      <c r="F189" s="56"/>
      <c r="G189" s="67"/>
      <c r="H189" s="22"/>
      <c r="I189" s="22"/>
      <c r="J189" s="22"/>
      <c r="K189" s="22"/>
      <c r="L189" s="22"/>
    </row>
    <row r="190" spans="2:12" ht="18" customHeight="1" x14ac:dyDescent="0.3">
      <c r="B190" s="22"/>
      <c r="C190" s="20"/>
      <c r="D190" s="26"/>
      <c r="E190" s="42"/>
      <c r="F190" s="56"/>
      <c r="G190" s="67"/>
      <c r="H190" s="22"/>
      <c r="I190" s="22"/>
      <c r="J190" s="22"/>
      <c r="K190" s="22"/>
      <c r="L190" s="22"/>
    </row>
    <row r="191" spans="2:12" ht="18" customHeight="1" x14ac:dyDescent="0.3">
      <c r="B191" s="22"/>
      <c r="C191" s="20"/>
      <c r="D191" s="26"/>
      <c r="E191" s="42"/>
      <c r="F191" s="56"/>
      <c r="G191" s="67"/>
      <c r="H191" s="22"/>
      <c r="I191" s="22"/>
      <c r="J191" s="22"/>
      <c r="K191" s="22"/>
      <c r="L191" s="22"/>
    </row>
    <row r="192" spans="2:12" ht="18" customHeight="1" x14ac:dyDescent="0.3">
      <c r="B192" s="22"/>
      <c r="C192" s="20"/>
      <c r="D192" s="26"/>
      <c r="E192" s="42"/>
      <c r="F192" s="56"/>
      <c r="G192" s="67"/>
      <c r="H192" s="22"/>
      <c r="I192" s="22"/>
      <c r="J192" s="22"/>
      <c r="K192" s="22"/>
      <c r="L192" s="22"/>
    </row>
    <row r="193" spans="2:12" ht="18" customHeight="1" x14ac:dyDescent="0.3">
      <c r="B193" s="22"/>
      <c r="C193" s="20"/>
      <c r="D193" s="26"/>
      <c r="E193" s="42"/>
      <c r="F193" s="56"/>
      <c r="G193" s="67"/>
      <c r="H193" s="22"/>
      <c r="I193" s="22"/>
      <c r="J193" s="22"/>
      <c r="K193" s="22"/>
      <c r="L193" s="22"/>
    </row>
    <row r="194" spans="2:12" ht="18" customHeight="1" x14ac:dyDescent="0.3">
      <c r="B194" s="22"/>
      <c r="C194" s="20"/>
      <c r="D194" s="26"/>
      <c r="E194" s="42"/>
      <c r="F194" s="56"/>
      <c r="G194" s="67"/>
      <c r="H194" s="22"/>
      <c r="I194" s="22"/>
      <c r="J194" s="22"/>
      <c r="K194" s="22"/>
      <c r="L194" s="22"/>
    </row>
    <row r="195" spans="2:12" ht="18" customHeight="1" x14ac:dyDescent="0.3">
      <c r="B195" s="22"/>
      <c r="C195" s="20"/>
      <c r="D195" s="26"/>
      <c r="E195" s="42"/>
      <c r="F195" s="56"/>
      <c r="G195" s="67"/>
      <c r="H195" s="22"/>
      <c r="I195" s="22"/>
      <c r="J195" s="22"/>
      <c r="K195" s="22"/>
      <c r="L195" s="22"/>
    </row>
    <row r="196" spans="2:12" ht="18" customHeight="1" x14ac:dyDescent="0.3">
      <c r="B196" s="22"/>
      <c r="C196" s="20"/>
      <c r="D196" s="26"/>
      <c r="E196" s="42"/>
      <c r="F196" s="56"/>
      <c r="G196" s="67"/>
      <c r="H196" s="22"/>
      <c r="I196" s="22"/>
      <c r="J196" s="22"/>
      <c r="K196" s="22"/>
      <c r="L196" s="22"/>
    </row>
    <row r="197" spans="2:12" ht="18" customHeight="1" x14ac:dyDescent="0.3">
      <c r="B197" s="22"/>
      <c r="C197" s="20"/>
      <c r="D197" s="26"/>
      <c r="E197" s="42"/>
      <c r="F197" s="56"/>
      <c r="G197" s="67"/>
      <c r="H197" s="22"/>
      <c r="I197" s="22"/>
      <c r="J197" s="22"/>
      <c r="K197" s="22"/>
      <c r="L197" s="22"/>
    </row>
    <row r="198" spans="2:12" ht="18" customHeight="1" x14ac:dyDescent="0.3">
      <c r="B198" s="22"/>
      <c r="C198" s="20"/>
      <c r="D198" s="26"/>
      <c r="E198" s="42"/>
      <c r="F198" s="56"/>
      <c r="G198" s="67"/>
      <c r="H198" s="22"/>
      <c r="I198" s="22"/>
      <c r="J198" s="22"/>
      <c r="K198" s="22"/>
      <c r="L198" s="22"/>
    </row>
    <row r="199" spans="2:12" ht="18" customHeight="1" x14ac:dyDescent="0.3">
      <c r="B199" s="22"/>
      <c r="C199" s="20"/>
      <c r="D199" s="26"/>
      <c r="E199" s="42"/>
      <c r="F199" s="56"/>
      <c r="G199" s="67"/>
      <c r="H199" s="22"/>
      <c r="I199" s="22"/>
      <c r="J199" s="22"/>
      <c r="K199" s="22"/>
      <c r="L199" s="22"/>
    </row>
    <row r="200" spans="2:12" ht="18" customHeight="1" x14ac:dyDescent="0.3">
      <c r="B200" s="22"/>
      <c r="C200" s="20"/>
      <c r="D200" s="26"/>
      <c r="E200" s="42"/>
      <c r="F200" s="56"/>
      <c r="G200" s="67"/>
      <c r="H200" s="22"/>
      <c r="I200" s="22"/>
      <c r="J200" s="22"/>
      <c r="K200" s="22"/>
      <c r="L200" s="22"/>
    </row>
    <row r="201" spans="2:12" ht="18" customHeight="1" x14ac:dyDescent="0.3">
      <c r="B201" s="22"/>
      <c r="C201" s="20"/>
      <c r="D201" s="26"/>
      <c r="E201" s="42"/>
      <c r="F201" s="56"/>
      <c r="G201" s="67"/>
      <c r="H201" s="22"/>
      <c r="I201" s="22"/>
      <c r="J201" s="22"/>
      <c r="K201" s="22"/>
      <c r="L201" s="22"/>
    </row>
    <row r="202" spans="2:12" ht="18" customHeight="1" x14ac:dyDescent="0.3">
      <c r="B202" s="22"/>
      <c r="C202" s="20"/>
      <c r="D202" s="26"/>
      <c r="E202" s="42"/>
      <c r="F202" s="56"/>
      <c r="G202" s="67"/>
      <c r="H202" s="22"/>
      <c r="I202" s="22"/>
      <c r="J202" s="22"/>
      <c r="K202" s="22"/>
      <c r="L202" s="22"/>
    </row>
    <row r="203" spans="2:12" ht="18" customHeight="1" x14ac:dyDescent="0.3">
      <c r="B203" s="22"/>
      <c r="C203" s="20"/>
      <c r="D203" s="26"/>
      <c r="E203" s="42"/>
      <c r="F203" s="56"/>
      <c r="G203" s="67"/>
      <c r="H203" s="22"/>
      <c r="I203" s="22"/>
      <c r="J203" s="22"/>
      <c r="K203" s="22"/>
      <c r="L203" s="22"/>
    </row>
    <row r="204" spans="2:12" ht="18" customHeight="1" x14ac:dyDescent="0.3">
      <c r="B204" s="22"/>
      <c r="C204" s="20"/>
      <c r="D204" s="26"/>
      <c r="E204" s="42"/>
      <c r="F204" s="56"/>
      <c r="G204" s="67"/>
      <c r="H204" s="22"/>
      <c r="I204" s="22"/>
      <c r="J204" s="22"/>
      <c r="K204" s="22"/>
      <c r="L204" s="22"/>
    </row>
    <row r="205" spans="2:12" ht="18" customHeight="1" x14ac:dyDescent="0.3">
      <c r="B205" s="22"/>
      <c r="C205" s="20"/>
      <c r="D205" s="26"/>
      <c r="E205" s="42"/>
      <c r="F205" s="56"/>
      <c r="G205" s="67"/>
      <c r="H205" s="22"/>
      <c r="I205" s="22"/>
      <c r="J205" s="22"/>
      <c r="K205" s="22"/>
      <c r="L205" s="22"/>
    </row>
    <row r="206" spans="2:12" ht="18" customHeight="1" x14ac:dyDescent="0.3">
      <c r="B206" s="22"/>
      <c r="C206" s="20"/>
      <c r="D206" s="26"/>
      <c r="E206" s="42"/>
      <c r="F206" s="56"/>
      <c r="G206" s="67"/>
      <c r="H206" s="22"/>
      <c r="I206" s="22"/>
      <c r="J206" s="22"/>
      <c r="K206" s="22"/>
      <c r="L206" s="22"/>
    </row>
    <row r="207" spans="2:12" ht="18" customHeight="1" x14ac:dyDescent="0.3">
      <c r="B207" s="22"/>
      <c r="C207" s="20"/>
      <c r="D207" s="26"/>
      <c r="E207" s="42"/>
      <c r="F207" s="56"/>
      <c r="G207" s="67"/>
      <c r="H207" s="22"/>
      <c r="I207" s="22"/>
      <c r="J207" s="22"/>
      <c r="K207" s="22"/>
      <c r="L207" s="22"/>
    </row>
    <row r="208" spans="2:12" ht="18" customHeight="1" x14ac:dyDescent="0.3">
      <c r="B208" s="22"/>
      <c r="C208" s="20"/>
      <c r="D208" s="26"/>
      <c r="E208" s="42"/>
      <c r="F208" s="56"/>
      <c r="G208" s="67"/>
      <c r="H208" s="22"/>
      <c r="I208" s="22"/>
      <c r="J208" s="22"/>
      <c r="K208" s="22"/>
      <c r="L208" s="22"/>
    </row>
    <row r="209" spans="2:12" ht="18" customHeight="1" x14ac:dyDescent="0.3">
      <c r="B209" s="22"/>
      <c r="C209" s="20"/>
      <c r="D209" s="26"/>
      <c r="E209" s="42"/>
      <c r="F209" s="56"/>
      <c r="G209" s="67"/>
      <c r="H209" s="22"/>
      <c r="I209" s="22"/>
      <c r="J209" s="22"/>
      <c r="K209" s="22"/>
      <c r="L209" s="22"/>
    </row>
    <row r="210" spans="2:12" ht="18" customHeight="1" x14ac:dyDescent="0.3">
      <c r="B210" s="22"/>
      <c r="C210" s="20"/>
      <c r="D210" s="26"/>
      <c r="E210" s="42"/>
      <c r="F210" s="56"/>
      <c r="G210" s="67"/>
      <c r="H210" s="22"/>
      <c r="I210" s="22"/>
      <c r="J210" s="22"/>
      <c r="K210" s="22"/>
      <c r="L210" s="22"/>
    </row>
    <row r="211" spans="2:12" ht="18" customHeight="1" x14ac:dyDescent="0.3">
      <c r="B211" s="22"/>
      <c r="C211" s="20"/>
      <c r="D211" s="26"/>
      <c r="E211" s="42"/>
      <c r="F211" s="56"/>
      <c r="G211" s="67"/>
      <c r="H211" s="22"/>
      <c r="I211" s="22"/>
      <c r="J211" s="22"/>
      <c r="K211" s="22"/>
      <c r="L211" s="22"/>
    </row>
    <row r="212" spans="2:12" ht="18" customHeight="1" x14ac:dyDescent="0.3">
      <c r="B212" s="22"/>
      <c r="C212" s="20"/>
      <c r="D212" s="26"/>
      <c r="E212" s="42"/>
      <c r="F212" s="56"/>
      <c r="G212" s="67"/>
      <c r="H212" s="22"/>
      <c r="I212" s="22"/>
      <c r="J212" s="22"/>
      <c r="K212" s="22"/>
      <c r="L212" s="22"/>
    </row>
    <row r="213" spans="2:12" ht="18" customHeight="1" x14ac:dyDescent="0.3">
      <c r="B213" s="22"/>
      <c r="C213" s="20"/>
      <c r="D213" s="26"/>
      <c r="E213" s="42"/>
      <c r="F213" s="56"/>
      <c r="G213" s="67"/>
      <c r="H213" s="22"/>
      <c r="I213" s="22"/>
      <c r="J213" s="22"/>
      <c r="K213" s="22"/>
      <c r="L213" s="22"/>
    </row>
    <row r="214" spans="2:12" ht="18" customHeight="1" x14ac:dyDescent="0.3">
      <c r="B214" s="22"/>
      <c r="C214" s="20"/>
      <c r="D214" s="26"/>
      <c r="E214" s="42"/>
      <c r="F214" s="56"/>
      <c r="G214" s="67"/>
      <c r="H214" s="22"/>
      <c r="I214" s="22"/>
      <c r="J214" s="22"/>
      <c r="K214" s="22"/>
      <c r="L214" s="22"/>
    </row>
    <row r="215" spans="2:12" ht="18" customHeight="1" x14ac:dyDescent="0.3">
      <c r="B215" s="22"/>
      <c r="C215" s="20"/>
      <c r="D215" s="26"/>
      <c r="E215" s="42"/>
      <c r="F215" s="56"/>
      <c r="G215" s="67"/>
      <c r="H215" s="22"/>
      <c r="I215" s="22"/>
      <c r="J215" s="22"/>
      <c r="K215" s="22"/>
      <c r="L215" s="22"/>
    </row>
    <row r="216" spans="2:12" ht="18" customHeight="1" x14ac:dyDescent="0.3">
      <c r="B216" s="22"/>
      <c r="C216" s="20"/>
      <c r="D216" s="26"/>
      <c r="E216" s="42"/>
      <c r="F216" s="56"/>
      <c r="G216" s="67"/>
      <c r="H216" s="22"/>
      <c r="I216" s="22"/>
      <c r="J216" s="22"/>
      <c r="K216" s="22"/>
      <c r="L216" s="22"/>
    </row>
    <row r="217" spans="2:12" ht="18" customHeight="1" x14ac:dyDescent="0.3">
      <c r="B217" s="22"/>
      <c r="C217" s="20"/>
      <c r="D217" s="26"/>
      <c r="E217" s="42"/>
      <c r="F217" s="56"/>
      <c r="G217" s="67"/>
      <c r="H217" s="22"/>
      <c r="I217" s="22"/>
      <c r="J217" s="22"/>
      <c r="K217" s="22"/>
      <c r="L217" s="22"/>
    </row>
    <row r="218" spans="2:12" ht="18" customHeight="1" x14ac:dyDescent="0.3">
      <c r="B218" s="22"/>
      <c r="C218" s="20"/>
      <c r="D218" s="26"/>
      <c r="E218" s="42"/>
      <c r="F218" s="56"/>
      <c r="G218" s="67"/>
      <c r="H218" s="22"/>
      <c r="I218" s="22"/>
      <c r="J218" s="22"/>
      <c r="K218" s="22"/>
      <c r="L218" s="22"/>
    </row>
    <row r="219" spans="2:12" ht="18" customHeight="1" x14ac:dyDescent="0.3">
      <c r="B219" s="22"/>
      <c r="C219" s="20"/>
      <c r="D219" s="26"/>
      <c r="E219" s="42"/>
      <c r="F219" s="56"/>
      <c r="G219" s="67"/>
      <c r="H219" s="22"/>
      <c r="I219" s="22"/>
      <c r="J219" s="22"/>
      <c r="K219" s="22"/>
      <c r="L219" s="22"/>
    </row>
    <row r="220" spans="2:12" ht="18" customHeight="1" x14ac:dyDescent="0.3">
      <c r="B220" s="22"/>
      <c r="C220" s="20"/>
      <c r="D220" s="26"/>
      <c r="E220" s="42"/>
      <c r="F220" s="56"/>
      <c r="G220" s="67"/>
      <c r="H220" s="22"/>
      <c r="I220" s="22"/>
      <c r="J220" s="22"/>
      <c r="K220" s="22"/>
      <c r="L220" s="22"/>
    </row>
    <row r="221" spans="2:12" ht="18" customHeight="1" x14ac:dyDescent="0.3">
      <c r="B221" s="22"/>
      <c r="C221" s="20"/>
      <c r="D221" s="26"/>
      <c r="E221" s="42"/>
      <c r="F221" s="56"/>
      <c r="G221" s="67"/>
      <c r="H221" s="22"/>
      <c r="I221" s="22"/>
      <c r="J221" s="22"/>
      <c r="K221" s="22"/>
      <c r="L221" s="22"/>
    </row>
    <row r="222" spans="2:12" ht="18" customHeight="1" x14ac:dyDescent="0.3">
      <c r="B222" s="22"/>
      <c r="C222" s="20"/>
      <c r="D222" s="26"/>
      <c r="E222" s="42"/>
      <c r="F222" s="56"/>
      <c r="G222" s="67"/>
      <c r="H222" s="22"/>
      <c r="I222" s="22"/>
      <c r="J222" s="22"/>
      <c r="K222" s="22"/>
      <c r="L222" s="22"/>
    </row>
    <row r="223" spans="2:12" ht="18" customHeight="1" x14ac:dyDescent="0.3">
      <c r="B223" s="22"/>
      <c r="C223" s="20"/>
      <c r="D223" s="26"/>
      <c r="E223" s="42"/>
      <c r="F223" s="56"/>
      <c r="G223" s="67"/>
      <c r="H223" s="22"/>
      <c r="I223" s="22"/>
      <c r="J223" s="22"/>
      <c r="K223" s="22"/>
      <c r="L223" s="22"/>
    </row>
    <row r="224" spans="2:12" ht="18" customHeight="1" x14ac:dyDescent="0.3">
      <c r="B224" s="22"/>
      <c r="C224" s="20"/>
      <c r="D224" s="26"/>
      <c r="E224" s="42"/>
      <c r="F224" s="56"/>
      <c r="G224" s="67"/>
      <c r="H224" s="22"/>
      <c r="I224" s="22"/>
      <c r="J224" s="22"/>
      <c r="K224" s="22"/>
      <c r="L224" s="22"/>
    </row>
    <row r="225" spans="2:12" ht="18" customHeight="1" x14ac:dyDescent="0.3">
      <c r="B225" s="22"/>
      <c r="C225" s="20"/>
      <c r="D225" s="26"/>
      <c r="E225" s="42"/>
      <c r="F225" s="56"/>
      <c r="G225" s="67"/>
      <c r="H225" s="22"/>
      <c r="I225" s="22"/>
      <c r="J225" s="22"/>
      <c r="K225" s="22"/>
      <c r="L225" s="22"/>
    </row>
    <row r="226" spans="2:12" ht="18" customHeight="1" x14ac:dyDescent="0.3">
      <c r="B226" s="22"/>
      <c r="C226" s="20"/>
      <c r="D226" s="26"/>
      <c r="E226" s="42"/>
      <c r="F226" s="56"/>
      <c r="G226" s="67"/>
      <c r="H226" s="22"/>
      <c r="I226" s="22"/>
      <c r="J226" s="22"/>
      <c r="K226" s="22"/>
      <c r="L226" s="22"/>
    </row>
    <row r="227" spans="2:12" ht="18" customHeight="1" x14ac:dyDescent="0.3">
      <c r="B227" s="22"/>
      <c r="C227" s="20"/>
      <c r="D227" s="26"/>
      <c r="E227" s="42"/>
      <c r="F227" s="56"/>
      <c r="G227" s="67"/>
      <c r="H227" s="22"/>
      <c r="I227" s="22"/>
      <c r="J227" s="22"/>
      <c r="K227" s="22"/>
      <c r="L227" s="22"/>
    </row>
    <row r="228" spans="2:12" ht="18" customHeight="1" x14ac:dyDescent="0.3">
      <c r="B228" s="22"/>
      <c r="C228" s="20"/>
      <c r="D228" s="26"/>
      <c r="E228" s="42"/>
      <c r="F228" s="56"/>
      <c r="G228" s="67"/>
      <c r="H228" s="22"/>
      <c r="I228" s="22"/>
      <c r="J228" s="22"/>
      <c r="K228" s="22"/>
      <c r="L228" s="22"/>
    </row>
    <row r="229" spans="2:12" ht="18" customHeight="1" x14ac:dyDescent="0.3">
      <c r="B229" s="22"/>
      <c r="C229" s="20"/>
      <c r="D229" s="26"/>
      <c r="E229" s="42"/>
      <c r="F229" s="56"/>
      <c r="G229" s="67"/>
      <c r="H229" s="22"/>
      <c r="I229" s="22"/>
      <c r="J229" s="22"/>
      <c r="K229" s="22"/>
      <c r="L229" s="22"/>
    </row>
    <row r="230" spans="2:12" ht="18" customHeight="1" x14ac:dyDescent="0.3">
      <c r="B230" s="22"/>
      <c r="C230" s="20"/>
      <c r="D230" s="26"/>
      <c r="E230" s="42"/>
      <c r="F230" s="56"/>
      <c r="G230" s="67"/>
      <c r="H230" s="22"/>
      <c r="I230" s="22"/>
      <c r="J230" s="22"/>
      <c r="K230" s="22"/>
      <c r="L230" s="22"/>
    </row>
    <row r="231" spans="2:12" ht="18" customHeight="1" x14ac:dyDescent="0.3">
      <c r="B231" s="22"/>
      <c r="C231" s="20"/>
      <c r="D231" s="26"/>
      <c r="E231" s="42"/>
      <c r="F231" s="56"/>
      <c r="G231" s="67"/>
      <c r="H231" s="22"/>
      <c r="I231" s="22"/>
      <c r="J231" s="22"/>
      <c r="K231" s="22"/>
      <c r="L231" s="22"/>
    </row>
    <row r="232" spans="2:12" ht="18" customHeight="1" x14ac:dyDescent="0.3">
      <c r="B232" s="22"/>
      <c r="C232" s="20"/>
      <c r="D232" s="26"/>
      <c r="E232" s="42"/>
      <c r="F232" s="56"/>
      <c r="G232" s="67"/>
      <c r="H232" s="22"/>
      <c r="I232" s="22"/>
      <c r="J232" s="22"/>
      <c r="K232" s="22"/>
      <c r="L232" s="22"/>
    </row>
    <row r="233" spans="2:12" ht="18" customHeight="1" x14ac:dyDescent="0.3">
      <c r="B233" s="22"/>
      <c r="C233" s="20"/>
      <c r="D233" s="26"/>
      <c r="E233" s="42"/>
      <c r="F233" s="56"/>
      <c r="G233" s="67"/>
      <c r="H233" s="22"/>
      <c r="I233" s="22"/>
      <c r="J233" s="22"/>
      <c r="K233" s="22"/>
      <c r="L233" s="22"/>
    </row>
    <row r="234" spans="2:12" ht="18" customHeight="1" x14ac:dyDescent="0.3">
      <c r="B234" s="22"/>
      <c r="C234" s="20"/>
      <c r="D234" s="26"/>
      <c r="E234" s="42"/>
      <c r="F234" s="56"/>
      <c r="G234" s="67"/>
      <c r="H234" s="22"/>
      <c r="I234" s="22"/>
      <c r="J234" s="22"/>
      <c r="K234" s="22"/>
      <c r="L234" s="22"/>
    </row>
    <row r="235" spans="2:12" ht="18" customHeight="1" x14ac:dyDescent="0.3">
      <c r="B235" s="22"/>
      <c r="C235" s="20"/>
      <c r="D235" s="26"/>
      <c r="E235" s="42"/>
      <c r="F235" s="56"/>
      <c r="G235" s="67"/>
      <c r="H235" s="22"/>
      <c r="I235" s="22"/>
      <c r="J235" s="22"/>
      <c r="K235" s="22"/>
      <c r="L235" s="22"/>
    </row>
    <row r="236" spans="2:12" ht="18" customHeight="1" x14ac:dyDescent="0.3">
      <c r="B236" s="22"/>
      <c r="C236" s="20"/>
      <c r="D236" s="26"/>
      <c r="E236" s="42"/>
      <c r="F236" s="56"/>
      <c r="G236" s="67"/>
      <c r="H236" s="22"/>
      <c r="I236" s="22"/>
      <c r="J236" s="22"/>
      <c r="K236" s="22"/>
      <c r="L236" s="22"/>
    </row>
    <row r="237" spans="2:12" ht="18" customHeight="1" x14ac:dyDescent="0.3">
      <c r="B237" s="22"/>
      <c r="C237" s="20"/>
      <c r="D237" s="26"/>
      <c r="E237" s="42"/>
      <c r="F237" s="56"/>
      <c r="G237" s="67"/>
      <c r="H237" s="22"/>
      <c r="I237" s="22"/>
      <c r="J237" s="22"/>
      <c r="K237" s="22"/>
      <c r="L237" s="22"/>
    </row>
    <row r="238" spans="2:12" ht="18" customHeight="1" x14ac:dyDescent="0.3">
      <c r="B238" s="22"/>
      <c r="C238" s="20"/>
      <c r="D238" s="26"/>
      <c r="E238" s="42"/>
      <c r="F238" s="56"/>
      <c r="G238" s="67"/>
      <c r="H238" s="22"/>
      <c r="I238" s="22"/>
      <c r="J238" s="22"/>
      <c r="K238" s="22"/>
      <c r="L238" s="22"/>
    </row>
    <row r="239" spans="2:12" ht="18" customHeight="1" x14ac:dyDescent="0.3">
      <c r="B239" s="22"/>
      <c r="C239" s="20"/>
      <c r="D239" s="26"/>
      <c r="E239" s="42"/>
      <c r="F239" s="56"/>
      <c r="G239" s="67"/>
      <c r="H239" s="22"/>
      <c r="I239" s="22"/>
      <c r="J239" s="22"/>
      <c r="K239" s="22"/>
      <c r="L239" s="22"/>
    </row>
    <row r="240" spans="2:12" ht="18" customHeight="1" x14ac:dyDescent="0.3">
      <c r="B240" s="22"/>
      <c r="C240" s="20"/>
      <c r="D240" s="26"/>
      <c r="E240" s="42"/>
      <c r="F240" s="56"/>
      <c r="G240" s="67"/>
      <c r="H240" s="22"/>
      <c r="I240" s="22"/>
      <c r="J240" s="22"/>
      <c r="K240" s="22"/>
      <c r="L240" s="22"/>
    </row>
    <row r="241" spans="2:12" ht="18" customHeight="1" x14ac:dyDescent="0.3">
      <c r="B241" s="22"/>
      <c r="C241" s="20"/>
      <c r="D241" s="26"/>
      <c r="E241" s="42"/>
      <c r="F241" s="56"/>
      <c r="G241" s="67"/>
      <c r="H241" s="22"/>
      <c r="I241" s="22"/>
      <c r="J241" s="22"/>
      <c r="K241" s="22"/>
      <c r="L241" s="22"/>
    </row>
    <row r="242" spans="2:12" ht="18" customHeight="1" x14ac:dyDescent="0.3">
      <c r="B242" s="22"/>
      <c r="C242" s="20"/>
      <c r="D242" s="26"/>
      <c r="E242" s="42"/>
      <c r="F242" s="56"/>
      <c r="G242" s="67"/>
      <c r="H242" s="22"/>
      <c r="I242" s="22"/>
      <c r="J242" s="22"/>
      <c r="K242" s="22"/>
      <c r="L242" s="22"/>
    </row>
    <row r="243" spans="2:12" ht="18" customHeight="1" x14ac:dyDescent="0.3">
      <c r="B243" s="22"/>
      <c r="C243" s="20"/>
      <c r="D243" s="26"/>
      <c r="E243" s="42"/>
      <c r="F243" s="56"/>
      <c r="G243" s="67"/>
      <c r="H243" s="22"/>
      <c r="I243" s="22"/>
      <c r="J243" s="22"/>
      <c r="K243" s="22"/>
      <c r="L243" s="22"/>
    </row>
    <row r="244" spans="2:12" ht="18" customHeight="1" x14ac:dyDescent="0.3">
      <c r="B244" s="22"/>
      <c r="C244" s="20"/>
      <c r="D244" s="26"/>
      <c r="E244" s="42"/>
      <c r="F244" s="56"/>
      <c r="G244" s="67"/>
      <c r="H244" s="22"/>
      <c r="I244" s="22"/>
      <c r="J244" s="22"/>
      <c r="K244" s="22"/>
      <c r="L244" s="22"/>
    </row>
    <row r="245" spans="2:12" ht="18" customHeight="1" x14ac:dyDescent="0.3">
      <c r="B245" s="22"/>
      <c r="C245" s="20"/>
      <c r="D245" s="26"/>
      <c r="E245" s="42"/>
      <c r="F245" s="56"/>
      <c r="G245" s="67"/>
      <c r="H245" s="22"/>
      <c r="I245" s="22"/>
      <c r="J245" s="22"/>
      <c r="K245" s="22"/>
      <c r="L245" s="22"/>
    </row>
    <row r="246" spans="2:12" ht="18" customHeight="1" x14ac:dyDescent="0.3">
      <c r="B246" s="22"/>
      <c r="C246" s="20"/>
      <c r="D246" s="26"/>
      <c r="E246" s="42"/>
      <c r="F246" s="56"/>
      <c r="G246" s="67"/>
      <c r="H246" s="22"/>
      <c r="I246" s="22"/>
      <c r="J246" s="22"/>
      <c r="K246" s="22"/>
      <c r="L246" s="22"/>
    </row>
    <row r="247" spans="2:12" ht="18" customHeight="1" x14ac:dyDescent="0.3">
      <c r="B247" s="22"/>
      <c r="C247" s="20"/>
      <c r="D247" s="26"/>
      <c r="E247" s="42"/>
      <c r="F247" s="56"/>
      <c r="G247" s="67"/>
      <c r="H247" s="22"/>
      <c r="I247" s="22"/>
      <c r="J247" s="22"/>
      <c r="K247" s="22"/>
      <c r="L247" s="22"/>
    </row>
    <row r="248" spans="2:12" ht="18" customHeight="1" x14ac:dyDescent="0.3">
      <c r="B248" s="22"/>
      <c r="C248" s="20"/>
      <c r="D248" s="26"/>
      <c r="E248" s="42"/>
      <c r="F248" s="56"/>
      <c r="G248" s="67"/>
      <c r="H248" s="22"/>
      <c r="I248" s="22"/>
      <c r="J248" s="22"/>
      <c r="K248" s="22"/>
      <c r="L248" s="22"/>
    </row>
    <row r="249" spans="2:12" ht="18" customHeight="1" x14ac:dyDescent="0.3">
      <c r="B249" s="22"/>
      <c r="C249" s="20"/>
      <c r="D249" s="26"/>
      <c r="E249" s="42"/>
      <c r="F249" s="56"/>
      <c r="G249" s="67"/>
      <c r="H249" s="22"/>
      <c r="I249" s="22"/>
      <c r="J249" s="22"/>
      <c r="K249" s="22"/>
      <c r="L249" s="22"/>
    </row>
    <row r="250" spans="2:12" ht="18" customHeight="1" x14ac:dyDescent="0.3">
      <c r="B250" s="22"/>
      <c r="C250" s="20"/>
      <c r="D250" s="26"/>
      <c r="E250" s="42"/>
      <c r="F250" s="56"/>
      <c r="G250" s="67"/>
      <c r="H250" s="22"/>
      <c r="I250" s="22"/>
      <c r="J250" s="22"/>
      <c r="K250" s="22"/>
      <c r="L250" s="22"/>
    </row>
    <row r="251" spans="2:12" ht="18" customHeight="1" x14ac:dyDescent="0.3">
      <c r="B251" s="22"/>
      <c r="C251" s="20"/>
      <c r="D251" s="26"/>
      <c r="E251" s="42"/>
      <c r="F251" s="56"/>
      <c r="G251" s="67"/>
      <c r="H251" s="22"/>
      <c r="I251" s="22"/>
      <c r="J251" s="22"/>
      <c r="K251" s="22"/>
      <c r="L251" s="22"/>
    </row>
    <row r="252" spans="2:12" ht="18" customHeight="1" x14ac:dyDescent="0.3">
      <c r="B252" s="22"/>
      <c r="C252" s="20"/>
      <c r="D252" s="26"/>
      <c r="E252" s="42"/>
      <c r="F252" s="56"/>
      <c r="G252" s="67"/>
      <c r="H252" s="22"/>
      <c r="I252" s="22"/>
      <c r="J252" s="22"/>
      <c r="K252" s="22"/>
      <c r="L252" s="22"/>
    </row>
    <row r="253" spans="2:12" ht="18" customHeight="1" x14ac:dyDescent="0.3">
      <c r="B253" s="22"/>
      <c r="C253" s="20"/>
      <c r="D253" s="26"/>
      <c r="E253" s="42"/>
      <c r="F253" s="56"/>
      <c r="G253" s="67"/>
      <c r="H253" s="22"/>
      <c r="I253" s="22"/>
      <c r="J253" s="22"/>
      <c r="K253" s="22"/>
      <c r="L253" s="22"/>
    </row>
    <row r="254" spans="2:12" ht="18" customHeight="1" x14ac:dyDescent="0.3">
      <c r="B254" s="22"/>
      <c r="C254" s="20"/>
      <c r="D254" s="26"/>
      <c r="E254" s="42"/>
      <c r="F254" s="56"/>
      <c r="G254" s="67"/>
      <c r="H254" s="22"/>
      <c r="I254" s="22"/>
      <c r="J254" s="22"/>
      <c r="K254" s="22"/>
      <c r="L254" s="22"/>
    </row>
    <row r="255" spans="2:12" ht="18" customHeight="1" x14ac:dyDescent="0.3">
      <c r="B255" s="22"/>
      <c r="C255" s="20"/>
      <c r="D255" s="26"/>
      <c r="E255" s="42"/>
      <c r="F255" s="56"/>
      <c r="G255" s="67"/>
      <c r="H255" s="22"/>
      <c r="I255" s="22"/>
      <c r="J255" s="22"/>
      <c r="K255" s="22"/>
      <c r="L255" s="22"/>
    </row>
    <row r="256" spans="2:12" ht="18" customHeight="1" x14ac:dyDescent="0.3">
      <c r="B256" s="22"/>
      <c r="C256" s="20"/>
      <c r="D256" s="26"/>
      <c r="E256" s="42"/>
      <c r="F256" s="56"/>
      <c r="G256" s="67"/>
      <c r="H256" s="22"/>
      <c r="I256" s="22"/>
      <c r="J256" s="22"/>
      <c r="K256" s="22"/>
      <c r="L256" s="22"/>
    </row>
    <row r="257" spans="2:12" ht="18" customHeight="1" x14ac:dyDescent="0.3">
      <c r="B257" s="22"/>
      <c r="C257" s="20"/>
      <c r="D257" s="26"/>
      <c r="E257" s="42"/>
      <c r="F257" s="56"/>
      <c r="G257" s="67"/>
      <c r="H257" s="22"/>
      <c r="I257" s="22"/>
      <c r="J257" s="22"/>
      <c r="K257" s="22"/>
      <c r="L257" s="22"/>
    </row>
    <row r="258" spans="2:12" ht="18" customHeight="1" x14ac:dyDescent="0.3">
      <c r="B258" s="22"/>
      <c r="C258" s="20"/>
      <c r="D258" s="26"/>
      <c r="E258" s="42"/>
      <c r="F258" s="56"/>
      <c r="G258" s="67"/>
      <c r="H258" s="22"/>
      <c r="I258" s="22"/>
      <c r="J258" s="22"/>
      <c r="K258" s="22"/>
      <c r="L258" s="22"/>
    </row>
    <row r="259" spans="2:12" ht="18" customHeight="1" x14ac:dyDescent="0.3">
      <c r="B259" s="22"/>
      <c r="C259" s="20"/>
      <c r="D259" s="26"/>
      <c r="E259" s="42"/>
      <c r="F259" s="56"/>
      <c r="G259" s="67"/>
      <c r="H259" s="22"/>
      <c r="I259" s="22"/>
      <c r="J259" s="22"/>
      <c r="K259" s="22"/>
      <c r="L259" s="22"/>
    </row>
    <row r="260" spans="2:12" ht="18" customHeight="1" x14ac:dyDescent="0.3">
      <c r="B260" s="22"/>
      <c r="C260" s="20"/>
      <c r="D260" s="26"/>
      <c r="E260" s="42"/>
      <c r="F260" s="56"/>
      <c r="G260" s="67"/>
      <c r="H260" s="22"/>
      <c r="I260" s="22"/>
      <c r="J260" s="22"/>
      <c r="K260" s="22"/>
      <c r="L260" s="22"/>
    </row>
    <row r="261" spans="2:12" ht="18" customHeight="1" x14ac:dyDescent="0.3">
      <c r="B261" s="22"/>
      <c r="C261" s="20"/>
      <c r="D261" s="26"/>
      <c r="E261" s="42"/>
      <c r="F261" s="56"/>
      <c r="G261" s="67"/>
      <c r="H261" s="22"/>
      <c r="I261" s="22"/>
      <c r="J261" s="22"/>
      <c r="K261" s="22"/>
      <c r="L261" s="22"/>
    </row>
    <row r="262" spans="2:12" ht="18" customHeight="1" x14ac:dyDescent="0.3">
      <c r="B262" s="22"/>
      <c r="C262" s="20"/>
      <c r="D262" s="26"/>
      <c r="E262" s="42"/>
      <c r="F262" s="56"/>
      <c r="G262" s="67"/>
      <c r="H262" s="22"/>
      <c r="I262" s="22"/>
      <c r="J262" s="22"/>
      <c r="K262" s="22"/>
      <c r="L262" s="22"/>
    </row>
    <row r="263" spans="2:12" ht="18" customHeight="1" x14ac:dyDescent="0.3">
      <c r="B263" s="22"/>
      <c r="C263" s="20"/>
      <c r="D263" s="26"/>
      <c r="E263" s="42"/>
      <c r="F263" s="56"/>
      <c r="G263" s="67"/>
      <c r="H263" s="22"/>
      <c r="I263" s="22"/>
      <c r="J263" s="22"/>
      <c r="K263" s="22"/>
      <c r="L263" s="22"/>
    </row>
    <row r="264" spans="2:12" ht="18" customHeight="1" x14ac:dyDescent="0.3">
      <c r="B264" s="22"/>
      <c r="C264" s="20"/>
      <c r="D264" s="26"/>
      <c r="E264" s="42"/>
      <c r="F264" s="56"/>
      <c r="G264" s="67"/>
      <c r="H264" s="22"/>
      <c r="I264" s="22"/>
      <c r="J264" s="22"/>
      <c r="K264" s="22"/>
      <c r="L264" s="22"/>
    </row>
    <row r="265" spans="2:12" ht="18" customHeight="1" x14ac:dyDescent="0.3">
      <c r="B265" s="22"/>
      <c r="C265" s="20"/>
      <c r="D265" s="26"/>
      <c r="E265" s="42"/>
      <c r="F265" s="56"/>
      <c r="G265" s="67"/>
      <c r="H265" s="22"/>
      <c r="I265" s="22"/>
      <c r="J265" s="22"/>
      <c r="K265" s="22"/>
      <c r="L265" s="22"/>
    </row>
    <row r="266" spans="2:12" ht="18" customHeight="1" x14ac:dyDescent="0.3">
      <c r="B266" s="22"/>
      <c r="C266" s="20"/>
      <c r="D266" s="26"/>
      <c r="E266" s="42"/>
      <c r="F266" s="56"/>
      <c r="G266" s="67"/>
      <c r="H266" s="22"/>
      <c r="I266" s="22"/>
      <c r="J266" s="22"/>
      <c r="K266" s="22"/>
      <c r="L266" s="22"/>
    </row>
    <row r="267" spans="2:12" ht="18" customHeight="1" x14ac:dyDescent="0.3">
      <c r="B267" s="22"/>
      <c r="C267" s="20"/>
      <c r="D267" s="26"/>
      <c r="E267" s="42"/>
      <c r="F267" s="56"/>
      <c r="G267" s="67"/>
      <c r="H267" s="22"/>
      <c r="I267" s="22"/>
      <c r="J267" s="22"/>
      <c r="K267" s="22"/>
      <c r="L267" s="22"/>
    </row>
    <row r="268" spans="2:12" ht="18" customHeight="1" x14ac:dyDescent="0.3">
      <c r="B268" s="22"/>
      <c r="C268" s="20"/>
      <c r="D268" s="26"/>
      <c r="E268" s="42"/>
      <c r="F268" s="56"/>
      <c r="G268" s="67"/>
      <c r="H268" s="22"/>
      <c r="I268" s="22"/>
      <c r="J268" s="22"/>
      <c r="K268" s="22"/>
      <c r="L268" s="22"/>
    </row>
    <row r="269" spans="2:12" ht="18" customHeight="1" x14ac:dyDescent="0.3">
      <c r="B269" s="22"/>
      <c r="C269" s="20"/>
      <c r="D269" s="26"/>
      <c r="E269" s="42"/>
      <c r="F269" s="56"/>
      <c r="G269" s="67"/>
      <c r="H269" s="22"/>
      <c r="I269" s="22"/>
      <c r="J269" s="22"/>
      <c r="K269" s="22"/>
      <c r="L269" s="22"/>
    </row>
    <row r="270" spans="2:12" ht="18" customHeight="1" x14ac:dyDescent="0.3">
      <c r="B270" s="22"/>
      <c r="C270" s="20"/>
      <c r="D270" s="26"/>
      <c r="E270" s="42"/>
      <c r="F270" s="56"/>
      <c r="G270" s="67"/>
      <c r="H270" s="22"/>
      <c r="I270" s="22"/>
      <c r="J270" s="22"/>
      <c r="K270" s="22"/>
      <c r="L270" s="22"/>
    </row>
    <row r="271" spans="2:12" ht="18" customHeight="1" x14ac:dyDescent="0.3">
      <c r="B271" s="22"/>
      <c r="C271" s="20"/>
      <c r="D271" s="26"/>
      <c r="E271" s="42"/>
      <c r="F271" s="56"/>
      <c r="G271" s="67"/>
      <c r="H271" s="22"/>
      <c r="I271" s="22"/>
      <c r="J271" s="22"/>
      <c r="K271" s="22"/>
      <c r="L271" s="22"/>
    </row>
    <row r="272" spans="2:12" ht="18" customHeight="1" x14ac:dyDescent="0.3">
      <c r="B272" s="22"/>
      <c r="C272" s="20"/>
      <c r="D272" s="26"/>
      <c r="E272" s="42"/>
      <c r="F272" s="56"/>
      <c r="G272" s="67"/>
      <c r="H272" s="22"/>
      <c r="I272" s="22"/>
      <c r="J272" s="22"/>
      <c r="K272" s="22"/>
      <c r="L272" s="22"/>
    </row>
    <row r="273" spans="2:12" ht="18" customHeight="1" x14ac:dyDescent="0.3">
      <c r="B273" s="22"/>
      <c r="C273" s="20"/>
      <c r="D273" s="26"/>
      <c r="E273" s="42"/>
      <c r="F273" s="56"/>
      <c r="G273" s="67"/>
      <c r="H273" s="22"/>
      <c r="I273" s="22"/>
      <c r="J273" s="22"/>
      <c r="K273" s="22"/>
      <c r="L273" s="22"/>
    </row>
    <row r="274" spans="2:12" ht="18" customHeight="1" x14ac:dyDescent="0.3">
      <c r="B274" s="22"/>
      <c r="C274" s="20"/>
      <c r="D274" s="26"/>
      <c r="E274" s="42"/>
      <c r="F274" s="56"/>
      <c r="G274" s="67"/>
      <c r="H274" s="22"/>
      <c r="I274" s="22"/>
      <c r="J274" s="22"/>
      <c r="K274" s="22"/>
      <c r="L274" s="22"/>
    </row>
    <row r="275" spans="2:12" ht="18" customHeight="1" x14ac:dyDescent="0.3">
      <c r="B275" s="22"/>
      <c r="C275" s="20"/>
      <c r="D275" s="26"/>
      <c r="E275" s="42"/>
      <c r="F275" s="56"/>
      <c r="G275" s="67"/>
      <c r="H275" s="22"/>
      <c r="I275" s="22"/>
      <c r="J275" s="22"/>
      <c r="K275" s="22"/>
      <c r="L275" s="22"/>
    </row>
    <row r="276" spans="2:12" ht="18" customHeight="1" x14ac:dyDescent="0.3">
      <c r="B276" s="22"/>
      <c r="C276" s="20"/>
      <c r="D276" s="26"/>
      <c r="E276" s="42"/>
      <c r="F276" s="56"/>
      <c r="G276" s="67"/>
      <c r="H276" s="22"/>
      <c r="I276" s="22"/>
      <c r="J276" s="22"/>
      <c r="K276" s="22"/>
      <c r="L276" s="22"/>
    </row>
    <row r="277" spans="2:12" ht="18" customHeight="1" x14ac:dyDescent="0.3">
      <c r="B277" s="22"/>
      <c r="C277" s="20"/>
      <c r="D277" s="26"/>
      <c r="E277" s="42"/>
      <c r="F277" s="56"/>
      <c r="G277" s="67"/>
      <c r="H277" s="22"/>
      <c r="I277" s="22"/>
      <c r="J277" s="22"/>
      <c r="K277" s="22"/>
      <c r="L277" s="22"/>
    </row>
    <row r="278" spans="2:12" ht="18" customHeight="1" x14ac:dyDescent="0.3">
      <c r="B278" s="22"/>
      <c r="C278" s="20"/>
      <c r="D278" s="26"/>
      <c r="E278" s="42"/>
      <c r="F278" s="56"/>
      <c r="G278" s="67"/>
      <c r="H278" s="22"/>
      <c r="I278" s="22"/>
      <c r="J278" s="22"/>
      <c r="K278" s="22"/>
      <c r="L278" s="22"/>
    </row>
    <row r="279" spans="2:12" ht="18" customHeight="1" x14ac:dyDescent="0.3">
      <c r="B279" s="22"/>
      <c r="C279" s="20"/>
      <c r="D279" s="26"/>
      <c r="E279" s="42"/>
      <c r="F279" s="56"/>
      <c r="G279" s="67"/>
      <c r="H279" s="22"/>
      <c r="I279" s="22"/>
      <c r="J279" s="22"/>
      <c r="K279" s="22"/>
      <c r="L279" s="22"/>
    </row>
    <row r="280" spans="2:12" ht="18" customHeight="1" x14ac:dyDescent="0.3">
      <c r="B280" s="22"/>
      <c r="C280" s="20"/>
      <c r="D280" s="26"/>
      <c r="E280" s="42"/>
      <c r="F280" s="56"/>
      <c r="G280" s="67"/>
      <c r="H280" s="22"/>
      <c r="I280" s="22"/>
      <c r="J280" s="22"/>
      <c r="K280" s="22"/>
      <c r="L280" s="22"/>
    </row>
    <row r="281" spans="2:12" ht="18" customHeight="1" x14ac:dyDescent="0.3">
      <c r="B281" s="22"/>
      <c r="C281" s="20"/>
      <c r="D281" s="26"/>
      <c r="E281" s="42"/>
      <c r="F281" s="56"/>
      <c r="G281" s="67"/>
      <c r="H281" s="22"/>
      <c r="I281" s="22"/>
      <c r="J281" s="22"/>
      <c r="K281" s="22"/>
      <c r="L281" s="22"/>
    </row>
    <row r="282" spans="2:12" ht="18" customHeight="1" x14ac:dyDescent="0.3">
      <c r="B282" s="22"/>
      <c r="C282" s="20"/>
      <c r="D282" s="26"/>
      <c r="E282" s="42"/>
      <c r="F282" s="56"/>
      <c r="G282" s="67"/>
      <c r="H282" s="22"/>
      <c r="I282" s="22"/>
      <c r="J282" s="22"/>
      <c r="K282" s="22"/>
      <c r="L282" s="22"/>
    </row>
    <row r="283" spans="2:12" ht="18" customHeight="1" x14ac:dyDescent="0.3">
      <c r="B283" s="22"/>
      <c r="C283" s="20"/>
      <c r="D283" s="26"/>
      <c r="E283" s="42"/>
      <c r="F283" s="56"/>
      <c r="G283" s="67"/>
      <c r="H283" s="22"/>
      <c r="I283" s="22"/>
      <c r="J283" s="22"/>
      <c r="K283" s="22"/>
      <c r="L283" s="22"/>
    </row>
    <row r="284" spans="2:12" ht="18" customHeight="1" x14ac:dyDescent="0.3">
      <c r="B284" s="22"/>
      <c r="C284" s="20"/>
      <c r="D284" s="26"/>
      <c r="E284" s="42"/>
      <c r="F284" s="56"/>
      <c r="G284" s="67"/>
      <c r="H284" s="22"/>
      <c r="I284" s="22"/>
      <c r="J284" s="22"/>
      <c r="K284" s="22"/>
      <c r="L284" s="22"/>
    </row>
    <row r="285" spans="2:12" ht="18" customHeight="1" x14ac:dyDescent="0.3">
      <c r="B285" s="22"/>
      <c r="C285" s="20"/>
      <c r="D285" s="26"/>
      <c r="E285" s="42"/>
      <c r="F285" s="56"/>
      <c r="G285" s="67"/>
      <c r="H285" s="22"/>
      <c r="I285" s="22"/>
      <c r="J285" s="22"/>
      <c r="K285" s="22"/>
      <c r="L285" s="22"/>
    </row>
    <row r="286" spans="2:12" ht="18" customHeight="1" x14ac:dyDescent="0.3">
      <c r="B286" s="22"/>
      <c r="C286" s="20"/>
      <c r="D286" s="26"/>
      <c r="E286" s="42"/>
      <c r="F286" s="56"/>
      <c r="G286" s="67"/>
      <c r="H286" s="22"/>
      <c r="I286" s="22"/>
      <c r="J286" s="22"/>
      <c r="K286" s="22"/>
      <c r="L286" s="22"/>
    </row>
    <row r="287" spans="2:12" ht="18" customHeight="1" x14ac:dyDescent="0.3">
      <c r="B287" s="22"/>
      <c r="C287" s="20"/>
      <c r="D287" s="26"/>
      <c r="E287" s="42"/>
      <c r="F287" s="56"/>
      <c r="G287" s="67"/>
      <c r="H287" s="22"/>
      <c r="I287" s="22"/>
      <c r="J287" s="22"/>
      <c r="K287" s="22"/>
      <c r="L287" s="22"/>
    </row>
    <row r="288" spans="2:12" ht="18" customHeight="1" x14ac:dyDescent="0.3">
      <c r="B288" s="22"/>
      <c r="C288" s="20"/>
      <c r="D288" s="26"/>
      <c r="E288" s="42"/>
      <c r="F288" s="56"/>
      <c r="G288" s="67"/>
      <c r="H288" s="22"/>
      <c r="I288" s="22"/>
      <c r="J288" s="22"/>
      <c r="K288" s="22"/>
      <c r="L288" s="22"/>
    </row>
    <row r="289" spans="2:12" ht="18" customHeight="1" x14ac:dyDescent="0.3">
      <c r="B289" s="22"/>
      <c r="C289" s="20"/>
      <c r="D289" s="26"/>
      <c r="E289" s="42"/>
      <c r="F289" s="56"/>
      <c r="G289" s="67"/>
      <c r="H289" s="22"/>
      <c r="I289" s="22"/>
      <c r="J289" s="22"/>
      <c r="K289" s="22"/>
      <c r="L289" s="22"/>
    </row>
    <row r="290" spans="2:12" ht="18" customHeight="1" x14ac:dyDescent="0.3">
      <c r="B290" s="22"/>
      <c r="C290" s="20"/>
      <c r="D290" s="26"/>
      <c r="E290" s="42"/>
      <c r="F290" s="56"/>
      <c r="G290" s="67"/>
      <c r="H290" s="22"/>
      <c r="I290" s="22"/>
      <c r="J290" s="22"/>
      <c r="K290" s="22"/>
      <c r="L290" s="22"/>
    </row>
    <row r="291" spans="2:12" ht="18" customHeight="1" x14ac:dyDescent="0.3">
      <c r="B291" s="22"/>
      <c r="C291" s="20"/>
      <c r="D291" s="26"/>
      <c r="E291" s="42"/>
      <c r="F291" s="56"/>
      <c r="G291" s="67"/>
      <c r="H291" s="22"/>
      <c r="I291" s="22"/>
      <c r="J291" s="22"/>
      <c r="K291" s="22"/>
      <c r="L291" s="22"/>
    </row>
    <row r="292" spans="2:12" ht="18" customHeight="1" x14ac:dyDescent="0.3">
      <c r="B292" s="22"/>
      <c r="C292" s="20"/>
      <c r="D292" s="26"/>
      <c r="E292" s="42"/>
      <c r="F292" s="56"/>
      <c r="G292" s="67"/>
      <c r="H292" s="22"/>
      <c r="I292" s="22"/>
      <c r="J292" s="22"/>
      <c r="K292" s="22"/>
      <c r="L292" s="22"/>
    </row>
    <row r="293" spans="2:12" ht="18" customHeight="1" x14ac:dyDescent="0.3">
      <c r="B293" s="22"/>
      <c r="C293" s="20"/>
      <c r="D293" s="26"/>
      <c r="E293" s="42"/>
      <c r="F293" s="56"/>
      <c r="G293" s="67"/>
      <c r="H293" s="22"/>
      <c r="I293" s="22"/>
      <c r="J293" s="22"/>
      <c r="K293" s="22"/>
      <c r="L293" s="22"/>
    </row>
    <row r="294" spans="2:12" ht="18" customHeight="1" x14ac:dyDescent="0.3">
      <c r="B294" s="22"/>
      <c r="C294" s="20"/>
      <c r="D294" s="26"/>
      <c r="E294" s="42"/>
      <c r="F294" s="56"/>
      <c r="G294" s="67"/>
      <c r="H294" s="22"/>
      <c r="I294" s="22"/>
      <c r="J294" s="22"/>
      <c r="K294" s="22"/>
      <c r="L294" s="22"/>
    </row>
    <row r="295" spans="2:12" ht="18" customHeight="1" x14ac:dyDescent="0.3">
      <c r="B295" s="22"/>
      <c r="C295" s="20"/>
      <c r="D295" s="26"/>
      <c r="E295" s="42"/>
      <c r="F295" s="56"/>
      <c r="G295" s="67"/>
      <c r="H295" s="22"/>
      <c r="I295" s="22"/>
      <c r="J295" s="22"/>
      <c r="K295" s="22"/>
      <c r="L295" s="22"/>
    </row>
    <row r="296" spans="2:12" ht="18" customHeight="1" x14ac:dyDescent="0.3">
      <c r="B296" s="22"/>
      <c r="C296" s="20"/>
      <c r="D296" s="26"/>
      <c r="E296" s="42"/>
      <c r="F296" s="56"/>
      <c r="G296" s="67"/>
      <c r="H296" s="22"/>
      <c r="I296" s="22"/>
      <c r="J296" s="22"/>
      <c r="K296" s="22"/>
      <c r="L296" s="22"/>
    </row>
    <row r="297" spans="2:12" ht="18" customHeight="1" x14ac:dyDescent="0.3">
      <c r="B297" s="22"/>
      <c r="C297" s="20"/>
      <c r="D297" s="26"/>
      <c r="E297" s="42"/>
      <c r="F297" s="56"/>
      <c r="G297" s="67"/>
      <c r="H297" s="22"/>
      <c r="I297" s="22"/>
      <c r="J297" s="22"/>
      <c r="K297" s="22"/>
      <c r="L297" s="22"/>
    </row>
    <row r="298" spans="2:12" ht="18" customHeight="1" x14ac:dyDescent="0.3">
      <c r="B298" s="22"/>
      <c r="C298" s="20"/>
      <c r="D298" s="26"/>
      <c r="E298" s="42"/>
      <c r="F298" s="56"/>
      <c r="G298" s="67"/>
      <c r="H298" s="22"/>
      <c r="I298" s="22"/>
      <c r="J298" s="22"/>
      <c r="K298" s="22"/>
      <c r="L298" s="22"/>
    </row>
    <row r="299" spans="2:12" ht="18" customHeight="1" x14ac:dyDescent="0.3">
      <c r="B299" s="22"/>
      <c r="C299" s="20"/>
      <c r="D299" s="26"/>
      <c r="E299" s="42"/>
      <c r="F299" s="56"/>
      <c r="G299" s="67"/>
      <c r="H299" s="22"/>
      <c r="I299" s="22"/>
      <c r="J299" s="22"/>
      <c r="K299" s="22"/>
      <c r="L299" s="22"/>
    </row>
    <row r="300" spans="2:12" ht="18" customHeight="1" x14ac:dyDescent="0.3">
      <c r="B300" s="22"/>
      <c r="C300" s="20"/>
      <c r="D300" s="26"/>
      <c r="E300" s="42"/>
      <c r="F300" s="56"/>
      <c r="G300" s="67"/>
      <c r="H300" s="22"/>
      <c r="I300" s="22"/>
      <c r="J300" s="22"/>
      <c r="K300" s="22"/>
      <c r="L300" s="22"/>
    </row>
    <row r="301" spans="2:12" ht="18" customHeight="1" x14ac:dyDescent="0.3">
      <c r="B301" s="22"/>
      <c r="C301" s="20"/>
      <c r="D301" s="26"/>
      <c r="E301" s="42"/>
      <c r="F301" s="56"/>
      <c r="G301" s="67"/>
      <c r="H301" s="22"/>
      <c r="I301" s="22"/>
      <c r="J301" s="22"/>
      <c r="K301" s="22"/>
      <c r="L301" s="22"/>
    </row>
    <row r="302" spans="2:12" ht="18" customHeight="1" x14ac:dyDescent="0.3">
      <c r="B302" s="22"/>
      <c r="C302" s="20"/>
      <c r="D302" s="26"/>
      <c r="E302" s="42"/>
      <c r="F302" s="56"/>
      <c r="G302" s="67"/>
      <c r="H302" s="22"/>
      <c r="I302" s="22"/>
      <c r="J302" s="22"/>
      <c r="K302" s="22"/>
      <c r="L302" s="22"/>
    </row>
    <row r="303" spans="2:12" ht="18" customHeight="1" x14ac:dyDescent="0.3">
      <c r="B303" s="22"/>
      <c r="C303" s="20"/>
      <c r="D303" s="26"/>
      <c r="E303" s="42"/>
      <c r="F303" s="56"/>
      <c r="G303" s="67"/>
      <c r="H303" s="22"/>
      <c r="I303" s="22"/>
      <c r="J303" s="22"/>
      <c r="K303" s="22"/>
      <c r="L303" s="22"/>
    </row>
    <row r="304" spans="2:12" ht="18" customHeight="1" x14ac:dyDescent="0.3">
      <c r="B304" s="22"/>
      <c r="C304" s="20"/>
      <c r="D304" s="26"/>
      <c r="E304" s="42"/>
      <c r="F304" s="56"/>
      <c r="G304" s="67"/>
      <c r="H304" s="22"/>
      <c r="I304" s="22"/>
      <c r="J304" s="22"/>
      <c r="K304" s="22"/>
      <c r="L304" s="22"/>
    </row>
    <row r="305" spans="2:12" ht="18" customHeight="1" x14ac:dyDescent="0.3">
      <c r="B305" s="22"/>
      <c r="C305" s="20"/>
      <c r="D305" s="26"/>
      <c r="E305" s="42"/>
      <c r="F305" s="56"/>
      <c r="G305" s="67"/>
      <c r="H305" s="22"/>
      <c r="I305" s="22"/>
      <c r="J305" s="22"/>
      <c r="K305" s="22"/>
      <c r="L305" s="22"/>
    </row>
    <row r="306" spans="2:12" ht="18" customHeight="1" x14ac:dyDescent="0.3">
      <c r="B306" s="22"/>
      <c r="C306" s="20"/>
      <c r="D306" s="26"/>
      <c r="E306" s="42"/>
      <c r="F306" s="56"/>
      <c r="G306" s="67"/>
      <c r="H306" s="22"/>
      <c r="I306" s="22"/>
      <c r="J306" s="22"/>
      <c r="K306" s="22"/>
      <c r="L306" s="22"/>
    </row>
    <row r="307" spans="2:12" ht="18" customHeight="1" x14ac:dyDescent="0.3">
      <c r="B307" s="22"/>
      <c r="C307" s="20"/>
      <c r="D307" s="26"/>
      <c r="E307" s="42"/>
      <c r="F307" s="56"/>
      <c r="G307" s="67"/>
      <c r="H307" s="22"/>
      <c r="I307" s="22"/>
      <c r="J307" s="22"/>
      <c r="K307" s="22"/>
      <c r="L307" s="22"/>
    </row>
    <row r="308" spans="2:12" ht="18" customHeight="1" x14ac:dyDescent="0.3">
      <c r="B308" s="22"/>
      <c r="C308" s="20"/>
      <c r="D308" s="26"/>
      <c r="E308" s="42"/>
      <c r="F308" s="56"/>
      <c r="G308" s="67"/>
      <c r="H308" s="22"/>
      <c r="I308" s="22"/>
      <c r="J308" s="22"/>
      <c r="K308" s="22"/>
      <c r="L308" s="22"/>
    </row>
    <row r="309" spans="2:12" ht="18" customHeight="1" x14ac:dyDescent="0.3">
      <c r="B309" s="22"/>
      <c r="C309" s="20"/>
      <c r="D309" s="26"/>
      <c r="E309" s="42"/>
      <c r="F309" s="56"/>
      <c r="G309" s="67"/>
      <c r="H309" s="22"/>
      <c r="I309" s="22"/>
      <c r="J309" s="22"/>
      <c r="K309" s="22"/>
      <c r="L309" s="22"/>
    </row>
    <row r="310" spans="2:12" ht="18" customHeight="1" x14ac:dyDescent="0.3">
      <c r="B310" s="22"/>
      <c r="C310" s="20"/>
      <c r="D310" s="26"/>
      <c r="E310" s="42"/>
      <c r="F310" s="56"/>
      <c r="G310" s="67"/>
      <c r="H310" s="22"/>
      <c r="I310" s="22"/>
      <c r="J310" s="22"/>
      <c r="K310" s="22"/>
      <c r="L310" s="22"/>
    </row>
    <row r="311" spans="2:12" ht="18" customHeight="1" x14ac:dyDescent="0.3">
      <c r="B311" s="22"/>
      <c r="C311" s="20"/>
      <c r="D311" s="26"/>
      <c r="E311" s="42"/>
      <c r="F311" s="56"/>
      <c r="G311" s="67"/>
      <c r="H311" s="22"/>
      <c r="I311" s="22"/>
      <c r="J311" s="22"/>
      <c r="K311" s="22"/>
      <c r="L311" s="22"/>
    </row>
    <row r="312" spans="2:12" ht="18" customHeight="1" x14ac:dyDescent="0.3">
      <c r="B312" s="22"/>
      <c r="C312" s="20"/>
      <c r="D312" s="26"/>
      <c r="E312" s="42"/>
      <c r="F312" s="56"/>
      <c r="G312" s="67"/>
      <c r="H312" s="22"/>
      <c r="I312" s="22"/>
      <c r="J312" s="22"/>
      <c r="K312" s="22"/>
      <c r="L312" s="22"/>
    </row>
    <row r="313" spans="2:12" ht="18" customHeight="1" x14ac:dyDescent="0.3">
      <c r="B313" s="22"/>
      <c r="C313" s="20"/>
      <c r="D313" s="26"/>
      <c r="E313" s="42"/>
      <c r="F313" s="56"/>
      <c r="G313" s="67"/>
      <c r="H313" s="22"/>
      <c r="I313" s="22"/>
      <c r="J313" s="22"/>
      <c r="K313" s="22"/>
      <c r="L313" s="22"/>
    </row>
    <row r="314" spans="2:12" ht="18" customHeight="1" x14ac:dyDescent="0.3">
      <c r="B314" s="22"/>
      <c r="C314" s="20"/>
      <c r="D314" s="26"/>
      <c r="E314" s="42"/>
      <c r="F314" s="56"/>
      <c r="G314" s="67"/>
      <c r="H314" s="22"/>
      <c r="I314" s="22"/>
      <c r="J314" s="22"/>
      <c r="K314" s="22"/>
      <c r="L314" s="22"/>
    </row>
    <row r="315" spans="2:12" ht="18" customHeight="1" x14ac:dyDescent="0.3">
      <c r="B315" s="22"/>
      <c r="C315" s="20"/>
      <c r="D315" s="26"/>
      <c r="E315" s="42"/>
      <c r="F315" s="56"/>
      <c r="G315" s="67"/>
      <c r="H315" s="22"/>
      <c r="I315" s="22"/>
      <c r="J315" s="22"/>
      <c r="K315" s="22"/>
      <c r="L315" s="22"/>
    </row>
    <row r="316" spans="2:12" ht="18" customHeight="1" x14ac:dyDescent="0.3">
      <c r="B316" s="22"/>
      <c r="C316" s="20"/>
      <c r="D316" s="26"/>
      <c r="E316" s="42"/>
      <c r="F316" s="56"/>
      <c r="G316" s="67"/>
      <c r="H316" s="22"/>
      <c r="I316" s="22"/>
      <c r="J316" s="22"/>
      <c r="K316" s="22"/>
      <c r="L316" s="22"/>
    </row>
    <row r="317" spans="2:12" ht="18" customHeight="1" x14ac:dyDescent="0.3">
      <c r="B317" s="22"/>
      <c r="C317" s="20"/>
      <c r="D317" s="26"/>
      <c r="E317" s="42"/>
      <c r="F317" s="56"/>
      <c r="G317" s="67"/>
      <c r="H317" s="22"/>
      <c r="I317" s="22"/>
      <c r="J317" s="22"/>
      <c r="K317" s="22"/>
      <c r="L317" s="22"/>
    </row>
    <row r="318" spans="2:12" ht="18" customHeight="1" x14ac:dyDescent="0.3">
      <c r="B318" s="22"/>
      <c r="C318" s="20"/>
      <c r="D318" s="26"/>
      <c r="E318" s="42"/>
      <c r="F318" s="56"/>
      <c r="G318" s="67"/>
      <c r="H318" s="22"/>
      <c r="I318" s="22"/>
      <c r="J318" s="22"/>
      <c r="K318" s="22"/>
      <c r="L318" s="22"/>
    </row>
    <row r="319" spans="2:12" ht="18" customHeight="1" x14ac:dyDescent="0.3">
      <c r="B319" s="22"/>
      <c r="C319" s="20"/>
      <c r="D319" s="26"/>
      <c r="E319" s="42"/>
      <c r="F319" s="56"/>
      <c r="G319" s="67"/>
      <c r="H319" s="22"/>
      <c r="I319" s="22"/>
      <c r="J319" s="22"/>
      <c r="K319" s="22"/>
      <c r="L319" s="22"/>
    </row>
    <row r="320" spans="2:12" ht="18" customHeight="1" x14ac:dyDescent="0.3">
      <c r="B320" s="22"/>
      <c r="C320" s="20"/>
      <c r="D320" s="26"/>
      <c r="E320" s="42"/>
      <c r="F320" s="56"/>
      <c r="G320" s="67"/>
      <c r="H320" s="22"/>
      <c r="I320" s="22"/>
      <c r="J320" s="22"/>
      <c r="K320" s="22"/>
      <c r="L320" s="22"/>
    </row>
    <row r="321" spans="2:12" ht="18" customHeight="1" x14ac:dyDescent="0.3">
      <c r="B321" s="22"/>
      <c r="C321" s="20"/>
      <c r="D321" s="26"/>
      <c r="E321" s="42"/>
      <c r="F321" s="56"/>
      <c r="G321" s="67"/>
      <c r="H321" s="22"/>
      <c r="I321" s="22"/>
      <c r="J321" s="22"/>
      <c r="K321" s="22"/>
      <c r="L321" s="22"/>
    </row>
    <row r="322" spans="2:12" ht="18" customHeight="1" x14ac:dyDescent="0.3">
      <c r="B322" s="22"/>
      <c r="C322" s="20"/>
      <c r="D322" s="26"/>
      <c r="E322" s="42"/>
      <c r="F322" s="56"/>
      <c r="G322" s="67"/>
      <c r="H322" s="22"/>
      <c r="I322" s="22"/>
      <c r="J322" s="22"/>
      <c r="K322" s="22"/>
      <c r="L322" s="22"/>
    </row>
    <row r="323" spans="2:12" ht="18" customHeight="1" x14ac:dyDescent="0.3">
      <c r="B323" s="22"/>
      <c r="C323" s="20"/>
      <c r="D323" s="26"/>
      <c r="E323" s="42"/>
      <c r="F323" s="56"/>
      <c r="G323" s="67"/>
      <c r="H323" s="22"/>
      <c r="I323" s="22"/>
      <c r="J323" s="22"/>
      <c r="K323" s="22"/>
      <c r="L323" s="22"/>
    </row>
    <row r="324" spans="2:12" ht="18" customHeight="1" x14ac:dyDescent="0.3">
      <c r="B324" s="22"/>
      <c r="C324" s="20"/>
      <c r="D324" s="26"/>
      <c r="E324" s="42"/>
      <c r="F324" s="56"/>
      <c r="G324" s="67"/>
      <c r="H324" s="22"/>
      <c r="I324" s="22"/>
      <c r="J324" s="22"/>
      <c r="K324" s="22"/>
      <c r="L324" s="22"/>
    </row>
    <row r="325" spans="2:12" ht="18" customHeight="1" x14ac:dyDescent="0.3">
      <c r="B325" s="22"/>
      <c r="C325" s="20"/>
      <c r="D325" s="26"/>
      <c r="E325" s="42"/>
      <c r="F325" s="56"/>
      <c r="G325" s="67"/>
      <c r="H325" s="22"/>
      <c r="I325" s="22"/>
      <c r="J325" s="22"/>
      <c r="K325" s="22"/>
      <c r="L325" s="22"/>
    </row>
    <row r="326" spans="2:12" ht="18" customHeight="1" x14ac:dyDescent="0.3">
      <c r="B326" s="22"/>
      <c r="C326" s="20"/>
      <c r="D326" s="26"/>
      <c r="E326" s="42"/>
      <c r="F326" s="56"/>
      <c r="G326" s="67"/>
      <c r="H326" s="22"/>
      <c r="I326" s="22"/>
      <c r="J326" s="22"/>
      <c r="K326" s="22"/>
      <c r="L326" s="22"/>
    </row>
    <row r="327" spans="2:12" ht="18" customHeight="1" x14ac:dyDescent="0.3">
      <c r="B327" s="22"/>
      <c r="C327" s="20"/>
      <c r="D327" s="26"/>
      <c r="E327" s="42"/>
      <c r="F327" s="56"/>
      <c r="G327" s="67"/>
      <c r="H327" s="22"/>
      <c r="I327" s="22"/>
      <c r="J327" s="22"/>
      <c r="K327" s="22"/>
      <c r="L327" s="22"/>
    </row>
    <row r="328" spans="2:12" ht="18" customHeight="1" x14ac:dyDescent="0.3">
      <c r="B328" s="22"/>
      <c r="C328" s="20"/>
      <c r="D328" s="26"/>
      <c r="E328" s="42"/>
      <c r="F328" s="56"/>
      <c r="G328" s="67"/>
      <c r="H328" s="22"/>
      <c r="I328" s="22"/>
      <c r="J328" s="22"/>
      <c r="K328" s="22"/>
      <c r="L328" s="22"/>
    </row>
    <row r="329" spans="2:12" ht="18" customHeight="1" x14ac:dyDescent="0.3">
      <c r="B329" s="22"/>
      <c r="C329" s="20"/>
      <c r="D329" s="26"/>
      <c r="E329" s="42"/>
      <c r="F329" s="56"/>
      <c r="G329" s="67"/>
      <c r="H329" s="22"/>
      <c r="I329" s="22"/>
      <c r="J329" s="22"/>
      <c r="K329" s="22"/>
      <c r="L329" s="22"/>
    </row>
    <row r="330" spans="2:12" ht="18" customHeight="1" x14ac:dyDescent="0.3">
      <c r="B330" s="22"/>
      <c r="C330" s="20"/>
      <c r="D330" s="26"/>
      <c r="E330" s="42"/>
      <c r="F330" s="56"/>
      <c r="G330" s="67"/>
      <c r="H330" s="22"/>
      <c r="I330" s="22"/>
      <c r="J330" s="22"/>
      <c r="K330" s="22"/>
      <c r="L330" s="22"/>
    </row>
    <row r="331" spans="2:12" ht="18" customHeight="1" x14ac:dyDescent="0.3">
      <c r="B331" s="22"/>
      <c r="C331" s="20"/>
      <c r="D331" s="26"/>
      <c r="E331" s="42"/>
      <c r="F331" s="56"/>
      <c r="G331" s="67"/>
      <c r="H331" s="22"/>
      <c r="I331" s="22"/>
      <c r="J331" s="22"/>
      <c r="K331" s="22"/>
      <c r="L331" s="22"/>
    </row>
    <row r="332" spans="2:12" ht="18" customHeight="1" x14ac:dyDescent="0.3">
      <c r="B332" s="22"/>
      <c r="C332" s="20"/>
      <c r="D332" s="26"/>
      <c r="E332" s="42"/>
      <c r="F332" s="56"/>
      <c r="G332" s="67"/>
      <c r="H332" s="22"/>
      <c r="I332" s="22"/>
      <c r="J332" s="22"/>
      <c r="K332" s="22"/>
      <c r="L332" s="22"/>
    </row>
    <row r="333" spans="2:12" ht="18" customHeight="1" x14ac:dyDescent="0.3">
      <c r="B333" s="22"/>
      <c r="C333" s="20"/>
      <c r="D333" s="26"/>
      <c r="E333" s="42"/>
      <c r="F333" s="56"/>
      <c r="G333" s="67"/>
      <c r="H333" s="22"/>
      <c r="I333" s="22"/>
      <c r="J333" s="22"/>
      <c r="K333" s="22"/>
      <c r="L333" s="22"/>
    </row>
    <row r="334" spans="2:12" ht="18" customHeight="1" x14ac:dyDescent="0.3">
      <c r="B334" s="22"/>
      <c r="C334" s="20"/>
      <c r="D334" s="26"/>
      <c r="E334" s="42"/>
      <c r="F334" s="56"/>
      <c r="G334" s="67"/>
      <c r="H334" s="22"/>
      <c r="I334" s="22"/>
      <c r="J334" s="22"/>
      <c r="K334" s="22"/>
      <c r="L334" s="22"/>
    </row>
    <row r="335" spans="2:12" ht="18" customHeight="1" x14ac:dyDescent="0.3">
      <c r="B335" s="22"/>
      <c r="C335" s="20"/>
      <c r="D335" s="26"/>
      <c r="E335" s="42"/>
      <c r="F335" s="56"/>
      <c r="G335" s="67"/>
      <c r="H335" s="22"/>
      <c r="I335" s="22"/>
      <c r="J335" s="22"/>
      <c r="K335" s="22"/>
      <c r="L335" s="22"/>
    </row>
    <row r="336" spans="2:12" ht="18" customHeight="1" x14ac:dyDescent="0.3">
      <c r="B336" s="22"/>
      <c r="C336" s="20"/>
      <c r="D336" s="26"/>
      <c r="E336" s="42"/>
      <c r="F336" s="56"/>
      <c r="G336" s="67"/>
      <c r="H336" s="22"/>
      <c r="I336" s="22"/>
      <c r="J336" s="22"/>
      <c r="K336" s="22"/>
      <c r="L336" s="22"/>
    </row>
    <row r="337" spans="2:12" ht="18" customHeight="1" x14ac:dyDescent="0.3">
      <c r="B337" s="22"/>
      <c r="C337" s="20"/>
      <c r="D337" s="26"/>
      <c r="E337" s="42"/>
      <c r="F337" s="56"/>
      <c r="G337" s="67"/>
      <c r="H337" s="22"/>
      <c r="I337" s="22"/>
      <c r="J337" s="22"/>
      <c r="K337" s="22"/>
      <c r="L337" s="22"/>
    </row>
    <row r="338" spans="2:12" ht="18" customHeight="1" x14ac:dyDescent="0.3">
      <c r="B338" s="22"/>
      <c r="C338" s="20"/>
      <c r="D338" s="26"/>
      <c r="E338" s="42"/>
      <c r="F338" s="56"/>
      <c r="G338" s="67"/>
      <c r="H338" s="22"/>
      <c r="I338" s="22"/>
      <c r="J338" s="22"/>
      <c r="K338" s="22"/>
      <c r="L338" s="22"/>
    </row>
    <row r="339" spans="2:12" ht="18" customHeight="1" x14ac:dyDescent="0.3">
      <c r="B339" s="22"/>
      <c r="C339" s="20"/>
      <c r="D339" s="26"/>
      <c r="E339" s="42"/>
      <c r="F339" s="56"/>
      <c r="G339" s="67"/>
      <c r="H339" s="22"/>
      <c r="I339" s="22"/>
      <c r="J339" s="22"/>
      <c r="K339" s="22"/>
      <c r="L339" s="22"/>
    </row>
    <row r="340" spans="2:12" ht="18" customHeight="1" x14ac:dyDescent="0.3">
      <c r="B340" s="22"/>
      <c r="C340" s="20"/>
      <c r="D340" s="26"/>
      <c r="E340" s="42"/>
      <c r="F340" s="56"/>
      <c r="G340" s="67"/>
      <c r="H340" s="22"/>
      <c r="I340" s="22"/>
      <c r="J340" s="22"/>
      <c r="K340" s="22"/>
      <c r="L340" s="22"/>
    </row>
    <row r="341" spans="2:12" ht="18" customHeight="1" x14ac:dyDescent="0.3">
      <c r="B341" s="22"/>
      <c r="C341" s="20"/>
      <c r="D341" s="26"/>
      <c r="E341" s="42"/>
      <c r="F341" s="56"/>
      <c r="G341" s="67"/>
      <c r="H341" s="22"/>
      <c r="I341" s="22"/>
      <c r="J341" s="22"/>
      <c r="K341" s="22"/>
      <c r="L341" s="22"/>
    </row>
    <row r="342" spans="2:12" ht="18" customHeight="1" x14ac:dyDescent="0.3">
      <c r="B342" s="22"/>
      <c r="C342" s="20"/>
      <c r="D342" s="26"/>
      <c r="E342" s="42"/>
      <c r="F342" s="56"/>
      <c r="G342" s="67"/>
      <c r="H342" s="22"/>
      <c r="I342" s="22"/>
      <c r="J342" s="22"/>
      <c r="K342" s="22"/>
      <c r="L342" s="22"/>
    </row>
    <row r="343" spans="2:12" ht="18" customHeight="1" x14ac:dyDescent="0.3">
      <c r="B343" s="22"/>
      <c r="C343" s="20"/>
      <c r="D343" s="26"/>
      <c r="E343" s="42"/>
      <c r="F343" s="56"/>
      <c r="G343" s="67"/>
      <c r="H343" s="22"/>
      <c r="I343" s="22"/>
      <c r="J343" s="22"/>
      <c r="K343" s="22"/>
      <c r="L343" s="22"/>
    </row>
    <row r="344" spans="2:12" ht="18" customHeight="1" x14ac:dyDescent="0.3">
      <c r="B344" s="22"/>
      <c r="C344" s="20"/>
      <c r="D344" s="26"/>
      <c r="E344" s="42"/>
      <c r="F344" s="56"/>
      <c r="G344" s="67"/>
      <c r="H344" s="22"/>
      <c r="I344" s="22"/>
      <c r="J344" s="22"/>
      <c r="K344" s="22"/>
      <c r="L344" s="22"/>
    </row>
    <row r="345" spans="2:12" ht="18" customHeight="1" x14ac:dyDescent="0.3">
      <c r="B345" s="22"/>
      <c r="C345" s="20"/>
      <c r="D345" s="26"/>
      <c r="E345" s="42"/>
      <c r="F345" s="56"/>
      <c r="G345" s="67"/>
      <c r="H345" s="22"/>
      <c r="I345" s="22"/>
      <c r="J345" s="22"/>
      <c r="K345" s="22"/>
      <c r="L345" s="22"/>
    </row>
    <row r="346" spans="2:12" ht="18" customHeight="1" x14ac:dyDescent="0.3">
      <c r="B346" s="22"/>
      <c r="C346" s="20"/>
      <c r="D346" s="26"/>
      <c r="E346" s="42"/>
      <c r="F346" s="56"/>
      <c r="G346" s="67"/>
      <c r="H346" s="22"/>
      <c r="I346" s="22"/>
      <c r="J346" s="22"/>
      <c r="K346" s="22"/>
      <c r="L346" s="22"/>
    </row>
    <row r="347" spans="2:12" ht="18" customHeight="1" x14ac:dyDescent="0.3">
      <c r="B347" s="22"/>
      <c r="C347" s="20"/>
      <c r="D347" s="26"/>
      <c r="E347" s="42"/>
      <c r="F347" s="56"/>
      <c r="G347" s="67"/>
      <c r="H347" s="22"/>
      <c r="I347" s="22"/>
      <c r="J347" s="22"/>
      <c r="K347" s="22"/>
      <c r="L347" s="22"/>
    </row>
    <row r="348" spans="2:12" ht="18" customHeight="1" x14ac:dyDescent="0.3">
      <c r="B348" s="22"/>
      <c r="C348" s="20"/>
      <c r="D348" s="26"/>
      <c r="E348" s="42"/>
      <c r="F348" s="56"/>
      <c r="G348" s="67"/>
      <c r="H348" s="22"/>
      <c r="I348" s="22"/>
      <c r="J348" s="22"/>
      <c r="K348" s="22"/>
      <c r="L348" s="22"/>
    </row>
    <row r="349" spans="2:12" ht="18" customHeight="1" x14ac:dyDescent="0.3">
      <c r="B349" s="22"/>
      <c r="C349" s="20"/>
      <c r="D349" s="26"/>
      <c r="E349" s="42"/>
      <c r="F349" s="56"/>
      <c r="G349" s="67"/>
      <c r="H349" s="22"/>
      <c r="I349" s="22"/>
      <c r="J349" s="22"/>
      <c r="K349" s="22"/>
      <c r="L349" s="22"/>
    </row>
    <row r="350" spans="2:12" ht="18" customHeight="1" x14ac:dyDescent="0.3">
      <c r="B350" s="22"/>
      <c r="C350" s="20"/>
      <c r="D350" s="26"/>
      <c r="E350" s="42"/>
      <c r="F350" s="56"/>
      <c r="G350" s="67"/>
      <c r="H350" s="22"/>
      <c r="I350" s="22"/>
      <c r="J350" s="22"/>
      <c r="K350" s="22"/>
      <c r="L350" s="22"/>
    </row>
    <row r="351" spans="2:12" ht="18" customHeight="1" x14ac:dyDescent="0.3">
      <c r="B351" s="22"/>
      <c r="C351" s="20"/>
      <c r="D351" s="26"/>
      <c r="E351" s="42"/>
      <c r="F351" s="56"/>
      <c r="G351" s="67"/>
      <c r="H351" s="22"/>
      <c r="I351" s="22"/>
      <c r="J351" s="22"/>
      <c r="K351" s="22"/>
      <c r="L351" s="22"/>
    </row>
    <row r="352" spans="2:12" ht="18" customHeight="1" x14ac:dyDescent="0.3">
      <c r="B352" s="22"/>
      <c r="C352" s="20"/>
      <c r="D352" s="26"/>
      <c r="E352" s="42"/>
      <c r="F352" s="56"/>
      <c r="G352" s="67"/>
      <c r="H352" s="22"/>
      <c r="I352" s="22"/>
      <c r="J352" s="22"/>
      <c r="K352" s="22"/>
      <c r="L352" s="22"/>
    </row>
    <row r="353" spans="2:12" ht="18" customHeight="1" x14ac:dyDescent="0.3">
      <c r="B353" s="22"/>
      <c r="C353" s="20"/>
      <c r="D353" s="26"/>
      <c r="E353" s="42"/>
      <c r="F353" s="56"/>
      <c r="G353" s="67"/>
      <c r="H353" s="22"/>
      <c r="I353" s="22"/>
      <c r="J353" s="22"/>
      <c r="K353" s="22"/>
      <c r="L353" s="22"/>
    </row>
    <row r="354" spans="2:12" ht="18" customHeight="1" x14ac:dyDescent="0.3">
      <c r="B354" s="22"/>
      <c r="C354" s="20"/>
      <c r="D354" s="26"/>
      <c r="E354" s="42"/>
      <c r="F354" s="56"/>
      <c r="G354" s="67"/>
      <c r="H354" s="22"/>
      <c r="I354" s="22"/>
      <c r="J354" s="22"/>
      <c r="K354" s="22"/>
      <c r="L354" s="22"/>
    </row>
    <row r="355" spans="2:12" ht="18" customHeight="1" x14ac:dyDescent="0.3">
      <c r="B355" s="22"/>
      <c r="C355" s="20"/>
      <c r="D355" s="26"/>
      <c r="E355" s="42"/>
      <c r="F355" s="56"/>
      <c r="G355" s="67"/>
      <c r="H355" s="22"/>
      <c r="I355" s="22"/>
      <c r="J355" s="22"/>
      <c r="K355" s="22"/>
      <c r="L355" s="22"/>
    </row>
    <row r="356" spans="2:12" ht="18" customHeight="1" x14ac:dyDescent="0.3">
      <c r="B356" s="22"/>
      <c r="C356" s="20"/>
      <c r="D356" s="26"/>
      <c r="E356" s="42"/>
      <c r="F356" s="56"/>
      <c r="G356" s="67"/>
      <c r="H356" s="22"/>
      <c r="I356" s="22"/>
      <c r="J356" s="22"/>
      <c r="K356" s="22"/>
      <c r="L356" s="22"/>
    </row>
    <row r="357" spans="2:12" ht="18" customHeight="1" x14ac:dyDescent="0.3">
      <c r="B357" s="22"/>
      <c r="C357" s="20"/>
      <c r="D357" s="26"/>
      <c r="E357" s="42"/>
      <c r="F357" s="56"/>
      <c r="G357" s="67"/>
      <c r="H357" s="22"/>
      <c r="I357" s="22"/>
      <c r="J357" s="22"/>
      <c r="K357" s="22"/>
      <c r="L357" s="22"/>
    </row>
    <row r="358" spans="2:12" ht="18" customHeight="1" x14ac:dyDescent="0.3">
      <c r="B358" s="22"/>
      <c r="C358" s="20"/>
      <c r="D358" s="26"/>
      <c r="E358" s="42"/>
      <c r="F358" s="56"/>
      <c r="G358" s="67"/>
      <c r="H358" s="22"/>
      <c r="I358" s="22"/>
      <c r="J358" s="22"/>
      <c r="K358" s="22"/>
      <c r="L358" s="22"/>
    </row>
    <row r="359" spans="2:12" ht="18" customHeight="1" x14ac:dyDescent="0.3">
      <c r="B359" s="22"/>
      <c r="C359" s="20"/>
      <c r="D359" s="26"/>
      <c r="E359" s="42"/>
      <c r="F359" s="56"/>
      <c r="G359" s="67"/>
      <c r="H359" s="22"/>
      <c r="I359" s="22"/>
      <c r="J359" s="22"/>
      <c r="K359" s="22"/>
      <c r="L359" s="22"/>
    </row>
    <row r="360" spans="2:12" ht="18" customHeight="1" x14ac:dyDescent="0.3">
      <c r="B360" s="22"/>
      <c r="C360" s="20"/>
      <c r="D360" s="26"/>
      <c r="E360" s="42"/>
      <c r="F360" s="56"/>
      <c r="G360" s="67"/>
      <c r="H360" s="22"/>
      <c r="I360" s="22"/>
      <c r="J360" s="22"/>
      <c r="K360" s="22"/>
      <c r="L360" s="22"/>
    </row>
    <row r="361" spans="2:12" ht="18" customHeight="1" x14ac:dyDescent="0.3">
      <c r="B361" s="22"/>
      <c r="C361" s="20"/>
      <c r="D361" s="26"/>
      <c r="E361" s="42"/>
      <c r="F361" s="56"/>
      <c r="G361" s="67"/>
      <c r="H361" s="22"/>
      <c r="I361" s="22"/>
      <c r="J361" s="22"/>
      <c r="K361" s="22"/>
      <c r="L361" s="22"/>
    </row>
    <row r="362" spans="2:12" ht="18" customHeight="1" x14ac:dyDescent="0.3">
      <c r="B362" s="22"/>
      <c r="C362" s="20"/>
      <c r="D362" s="26"/>
      <c r="E362" s="42"/>
      <c r="F362" s="56"/>
      <c r="G362" s="67"/>
      <c r="H362" s="22"/>
      <c r="I362" s="22"/>
      <c r="J362" s="22"/>
      <c r="K362" s="22"/>
      <c r="L362" s="22"/>
    </row>
    <row r="363" spans="2:12" ht="18" customHeight="1" x14ac:dyDescent="0.3">
      <c r="B363" s="22"/>
      <c r="C363" s="20"/>
      <c r="D363" s="26"/>
      <c r="E363" s="42"/>
      <c r="F363" s="56"/>
      <c r="G363" s="67"/>
      <c r="H363" s="22"/>
      <c r="I363" s="22"/>
      <c r="J363" s="22"/>
      <c r="K363" s="22"/>
      <c r="L363" s="22"/>
    </row>
    <row r="364" spans="2:12" ht="18" customHeight="1" x14ac:dyDescent="0.3">
      <c r="B364" s="22"/>
      <c r="C364" s="20"/>
      <c r="D364" s="26"/>
      <c r="E364" s="42"/>
      <c r="F364" s="56"/>
      <c r="G364" s="67"/>
      <c r="H364" s="22"/>
      <c r="I364" s="22"/>
      <c r="J364" s="22"/>
      <c r="K364" s="22"/>
      <c r="L364" s="22"/>
    </row>
    <row r="365" spans="2:12" ht="18" customHeight="1" x14ac:dyDescent="0.3">
      <c r="B365" s="22"/>
      <c r="C365" s="20"/>
      <c r="D365" s="26"/>
      <c r="E365" s="42"/>
      <c r="F365" s="56"/>
      <c r="G365" s="67"/>
      <c r="H365" s="22"/>
      <c r="I365" s="22"/>
      <c r="J365" s="22"/>
      <c r="K365" s="22"/>
      <c r="L365" s="22"/>
    </row>
    <row r="366" spans="2:12" ht="18" customHeight="1" x14ac:dyDescent="0.3">
      <c r="B366" s="22"/>
      <c r="C366" s="20"/>
      <c r="D366" s="26"/>
      <c r="E366" s="42"/>
      <c r="F366" s="56"/>
      <c r="G366" s="67"/>
      <c r="H366" s="22"/>
      <c r="I366" s="22"/>
      <c r="J366" s="22"/>
      <c r="K366" s="22"/>
      <c r="L366" s="22"/>
    </row>
    <row r="367" spans="2:12" ht="18" customHeight="1" x14ac:dyDescent="0.3">
      <c r="B367" s="22"/>
      <c r="C367" s="20"/>
      <c r="D367" s="26"/>
      <c r="E367" s="42"/>
      <c r="F367" s="56"/>
      <c r="G367" s="67"/>
      <c r="H367" s="22"/>
      <c r="I367" s="22"/>
      <c r="J367" s="22"/>
      <c r="K367" s="22"/>
      <c r="L367" s="22"/>
    </row>
    <row r="368" spans="2:12" ht="18" customHeight="1" x14ac:dyDescent="0.3">
      <c r="B368" s="22"/>
      <c r="C368" s="20"/>
      <c r="D368" s="26"/>
      <c r="E368" s="42"/>
      <c r="F368" s="56"/>
      <c r="G368" s="67"/>
      <c r="H368" s="22"/>
      <c r="I368" s="22"/>
      <c r="J368" s="22"/>
      <c r="K368" s="22"/>
      <c r="L368" s="22"/>
    </row>
    <row r="369" spans="2:12" ht="18" customHeight="1" x14ac:dyDescent="0.3">
      <c r="B369" s="22"/>
      <c r="C369" s="20"/>
      <c r="D369" s="26"/>
      <c r="E369" s="42"/>
      <c r="F369" s="56"/>
      <c r="G369" s="67"/>
      <c r="H369" s="22"/>
      <c r="I369" s="22"/>
      <c r="J369" s="22"/>
      <c r="K369" s="22"/>
      <c r="L369" s="22"/>
    </row>
    <row r="370" spans="2:12" ht="18" customHeight="1" x14ac:dyDescent="0.3">
      <c r="B370" s="22"/>
      <c r="C370" s="20"/>
      <c r="D370" s="26"/>
      <c r="E370" s="42"/>
      <c r="F370" s="56"/>
      <c r="G370" s="67"/>
      <c r="H370" s="22"/>
      <c r="I370" s="22"/>
      <c r="J370" s="22"/>
      <c r="K370" s="22"/>
      <c r="L370" s="22"/>
    </row>
    <row r="371" spans="2:12" ht="18" customHeight="1" x14ac:dyDescent="0.3">
      <c r="B371" s="22"/>
      <c r="C371" s="20"/>
      <c r="D371" s="26"/>
      <c r="E371" s="42"/>
      <c r="F371" s="56"/>
      <c r="G371" s="67"/>
      <c r="H371" s="22"/>
      <c r="I371" s="22"/>
      <c r="J371" s="22"/>
      <c r="K371" s="22"/>
      <c r="L371" s="22"/>
    </row>
    <row r="372" spans="2:12" ht="18" customHeight="1" x14ac:dyDescent="0.3">
      <c r="B372" s="22"/>
      <c r="C372" s="20"/>
      <c r="D372" s="26"/>
      <c r="E372" s="42"/>
      <c r="F372" s="56"/>
      <c r="G372" s="67"/>
      <c r="H372" s="22"/>
      <c r="I372" s="22"/>
      <c r="J372" s="22"/>
      <c r="K372" s="22"/>
      <c r="L372" s="22"/>
    </row>
    <row r="373" spans="2:12" ht="18" customHeight="1" x14ac:dyDescent="0.3">
      <c r="B373" s="22"/>
      <c r="C373" s="20"/>
      <c r="D373" s="26"/>
      <c r="E373" s="42"/>
      <c r="F373" s="56"/>
      <c r="G373" s="67"/>
      <c r="H373" s="22"/>
      <c r="I373" s="22"/>
      <c r="J373" s="22"/>
      <c r="K373" s="22"/>
      <c r="L373" s="22"/>
    </row>
    <row r="374" spans="2:12" ht="18" customHeight="1" x14ac:dyDescent="0.3">
      <c r="B374" s="22"/>
      <c r="C374" s="20"/>
      <c r="D374" s="26"/>
      <c r="E374" s="42"/>
      <c r="F374" s="56"/>
      <c r="G374" s="67"/>
      <c r="H374" s="22"/>
      <c r="I374" s="22"/>
      <c r="J374" s="22"/>
      <c r="K374" s="22"/>
      <c r="L374" s="22"/>
    </row>
    <row r="375" spans="2:12" ht="18" customHeight="1" x14ac:dyDescent="0.3">
      <c r="B375" s="22"/>
      <c r="C375" s="20"/>
      <c r="D375" s="26"/>
      <c r="E375" s="42"/>
      <c r="F375" s="56"/>
      <c r="G375" s="67"/>
      <c r="H375" s="22"/>
      <c r="I375" s="22"/>
      <c r="J375" s="22"/>
      <c r="K375" s="22"/>
      <c r="L375" s="22"/>
    </row>
    <row r="376" spans="2:12" ht="18" customHeight="1" x14ac:dyDescent="0.3">
      <c r="B376" s="22"/>
      <c r="C376" s="20"/>
      <c r="D376" s="26"/>
      <c r="E376" s="42"/>
      <c r="F376" s="56"/>
      <c r="G376" s="67"/>
      <c r="H376" s="22"/>
      <c r="I376" s="22"/>
      <c r="J376" s="22"/>
      <c r="K376" s="22"/>
      <c r="L376" s="22"/>
    </row>
    <row r="377" spans="2:12" ht="18" customHeight="1" x14ac:dyDescent="0.3">
      <c r="B377" s="22"/>
      <c r="C377" s="20"/>
      <c r="D377" s="26"/>
      <c r="E377" s="42"/>
      <c r="F377" s="56"/>
      <c r="G377" s="67"/>
      <c r="H377" s="22"/>
      <c r="I377" s="22"/>
      <c r="J377" s="22"/>
      <c r="K377" s="22"/>
      <c r="L377" s="22"/>
    </row>
    <row r="378" spans="2:12" ht="18" customHeight="1" x14ac:dyDescent="0.3">
      <c r="B378" s="22"/>
      <c r="C378" s="20"/>
      <c r="D378" s="26"/>
      <c r="E378" s="42"/>
      <c r="F378" s="56"/>
      <c r="G378" s="67"/>
      <c r="H378" s="22"/>
      <c r="I378" s="22"/>
      <c r="J378" s="22"/>
      <c r="K378" s="22"/>
      <c r="L378" s="22"/>
    </row>
    <row r="379" spans="2:12" ht="18" customHeight="1" x14ac:dyDescent="0.3">
      <c r="B379" s="22"/>
      <c r="C379" s="20"/>
      <c r="D379" s="26"/>
      <c r="E379" s="42"/>
      <c r="F379" s="56"/>
      <c r="G379" s="67"/>
      <c r="H379" s="22"/>
      <c r="I379" s="22"/>
      <c r="J379" s="22"/>
      <c r="K379" s="22"/>
      <c r="L379" s="22"/>
    </row>
    <row r="380" spans="2:12" ht="18" customHeight="1" x14ac:dyDescent="0.3">
      <c r="B380" s="22"/>
      <c r="C380" s="20"/>
      <c r="D380" s="26"/>
      <c r="E380" s="42"/>
      <c r="F380" s="56"/>
      <c r="G380" s="67"/>
      <c r="H380" s="22"/>
      <c r="I380" s="22"/>
      <c r="J380" s="22"/>
      <c r="K380" s="22"/>
      <c r="L380" s="22"/>
    </row>
    <row r="381" spans="2:12" ht="18" customHeight="1" x14ac:dyDescent="0.3">
      <c r="B381" s="22"/>
      <c r="C381" s="20"/>
      <c r="D381" s="26"/>
      <c r="E381" s="42"/>
      <c r="F381" s="56"/>
      <c r="G381" s="67"/>
      <c r="H381" s="22"/>
      <c r="I381" s="22"/>
      <c r="J381" s="22"/>
      <c r="K381" s="22"/>
      <c r="L381" s="22"/>
    </row>
    <row r="382" spans="2:12" ht="18" customHeight="1" x14ac:dyDescent="0.3">
      <c r="B382" s="22"/>
      <c r="C382" s="20"/>
      <c r="D382" s="26"/>
      <c r="E382" s="42"/>
      <c r="F382" s="56"/>
      <c r="G382" s="67"/>
      <c r="H382" s="22"/>
      <c r="I382" s="22"/>
      <c r="J382" s="22"/>
      <c r="K382" s="22"/>
      <c r="L382" s="22"/>
    </row>
    <row r="383" spans="2:12" ht="18" customHeight="1" x14ac:dyDescent="0.3">
      <c r="B383" s="22"/>
      <c r="C383" s="20"/>
      <c r="D383" s="26"/>
      <c r="E383" s="42"/>
      <c r="F383" s="56"/>
      <c r="G383" s="67"/>
      <c r="H383" s="22"/>
      <c r="I383" s="22"/>
      <c r="J383" s="22"/>
      <c r="K383" s="22"/>
      <c r="L383" s="22"/>
    </row>
    <row r="384" spans="2:12" ht="18" customHeight="1" x14ac:dyDescent="0.3">
      <c r="B384" s="22"/>
      <c r="C384" s="20"/>
      <c r="D384" s="26"/>
      <c r="E384" s="42"/>
      <c r="F384" s="56"/>
      <c r="G384" s="67"/>
      <c r="H384" s="22"/>
      <c r="I384" s="22"/>
      <c r="J384" s="22"/>
      <c r="K384" s="22"/>
      <c r="L384" s="22"/>
    </row>
    <row r="385" spans="2:12" ht="18" customHeight="1" x14ac:dyDescent="0.3">
      <c r="B385" s="22"/>
      <c r="C385" s="20"/>
      <c r="D385" s="26"/>
      <c r="E385" s="42"/>
      <c r="F385" s="56"/>
      <c r="G385" s="67"/>
      <c r="H385" s="22"/>
      <c r="I385" s="22"/>
      <c r="J385" s="22"/>
      <c r="K385" s="22"/>
      <c r="L385" s="22"/>
    </row>
    <row r="386" spans="2:12" ht="18" customHeight="1" x14ac:dyDescent="0.3">
      <c r="B386" s="22"/>
      <c r="C386" s="20"/>
      <c r="D386" s="26"/>
      <c r="E386" s="42"/>
      <c r="F386" s="56"/>
      <c r="G386" s="67"/>
      <c r="H386" s="22"/>
      <c r="I386" s="22"/>
      <c r="J386" s="22"/>
      <c r="K386" s="22"/>
      <c r="L386" s="22"/>
    </row>
    <row r="387" spans="2:12" ht="18" customHeight="1" x14ac:dyDescent="0.3">
      <c r="B387" s="22"/>
      <c r="C387" s="20"/>
      <c r="D387" s="26"/>
      <c r="E387" s="42"/>
      <c r="F387" s="56"/>
      <c r="G387" s="67"/>
      <c r="H387" s="22"/>
      <c r="I387" s="22"/>
      <c r="J387" s="22"/>
      <c r="K387" s="22"/>
      <c r="L387" s="22"/>
    </row>
    <row r="388" spans="2:12" ht="18" customHeight="1" x14ac:dyDescent="0.3">
      <c r="B388" s="22"/>
      <c r="C388" s="20"/>
      <c r="D388" s="26"/>
      <c r="E388" s="42"/>
      <c r="F388" s="56"/>
      <c r="G388" s="67"/>
      <c r="H388" s="22"/>
      <c r="I388" s="22"/>
      <c r="J388" s="22"/>
      <c r="K388" s="22"/>
      <c r="L388" s="22"/>
    </row>
    <row r="389" spans="2:12" ht="18" customHeight="1" x14ac:dyDescent="0.3">
      <c r="B389" s="22"/>
      <c r="C389" s="20"/>
      <c r="D389" s="26"/>
      <c r="E389" s="42"/>
      <c r="F389" s="56"/>
      <c r="G389" s="67"/>
      <c r="H389" s="22"/>
      <c r="I389" s="22"/>
      <c r="J389" s="22"/>
      <c r="K389" s="22"/>
      <c r="L389" s="22"/>
    </row>
    <row r="390" spans="2:12" ht="18" customHeight="1" x14ac:dyDescent="0.3">
      <c r="B390" s="22"/>
      <c r="C390" s="20"/>
      <c r="D390" s="26"/>
      <c r="E390" s="42"/>
      <c r="F390" s="56"/>
      <c r="G390" s="67"/>
      <c r="H390" s="22"/>
      <c r="I390" s="22"/>
      <c r="J390" s="22"/>
      <c r="K390" s="22"/>
      <c r="L390" s="22"/>
    </row>
    <row r="391" spans="2:12" ht="18" customHeight="1" x14ac:dyDescent="0.3">
      <c r="B391" s="22"/>
      <c r="C391" s="20"/>
      <c r="D391" s="26"/>
      <c r="E391" s="42"/>
      <c r="F391" s="56"/>
      <c r="G391" s="67"/>
      <c r="H391" s="22"/>
      <c r="I391" s="22"/>
      <c r="J391" s="22"/>
      <c r="K391" s="22"/>
      <c r="L391" s="22"/>
    </row>
    <row r="392" spans="2:12" ht="18" customHeight="1" x14ac:dyDescent="0.3">
      <c r="B392" s="22"/>
      <c r="C392" s="20"/>
      <c r="D392" s="26"/>
      <c r="E392" s="42"/>
      <c r="F392" s="56"/>
      <c r="G392" s="67"/>
      <c r="H392" s="22"/>
      <c r="I392" s="22"/>
      <c r="J392" s="22"/>
      <c r="K392" s="22"/>
      <c r="L392" s="22"/>
    </row>
    <row r="393" spans="2:12" ht="18" customHeight="1" x14ac:dyDescent="0.3">
      <c r="B393" s="22"/>
      <c r="C393" s="20"/>
      <c r="D393" s="26"/>
      <c r="E393" s="42"/>
      <c r="F393" s="56"/>
      <c r="G393" s="67"/>
      <c r="H393" s="22"/>
      <c r="I393" s="22"/>
      <c r="J393" s="22"/>
      <c r="K393" s="22"/>
      <c r="L393" s="22"/>
    </row>
    <row r="394" spans="2:12" ht="18" customHeight="1" x14ac:dyDescent="0.3">
      <c r="B394" s="22"/>
      <c r="C394" s="20"/>
      <c r="D394" s="26"/>
      <c r="E394" s="42"/>
      <c r="F394" s="56"/>
      <c r="G394" s="67"/>
      <c r="H394" s="22"/>
      <c r="I394" s="22"/>
      <c r="J394" s="22"/>
      <c r="K394" s="22"/>
      <c r="L394" s="22"/>
    </row>
    <row r="395" spans="2:12" ht="18" customHeight="1" x14ac:dyDescent="0.3">
      <c r="B395" s="22"/>
      <c r="C395" s="20"/>
      <c r="D395" s="26"/>
      <c r="E395" s="42"/>
      <c r="F395" s="56"/>
      <c r="G395" s="67"/>
      <c r="H395" s="22"/>
      <c r="I395" s="22"/>
      <c r="J395" s="22"/>
      <c r="K395" s="22"/>
      <c r="L395" s="22"/>
    </row>
    <row r="396" spans="2:12" ht="18" customHeight="1" x14ac:dyDescent="0.3">
      <c r="B396" s="22"/>
      <c r="C396" s="20"/>
      <c r="D396" s="26"/>
      <c r="E396" s="42"/>
      <c r="F396" s="56"/>
      <c r="G396" s="67"/>
      <c r="H396" s="22"/>
      <c r="I396" s="22"/>
      <c r="J396" s="22"/>
      <c r="K396" s="22"/>
      <c r="L396" s="22"/>
    </row>
    <row r="397" spans="2:12" ht="18" customHeight="1" x14ac:dyDescent="0.3">
      <c r="B397" s="22"/>
      <c r="C397" s="20"/>
      <c r="D397" s="26"/>
      <c r="E397" s="42"/>
      <c r="F397" s="56"/>
      <c r="G397" s="67"/>
      <c r="H397" s="22"/>
      <c r="I397" s="22"/>
      <c r="J397" s="22"/>
      <c r="K397" s="22"/>
      <c r="L397" s="22"/>
    </row>
    <row r="398" spans="2:12" ht="18" customHeight="1" x14ac:dyDescent="0.3">
      <c r="B398" s="22"/>
      <c r="C398" s="20"/>
      <c r="D398" s="26"/>
      <c r="E398" s="42"/>
      <c r="F398" s="56"/>
      <c r="G398" s="67"/>
      <c r="H398" s="22"/>
      <c r="I398" s="22"/>
      <c r="J398" s="22"/>
      <c r="K398" s="22"/>
      <c r="L398" s="22"/>
    </row>
    <row r="399" spans="2:12" ht="18" customHeight="1" x14ac:dyDescent="0.3">
      <c r="B399" s="22"/>
      <c r="C399" s="20"/>
      <c r="D399" s="26"/>
      <c r="E399" s="42"/>
      <c r="F399" s="56"/>
      <c r="G399" s="67"/>
      <c r="H399" s="22"/>
      <c r="I399" s="22"/>
      <c r="J399" s="22"/>
      <c r="K399" s="22"/>
      <c r="L399" s="22"/>
    </row>
    <row r="400" spans="2:12" ht="18" customHeight="1" x14ac:dyDescent="0.3">
      <c r="B400" s="22"/>
      <c r="C400" s="20"/>
      <c r="D400" s="26"/>
      <c r="E400" s="42"/>
      <c r="F400" s="56"/>
      <c r="G400" s="67"/>
      <c r="H400" s="22"/>
      <c r="I400" s="22"/>
      <c r="J400" s="22"/>
      <c r="K400" s="22"/>
      <c r="L400" s="22"/>
    </row>
    <row r="401" spans="2:12" ht="18" customHeight="1" x14ac:dyDescent="0.3">
      <c r="B401" s="22"/>
      <c r="C401" s="20"/>
      <c r="D401" s="26"/>
      <c r="E401" s="42"/>
      <c r="F401" s="56"/>
      <c r="G401" s="67"/>
      <c r="H401" s="22"/>
      <c r="I401" s="22"/>
      <c r="J401" s="22"/>
      <c r="K401" s="22"/>
      <c r="L401" s="22"/>
    </row>
    <row r="402" spans="2:12" ht="18" customHeight="1" x14ac:dyDescent="0.3">
      <c r="B402" s="22"/>
      <c r="C402" s="20"/>
      <c r="D402" s="26"/>
      <c r="E402" s="42"/>
      <c r="F402" s="56"/>
      <c r="G402" s="67"/>
      <c r="H402" s="22"/>
      <c r="I402" s="22"/>
      <c r="J402" s="22"/>
      <c r="K402" s="22"/>
      <c r="L402" s="22"/>
    </row>
    <row r="403" spans="2:12" ht="18" customHeight="1" x14ac:dyDescent="0.3">
      <c r="B403" s="22"/>
      <c r="C403" s="20"/>
      <c r="D403" s="26"/>
      <c r="E403" s="42"/>
      <c r="F403" s="56"/>
      <c r="G403" s="67"/>
      <c r="H403" s="22"/>
      <c r="I403" s="22"/>
      <c r="J403" s="22"/>
      <c r="K403" s="22"/>
      <c r="L403" s="22"/>
    </row>
    <row r="404" spans="2:12" ht="18" customHeight="1" x14ac:dyDescent="0.3">
      <c r="B404" s="22"/>
      <c r="C404" s="20"/>
      <c r="D404" s="26"/>
      <c r="E404" s="42"/>
      <c r="F404" s="56"/>
      <c r="G404" s="67"/>
      <c r="H404" s="22"/>
      <c r="I404" s="22"/>
      <c r="J404" s="22"/>
      <c r="K404" s="22"/>
      <c r="L404" s="22"/>
    </row>
    <row r="405" spans="2:12" ht="18" customHeight="1" x14ac:dyDescent="0.3">
      <c r="B405" s="22"/>
      <c r="C405" s="20"/>
      <c r="D405" s="26"/>
      <c r="E405" s="42"/>
      <c r="F405" s="56"/>
      <c r="G405" s="67"/>
      <c r="H405" s="22"/>
      <c r="I405" s="22"/>
      <c r="J405" s="22"/>
      <c r="K405" s="22"/>
      <c r="L405" s="22"/>
    </row>
    <row r="406" spans="2:12" ht="18" customHeight="1" x14ac:dyDescent="0.3">
      <c r="B406" s="22"/>
      <c r="C406" s="20"/>
      <c r="D406" s="26"/>
      <c r="E406" s="42"/>
      <c r="F406" s="56"/>
      <c r="G406" s="67"/>
      <c r="H406" s="22"/>
      <c r="I406" s="22"/>
      <c r="J406" s="22"/>
      <c r="K406" s="22"/>
      <c r="L406" s="22"/>
    </row>
    <row r="407" spans="2:12" ht="18" customHeight="1" x14ac:dyDescent="0.3">
      <c r="B407" s="22"/>
      <c r="C407" s="20"/>
      <c r="D407" s="26"/>
      <c r="E407" s="42"/>
      <c r="F407" s="56"/>
      <c r="G407" s="67"/>
      <c r="H407" s="22"/>
      <c r="I407" s="22"/>
      <c r="J407" s="22"/>
      <c r="K407" s="22"/>
      <c r="L407" s="22"/>
    </row>
    <row r="408" spans="2:12" ht="18" customHeight="1" x14ac:dyDescent="0.3">
      <c r="B408" s="22"/>
      <c r="C408" s="20"/>
      <c r="D408" s="26"/>
      <c r="E408" s="42"/>
      <c r="F408" s="56"/>
      <c r="G408" s="67"/>
      <c r="H408" s="22"/>
      <c r="I408" s="22"/>
      <c r="J408" s="22"/>
      <c r="K408" s="22"/>
      <c r="L408" s="22"/>
    </row>
    <row r="409" spans="2:12" ht="18" customHeight="1" x14ac:dyDescent="0.3">
      <c r="B409" s="22"/>
      <c r="C409" s="20"/>
      <c r="D409" s="26"/>
      <c r="E409" s="42"/>
      <c r="F409" s="56"/>
      <c r="G409" s="67"/>
      <c r="H409" s="22"/>
      <c r="I409" s="22"/>
      <c r="J409" s="22"/>
      <c r="K409" s="22"/>
      <c r="L409" s="22"/>
    </row>
    <row r="410" spans="2:12" ht="18" customHeight="1" x14ac:dyDescent="0.3">
      <c r="B410" s="22"/>
      <c r="C410" s="20"/>
      <c r="D410" s="26"/>
      <c r="E410" s="42"/>
      <c r="F410" s="56"/>
      <c r="G410" s="67"/>
      <c r="H410" s="22"/>
      <c r="I410" s="22"/>
      <c r="J410" s="22"/>
      <c r="K410" s="22"/>
      <c r="L410" s="22"/>
    </row>
    <row r="411" spans="2:12" ht="18" customHeight="1" x14ac:dyDescent="0.3">
      <c r="B411" s="22"/>
      <c r="C411" s="20"/>
      <c r="D411" s="26"/>
      <c r="E411" s="42"/>
      <c r="F411" s="56"/>
      <c r="G411" s="67"/>
      <c r="H411" s="22"/>
      <c r="I411" s="22"/>
      <c r="J411" s="22"/>
      <c r="K411" s="22"/>
      <c r="L411" s="22"/>
    </row>
    <row r="412" spans="2:12" ht="18" customHeight="1" x14ac:dyDescent="0.3">
      <c r="B412" s="22"/>
      <c r="C412" s="20"/>
      <c r="D412" s="26"/>
      <c r="E412" s="42"/>
      <c r="F412" s="56"/>
      <c r="G412" s="67"/>
      <c r="H412" s="22"/>
      <c r="I412" s="22"/>
      <c r="J412" s="22"/>
      <c r="K412" s="22"/>
      <c r="L412" s="22"/>
    </row>
  </sheetData>
  <phoneticPr fontId="5" type="noConversion"/>
  <pageMargins left="0.7" right="0.7" top="0.75" bottom="0.75" header="0.3" footer="0.3"/>
  <ignoredErrors>
    <ignoredError sqref="G114:G116" numberStoredAsText="1"/>
  </ignoredErrors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5</xdr:col>
                <xdr:colOff>1280160</xdr:colOff>
                <xdr:row>2</xdr:row>
                <xdr:rowOff>38100</xdr:rowOff>
              </from>
              <to>
                <xdr:col>5</xdr:col>
                <xdr:colOff>3710940</xdr:colOff>
                <xdr:row>4</xdr:row>
                <xdr:rowOff>114300</xdr:rowOff>
              </to>
            </anchor>
          </controlPr>
        </control>
      </mc:Choice>
      <mc:Fallback>
        <control shapeId="5121" r:id="rId3" name="CommandButton1"/>
      </mc:Fallback>
    </mc:AlternateContent>
  </controls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92" id="{C7A34406-A02C-467D-8050-2734A157341F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E8:E118</xm:sqref>
        </x14:conditionalFormatting>
        <x14:conditionalFormatting xmlns:xm="http://schemas.microsoft.com/office/excel/2006/main">
          <x14:cfRule type="iconSet" priority="194" id="{6D5E0E27-E21F-4CB7-B953-6A686836F0B1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1"/>
            </x14:iconSet>
          </x14:cfRule>
          <xm:sqref>D8:D118</xm:sqref>
        </x14:conditionalFormatting>
        <x14:conditionalFormatting xmlns:xm="http://schemas.microsoft.com/office/excel/2006/main">
          <x14:cfRule type="iconSet" priority="196" id="{3A312D21-E4A8-4C99-BDB0-F382B230571F}">
            <x14:iconSet iconSet="3Symbols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C8:C118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C472C-B3B7-4232-B877-B9E3D8ABE551}">
  <sheetPr codeName="Feuil16"/>
  <dimension ref="B7:H8"/>
  <sheetViews>
    <sheetView workbookViewId="0">
      <selection activeCell="C9" sqref="C9"/>
    </sheetView>
  </sheetViews>
  <sheetFormatPr baseColWidth="10" defaultRowHeight="14.4" x14ac:dyDescent="0.3"/>
  <cols>
    <col min="1" max="1" width="3" customWidth="1"/>
    <col min="2" max="2" width="11" customWidth="1"/>
    <col min="3" max="3" width="25.88671875" customWidth="1"/>
    <col min="4" max="4" width="21.44140625" customWidth="1"/>
    <col min="5" max="5" width="19.5546875" customWidth="1"/>
    <col min="6" max="6" width="20.88671875" customWidth="1"/>
    <col min="7" max="7" width="13.77734375" customWidth="1"/>
    <col min="8" max="8" width="16.44140625" customWidth="1"/>
  </cols>
  <sheetData>
    <row r="7" spans="2:8" x14ac:dyDescent="0.3">
      <c r="B7" s="114" t="s">
        <v>379</v>
      </c>
      <c r="C7" s="114" t="s">
        <v>380</v>
      </c>
      <c r="D7" s="114" t="s">
        <v>382</v>
      </c>
      <c r="E7" s="114" t="s">
        <v>381</v>
      </c>
      <c r="F7" s="114" t="s">
        <v>310</v>
      </c>
      <c r="G7" s="114" t="s">
        <v>359</v>
      </c>
      <c r="H7" s="114" t="s">
        <v>383</v>
      </c>
    </row>
    <row r="8" spans="2:8" x14ac:dyDescent="0.3">
      <c r="B8" s="114"/>
      <c r="C8" s="114"/>
      <c r="D8" s="114"/>
      <c r="E8" s="114"/>
      <c r="F8" s="114"/>
      <c r="G8" s="114"/>
      <c r="H8" s="114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5D09B-BF49-4CA8-AC77-B7B3F9F2C5F8}">
  <sheetPr codeName="Feuil17"/>
  <dimension ref="B3:I7"/>
  <sheetViews>
    <sheetView topLeftCell="B1" workbookViewId="0">
      <selection activeCell="E15" sqref="E15"/>
    </sheetView>
  </sheetViews>
  <sheetFormatPr baseColWidth="10" defaultRowHeight="14.4" x14ac:dyDescent="0.3"/>
  <cols>
    <col min="1" max="1" width="2.33203125" customWidth="1"/>
    <col min="2" max="2" width="15" customWidth="1"/>
    <col min="3" max="3" width="10.77734375" customWidth="1"/>
    <col min="4" max="4" width="21.109375" customWidth="1"/>
    <col min="5" max="5" width="17.44140625" customWidth="1"/>
    <col min="6" max="6" width="17.5546875" customWidth="1"/>
    <col min="7" max="7" width="74.44140625" customWidth="1"/>
    <col min="8" max="8" width="13.88671875" customWidth="1"/>
  </cols>
  <sheetData>
    <row r="3" spans="2:9" x14ac:dyDescent="0.3"/>
    <row r="6" spans="2:9" x14ac:dyDescent="0.3"/>
    <row r="7" spans="2:9" x14ac:dyDescent="0.3">
      <c r="B7" s="114" t="s">
        <v>389</v>
      </c>
      <c r="C7" s="114" t="s">
        <v>388</v>
      </c>
      <c r="D7" s="114" t="s">
        <v>384</v>
      </c>
      <c r="E7" s="114" t="s">
        <v>387</v>
      </c>
      <c r="F7" s="114" t="s">
        <v>385</v>
      </c>
      <c r="G7" s="114" t="s">
        <v>386</v>
      </c>
      <c r="H7" s="114" t="s">
        <v>1</v>
      </c>
      <c r="I7" s="114" t="s">
        <v>383</v>
      </c>
    </row>
  </sheetData>
  <dataValidations count="1">
    <dataValidation type="list" allowBlank="1" showInputMessage="1" showErrorMessage="1" sqref="D8" xr:uid="{19179A5D-9583-4D98-B09F-E20507489ECB}">
      <formula1>"SORTIE,RETOUR"</formula1>
    </dataValidation>
  </dataValidations>
  <pageMargins left="0.7" right="0.7" top="0.75" bottom="0.75" header="0.3" footer="0.3"/>
  <pageSetup paperSize="9" orientation="portrait" horizontalDpi="300" verticalDpi="300" r:id="rId1"/>
  <legacy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23D2C-85F4-4D5E-B353-A54BE75D54CC}">
  <sheetPr codeName="Feuil11">
    <pageSetUpPr fitToPage="1"/>
  </sheetPr>
  <dimension ref="B1:Q59"/>
  <sheetViews>
    <sheetView showRuler="0" zoomScaleNormal="100" workbookViewId="0">
      <selection activeCell="N22" sqref="N22"/>
    </sheetView>
  </sheetViews>
  <sheetFormatPr baseColWidth="10" defaultRowHeight="18" customHeight="1" x14ac:dyDescent="0.3"/>
  <cols>
    <col min="1" max="1" width="0.77734375" style="4" customWidth="1"/>
    <col min="2" max="2" width="6.33203125" style="4" customWidth="1"/>
    <col min="3" max="3" width="13.21875" style="4" customWidth="1"/>
    <col min="4" max="4" width="19.77734375" style="4" customWidth="1"/>
    <col min="5" max="5" width="11.5546875" style="4"/>
    <col min="6" max="6" width="19.33203125" style="4" customWidth="1"/>
    <col min="7" max="7" width="12.21875" style="4" customWidth="1"/>
    <col min="8" max="8" width="14.109375" style="4" customWidth="1"/>
    <col min="9" max="9" width="13.88671875" style="4" customWidth="1"/>
    <col min="10" max="10" width="9.109375" style="4" customWidth="1"/>
    <col min="11" max="12" width="10.21875" style="4" customWidth="1"/>
    <col min="13" max="13" width="2.44140625" style="4" customWidth="1"/>
    <col min="14" max="16384" width="11.5546875" style="4"/>
  </cols>
  <sheetData>
    <row r="1" spans="2:17" ht="3.6" customHeight="1" x14ac:dyDescent="0.3">
      <c r="H1" s="133" t="s">
        <v>6</v>
      </c>
      <c r="I1" s="134"/>
      <c r="J1" s="134"/>
      <c r="K1" s="134"/>
      <c r="L1" s="134"/>
    </row>
    <row r="2" spans="2:17" ht="18" customHeight="1" x14ac:dyDescent="0.3">
      <c r="B2" s="8"/>
      <c r="C2" s="8"/>
      <c r="D2" s="8"/>
      <c r="E2" s="8"/>
      <c r="F2" s="8"/>
      <c r="G2" s="8"/>
      <c r="H2" s="134"/>
      <c r="I2" s="134"/>
      <c r="J2" s="134"/>
      <c r="K2" s="134"/>
      <c r="L2" s="134"/>
    </row>
    <row r="3" spans="2:17" ht="18" customHeight="1" x14ac:dyDescent="0.3">
      <c r="B3" s="8"/>
      <c r="C3" s="8"/>
      <c r="D3" s="8"/>
      <c r="E3" s="8"/>
      <c r="F3" s="8"/>
      <c r="G3" s="8"/>
      <c r="H3" s="134"/>
      <c r="I3" s="134"/>
      <c r="J3" s="134"/>
      <c r="K3" s="134"/>
      <c r="L3" s="134"/>
    </row>
    <row r="4" spans="2:17" ht="18" customHeight="1" x14ac:dyDescent="0.3">
      <c r="B4" s="8"/>
      <c r="C4" s="8"/>
      <c r="D4" s="8"/>
      <c r="F4" s="8"/>
      <c r="G4" s="8"/>
      <c r="H4" s="135">
        <f ca="1">NOW()</f>
        <v>43824.563592708335</v>
      </c>
      <c r="I4" s="135"/>
      <c r="J4" s="135"/>
      <c r="K4" s="135"/>
      <c r="L4" s="135"/>
      <c r="M4" s="5"/>
    </row>
    <row r="5" spans="2:17" ht="15.6" customHeight="1" x14ac:dyDescent="0.3">
      <c r="B5" s="118" t="s">
        <v>7</v>
      </c>
      <c r="C5" s="118"/>
      <c r="D5" s="118"/>
      <c r="E5" s="118"/>
      <c r="F5" s="118"/>
      <c r="G5" s="25"/>
      <c r="H5" s="25"/>
    </row>
    <row r="6" spans="2:17" ht="16.2" customHeight="1" x14ac:dyDescent="0.3">
      <c r="B6" s="118" t="s">
        <v>8</v>
      </c>
      <c r="C6" s="118"/>
      <c r="D6" s="118"/>
      <c r="E6" s="138" t="s">
        <v>366</v>
      </c>
      <c r="F6" s="138"/>
      <c r="G6" s="113"/>
      <c r="H6" s="8"/>
    </row>
    <row r="7" spans="2:17" ht="16.2" customHeight="1" x14ac:dyDescent="0.3">
      <c r="B7" s="118" t="s">
        <v>316</v>
      </c>
      <c r="C7" s="118"/>
      <c r="D7" s="118"/>
      <c r="E7" s="137" t="s">
        <v>332</v>
      </c>
      <c r="F7" s="137"/>
      <c r="G7" s="113"/>
      <c r="H7" s="8"/>
    </row>
    <row r="8" spans="2:17" ht="6.6" customHeight="1" x14ac:dyDescent="0.3"/>
    <row r="9" spans="2:17" ht="18" customHeight="1" x14ac:dyDescent="0.3">
      <c r="B9" s="116" t="s">
        <v>9</v>
      </c>
      <c r="C9" s="116"/>
      <c r="D9" s="116"/>
      <c r="E9" s="112"/>
      <c r="F9" s="8"/>
      <c r="G9" s="8"/>
      <c r="H9" s="8"/>
      <c r="I9" s="116" t="s">
        <v>10</v>
      </c>
      <c r="J9" s="116"/>
      <c r="K9" s="116"/>
      <c r="L9" s="116"/>
    </row>
    <row r="10" spans="2:17" ht="2.4" customHeight="1" x14ac:dyDescent="0.3">
      <c r="B10" s="14"/>
      <c r="C10" s="104"/>
      <c r="D10" s="14"/>
      <c r="E10" s="14"/>
      <c r="F10" s="8"/>
      <c r="G10" s="8"/>
      <c r="H10" s="8"/>
      <c r="I10" s="8"/>
      <c r="J10" s="14"/>
      <c r="K10" s="14"/>
      <c r="L10" s="14"/>
    </row>
    <row r="11" spans="2:17" ht="18" customHeight="1" x14ac:dyDescent="0.3">
      <c r="B11" s="117" t="s">
        <v>344</v>
      </c>
      <c r="C11" s="117"/>
      <c r="D11" s="117"/>
      <c r="E11" s="113"/>
      <c r="F11" s="8"/>
      <c r="I11" s="117" t="s">
        <v>346</v>
      </c>
      <c r="J11" s="117"/>
      <c r="K11" s="117"/>
      <c r="L11" s="117"/>
    </row>
    <row r="12" spans="2:17" ht="15.6" customHeight="1" x14ac:dyDescent="0.3">
      <c r="B12" s="118" t="str">
        <f>VLOOKUP(B11,REGLAGE!B5:G10,2,1)</f>
        <v>44, route de MARIE</v>
      </c>
      <c r="C12" s="118"/>
      <c r="D12" s="118"/>
      <c r="E12" s="8"/>
      <c r="F12" s="8"/>
      <c r="I12" s="119" t="str">
        <f>VLOOKUP(I11,REGLAGE!B16:G18,2,1)</f>
        <v xml:space="preserve">10, rue des frère lumière </v>
      </c>
      <c r="J12" s="119"/>
      <c r="K12" s="119"/>
      <c r="L12" s="119"/>
    </row>
    <row r="13" spans="2:17" ht="13.8" customHeight="1" x14ac:dyDescent="0.3">
      <c r="B13" s="118" t="str">
        <f>VLOOKUP(B11,REGLAGE!B5:G10,3,1)</f>
        <v>62823 BAGOTIN</v>
      </c>
      <c r="C13" s="118"/>
      <c r="D13" s="118"/>
      <c r="E13" s="8"/>
      <c r="F13" s="8"/>
      <c r="I13" s="119" t="str">
        <f>VLOOKUP(I11,REGLAGE!B16:G18,3,1)</f>
        <v>62222 BIGOTUN</v>
      </c>
      <c r="J13" s="119"/>
      <c r="K13" s="119"/>
      <c r="L13" s="119"/>
    </row>
    <row r="14" spans="2:17" ht="13.8" customHeight="1" x14ac:dyDescent="0.3">
      <c r="B14" s="118" t="str">
        <f>VLOOKUP(B11,REGLAGE!B5:G10,4,1)</f>
        <v>04 88 88 88 99</v>
      </c>
      <c r="C14" s="118"/>
      <c r="D14" s="118"/>
      <c r="E14" s="8"/>
      <c r="F14" s="8"/>
      <c r="I14" s="119"/>
      <c r="J14" s="119"/>
      <c r="K14" s="119"/>
      <c r="L14" s="119"/>
    </row>
    <row r="15" spans="2:17" ht="13.8" customHeight="1" x14ac:dyDescent="0.3">
      <c r="B15" s="118"/>
      <c r="C15" s="118"/>
      <c r="D15" s="118"/>
      <c r="E15" s="8"/>
      <c r="F15" s="8"/>
      <c r="I15" s="119"/>
      <c r="J15" s="119"/>
      <c r="K15" s="119"/>
      <c r="L15" s="119"/>
    </row>
    <row r="16" spans="2:17" ht="8.4" customHeight="1" thickBot="1" x14ac:dyDescent="0.35">
      <c r="B16" s="5"/>
      <c r="C16" s="104"/>
      <c r="D16" s="14"/>
      <c r="E16" s="5"/>
      <c r="J16" s="5"/>
      <c r="K16" s="5"/>
    </row>
    <row r="17" spans="2:14" ht="18" customHeight="1" x14ac:dyDescent="0.3">
      <c r="B17" s="36" t="s">
        <v>11</v>
      </c>
      <c r="C17" s="107" t="s">
        <v>376</v>
      </c>
      <c r="D17" s="37" t="s">
        <v>1</v>
      </c>
      <c r="E17" s="120" t="s">
        <v>12</v>
      </c>
      <c r="F17" s="120"/>
      <c r="G17" s="120"/>
      <c r="H17" s="120"/>
      <c r="I17" s="120"/>
      <c r="J17" s="37" t="s">
        <v>314</v>
      </c>
      <c r="K17" s="37" t="s">
        <v>3</v>
      </c>
      <c r="L17" s="38" t="s">
        <v>13</v>
      </c>
    </row>
    <row r="18" spans="2:14" ht="18" customHeight="1" x14ac:dyDescent="0.3">
      <c r="B18" s="9"/>
      <c r="C18" s="108"/>
      <c r="D18" s="33"/>
      <c r="E18" s="128"/>
      <c r="F18" s="128"/>
      <c r="G18" s="128"/>
      <c r="H18" s="128"/>
      <c r="I18" s="128"/>
      <c r="J18" s="30"/>
      <c r="K18" s="30"/>
      <c r="L18" s="7">
        <f>K18*J18</f>
        <v>0</v>
      </c>
    </row>
    <row r="19" spans="2:14" ht="18" customHeight="1" x14ac:dyDescent="0.3">
      <c r="B19" s="11"/>
      <c r="C19" s="109"/>
      <c r="D19" s="34"/>
      <c r="E19" s="129"/>
      <c r="F19" s="129"/>
      <c r="G19" s="129"/>
      <c r="H19" s="129"/>
      <c r="I19" s="129"/>
      <c r="J19" s="29"/>
      <c r="K19" s="29"/>
      <c r="L19" s="10">
        <f t="shared" ref="L19:L30" si="0">K19*J19</f>
        <v>0</v>
      </c>
    </row>
    <row r="20" spans="2:14" ht="18" customHeight="1" x14ac:dyDescent="0.3">
      <c r="B20" s="9"/>
      <c r="C20" s="108"/>
      <c r="D20" s="33"/>
      <c r="E20" s="128"/>
      <c r="F20" s="128"/>
      <c r="G20" s="128"/>
      <c r="H20" s="128"/>
      <c r="I20" s="128"/>
      <c r="J20" s="30"/>
      <c r="K20" s="30"/>
      <c r="L20" s="7">
        <f t="shared" si="0"/>
        <v>0</v>
      </c>
    </row>
    <row r="21" spans="2:14" ht="18" customHeight="1" x14ac:dyDescent="0.3">
      <c r="B21" s="11"/>
      <c r="C21" s="109"/>
      <c r="D21" s="34"/>
      <c r="E21" s="129"/>
      <c r="F21" s="129"/>
      <c r="G21" s="129"/>
      <c r="H21" s="129"/>
      <c r="I21" s="129"/>
      <c r="J21" s="29"/>
      <c r="K21" s="29"/>
      <c r="L21" s="10">
        <f t="shared" si="0"/>
        <v>0</v>
      </c>
    </row>
    <row r="22" spans="2:14" ht="18" customHeight="1" x14ac:dyDescent="0.3">
      <c r="B22" s="9"/>
      <c r="C22" s="108"/>
      <c r="D22" s="33"/>
      <c r="E22" s="128"/>
      <c r="F22" s="128"/>
      <c r="G22" s="128"/>
      <c r="H22" s="128"/>
      <c r="I22" s="128"/>
      <c r="J22" s="30"/>
      <c r="K22" s="30"/>
      <c r="L22" s="7">
        <f t="shared" si="0"/>
        <v>0</v>
      </c>
    </row>
    <row r="23" spans="2:14" ht="18" customHeight="1" x14ac:dyDescent="0.3">
      <c r="B23" s="11"/>
      <c r="C23" s="109"/>
      <c r="D23" s="34"/>
      <c r="E23" s="129"/>
      <c r="F23" s="129"/>
      <c r="G23" s="129"/>
      <c r="H23" s="129"/>
      <c r="I23" s="129"/>
      <c r="J23" s="29"/>
      <c r="K23" s="29"/>
      <c r="L23" s="10">
        <f t="shared" si="0"/>
        <v>0</v>
      </c>
    </row>
    <row r="24" spans="2:14" ht="18" customHeight="1" x14ac:dyDescent="0.3">
      <c r="B24" s="9"/>
      <c r="C24" s="108"/>
      <c r="D24" s="33"/>
      <c r="E24" s="128"/>
      <c r="F24" s="128"/>
      <c r="G24" s="128"/>
      <c r="H24" s="128"/>
      <c r="I24" s="128"/>
      <c r="J24" s="30"/>
      <c r="K24" s="30"/>
      <c r="L24" s="7">
        <f t="shared" si="0"/>
        <v>0</v>
      </c>
    </row>
    <row r="25" spans="2:14" ht="18" customHeight="1" x14ac:dyDescent="0.3">
      <c r="B25" s="11"/>
      <c r="C25" s="109"/>
      <c r="D25" s="34"/>
      <c r="E25" s="129"/>
      <c r="F25" s="129"/>
      <c r="G25" s="129"/>
      <c r="H25" s="129"/>
      <c r="I25" s="129"/>
      <c r="J25" s="29"/>
      <c r="K25" s="29"/>
      <c r="L25" s="10">
        <f t="shared" si="0"/>
        <v>0</v>
      </c>
    </row>
    <row r="26" spans="2:14" ht="18" customHeight="1" x14ac:dyDescent="0.3">
      <c r="B26" s="9"/>
      <c r="C26" s="108"/>
      <c r="D26" s="33"/>
      <c r="E26" s="128"/>
      <c r="F26" s="128"/>
      <c r="G26" s="128"/>
      <c r="H26" s="128"/>
      <c r="I26" s="128"/>
      <c r="J26" s="30"/>
      <c r="K26" s="30"/>
      <c r="L26" s="7">
        <f t="shared" si="0"/>
        <v>0</v>
      </c>
    </row>
    <row r="27" spans="2:14" ht="18" customHeight="1" x14ac:dyDescent="0.3">
      <c r="B27" s="11"/>
      <c r="C27" s="109"/>
      <c r="D27" s="34"/>
      <c r="E27" s="129"/>
      <c r="F27" s="129"/>
      <c r="G27" s="129"/>
      <c r="H27" s="129"/>
      <c r="I27" s="129"/>
      <c r="J27" s="29"/>
      <c r="K27" s="29"/>
      <c r="L27" s="10">
        <f t="shared" si="0"/>
        <v>0</v>
      </c>
    </row>
    <row r="28" spans="2:14" ht="18" customHeight="1" x14ac:dyDescent="0.3">
      <c r="B28" s="9"/>
      <c r="C28" s="108"/>
      <c r="D28" s="35"/>
      <c r="E28" s="127"/>
      <c r="F28" s="127"/>
      <c r="G28" s="127"/>
      <c r="H28" s="127"/>
      <c r="I28" s="127"/>
      <c r="J28" s="31"/>
      <c r="K28" s="31"/>
      <c r="L28" s="7">
        <f t="shared" si="0"/>
        <v>0</v>
      </c>
    </row>
    <row r="29" spans="2:14" ht="18" customHeight="1" x14ac:dyDescent="0.3">
      <c r="B29" s="11"/>
      <c r="C29" s="109"/>
      <c r="D29" s="34"/>
      <c r="E29" s="129"/>
      <c r="F29" s="129"/>
      <c r="G29" s="129"/>
      <c r="H29" s="129"/>
      <c r="I29" s="129"/>
      <c r="J29" s="29"/>
      <c r="K29" s="29"/>
      <c r="L29" s="10">
        <f t="shared" si="0"/>
        <v>0</v>
      </c>
    </row>
    <row r="30" spans="2:14" ht="18" customHeight="1" x14ac:dyDescent="0.3">
      <c r="B30" s="9"/>
      <c r="C30" s="108"/>
      <c r="D30" s="35"/>
      <c r="E30" s="127"/>
      <c r="F30" s="127"/>
      <c r="G30" s="127"/>
      <c r="H30" s="127"/>
      <c r="I30" s="127"/>
      <c r="J30" s="31"/>
      <c r="K30" s="31"/>
      <c r="L30" s="7">
        <f t="shared" si="0"/>
        <v>0</v>
      </c>
    </row>
    <row r="31" spans="2:14" ht="18" customHeight="1" thickBot="1" x14ac:dyDescent="0.35">
      <c r="B31" s="122"/>
      <c r="C31" s="123"/>
      <c r="D31" s="124"/>
      <c r="E31" s="124"/>
      <c r="F31" s="124"/>
      <c r="G31" s="124"/>
      <c r="H31" s="124"/>
      <c r="I31" s="124"/>
      <c r="J31" s="124"/>
      <c r="K31" s="124"/>
      <c r="L31" s="105">
        <f>SUM(L18:L30)</f>
        <v>0</v>
      </c>
    </row>
    <row r="32" spans="2:14" ht="18" customHeight="1" x14ac:dyDescent="0.3"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5"/>
    </row>
    <row r="33" spans="2:12" ht="7.8" customHeight="1" x14ac:dyDescent="0.3"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</row>
    <row r="34" spans="2:12" ht="18" customHeight="1" x14ac:dyDescent="0.3">
      <c r="B34" s="118"/>
      <c r="C34" s="118"/>
      <c r="D34" s="118"/>
      <c r="E34" s="118"/>
      <c r="F34" s="118"/>
      <c r="G34" s="118"/>
      <c r="I34" s="121" t="s">
        <v>6</v>
      </c>
      <c r="J34" s="121"/>
      <c r="K34" s="121"/>
      <c r="L34" s="121"/>
    </row>
    <row r="35" spans="2:12" ht="18" customHeight="1" x14ac:dyDescent="0.3">
      <c r="B35" s="118"/>
      <c r="C35" s="118"/>
      <c r="D35" s="118"/>
      <c r="E35" s="118"/>
      <c r="F35" s="118"/>
      <c r="G35" s="118"/>
      <c r="I35" s="121"/>
      <c r="J35" s="121"/>
      <c r="K35" s="121"/>
      <c r="L35" s="121"/>
    </row>
    <row r="36" spans="2:12" ht="7.2" customHeight="1" x14ac:dyDescent="0.3"/>
    <row r="37" spans="2:12" ht="18" customHeight="1" x14ac:dyDescent="0.3">
      <c r="B37" s="118" t="str">
        <f>B5</f>
        <v xml:space="preserve">N° DE COMMANDE </v>
      </c>
      <c r="C37" s="118"/>
      <c r="D37" s="118"/>
      <c r="E37" s="118"/>
      <c r="F37" s="125">
        <f>F5</f>
        <v>0</v>
      </c>
      <c r="G37" s="125"/>
      <c r="H37" s="125"/>
      <c r="I37" s="126">
        <f ca="1">NOW()</f>
        <v>43824.563592708335</v>
      </c>
      <c r="J37" s="126"/>
      <c r="K37" s="126"/>
      <c r="L37" s="126"/>
    </row>
    <row r="38" spans="2:12" ht="18" customHeight="1" x14ac:dyDescent="0.3">
      <c r="B38" s="118" t="str">
        <f>B6</f>
        <v xml:space="preserve">AFFAIRE </v>
      </c>
      <c r="C38" s="118"/>
      <c r="D38" s="118"/>
      <c r="E38" s="118"/>
      <c r="F38" s="118">
        <f>F6</f>
        <v>0</v>
      </c>
      <c r="G38" s="118"/>
      <c r="H38" s="118"/>
      <c r="J38" s="8"/>
      <c r="K38" s="8"/>
    </row>
    <row r="39" spans="2:12" ht="18" customHeight="1" thickBot="1" x14ac:dyDescent="0.35">
      <c r="B39" s="118"/>
      <c r="C39" s="118"/>
      <c r="D39" s="118"/>
      <c r="E39" s="118"/>
      <c r="F39" s="118"/>
      <c r="G39" s="118"/>
      <c r="H39" s="118"/>
      <c r="I39" s="8"/>
      <c r="J39" s="8"/>
      <c r="K39" s="8"/>
    </row>
    <row r="40" spans="2:12" ht="18" customHeight="1" x14ac:dyDescent="0.3">
      <c r="B40" s="36" t="s">
        <v>11</v>
      </c>
      <c r="C40" s="107"/>
      <c r="D40" s="37" t="s">
        <v>1</v>
      </c>
      <c r="E40" s="120" t="s">
        <v>12</v>
      </c>
      <c r="F40" s="120"/>
      <c r="G40" s="120"/>
      <c r="H40" s="120"/>
      <c r="I40" s="120"/>
      <c r="J40" s="37" t="s">
        <v>314</v>
      </c>
      <c r="K40" s="37" t="s">
        <v>3</v>
      </c>
      <c r="L40" s="38" t="s">
        <v>13</v>
      </c>
    </row>
    <row r="41" spans="2:12" ht="18" customHeight="1" x14ac:dyDescent="0.3">
      <c r="B41" s="6"/>
      <c r="C41" s="110"/>
      <c r="D41" s="30"/>
      <c r="E41" s="128"/>
      <c r="F41" s="128"/>
      <c r="G41" s="128"/>
      <c r="H41" s="128"/>
      <c r="I41" s="128"/>
      <c r="J41" s="30"/>
      <c r="K41" s="30"/>
      <c r="L41" s="7">
        <f>K41*J41</f>
        <v>0</v>
      </c>
    </row>
    <row r="42" spans="2:12" ht="18" customHeight="1" x14ac:dyDescent="0.3">
      <c r="B42" s="27"/>
      <c r="C42" s="111"/>
      <c r="D42" s="32"/>
      <c r="E42" s="136"/>
      <c r="F42" s="136"/>
      <c r="G42" s="136"/>
      <c r="H42" s="136"/>
      <c r="I42" s="136"/>
      <c r="J42" s="32"/>
      <c r="K42" s="32"/>
      <c r="L42" s="10">
        <f t="shared" ref="L42:L58" si="1">K42*J42</f>
        <v>0</v>
      </c>
    </row>
    <row r="43" spans="2:12" ht="18" customHeight="1" x14ac:dyDescent="0.3">
      <c r="B43" s="6"/>
      <c r="C43" s="110"/>
      <c r="D43" s="30"/>
      <c r="E43" s="128"/>
      <c r="F43" s="128"/>
      <c r="G43" s="128"/>
      <c r="H43" s="128"/>
      <c r="I43" s="128"/>
      <c r="J43" s="30"/>
      <c r="K43" s="30"/>
      <c r="L43" s="7">
        <f t="shared" si="1"/>
        <v>0</v>
      </c>
    </row>
    <row r="44" spans="2:12" ht="18" customHeight="1" x14ac:dyDescent="0.3">
      <c r="B44" s="27"/>
      <c r="C44" s="111"/>
      <c r="D44" s="29"/>
      <c r="E44" s="129"/>
      <c r="F44" s="129"/>
      <c r="G44" s="129"/>
      <c r="H44" s="129"/>
      <c r="I44" s="129"/>
      <c r="J44" s="29"/>
      <c r="K44" s="29"/>
      <c r="L44" s="10">
        <f t="shared" si="1"/>
        <v>0</v>
      </c>
    </row>
    <row r="45" spans="2:12" ht="18" customHeight="1" x14ac:dyDescent="0.3">
      <c r="B45" s="6"/>
      <c r="C45" s="110"/>
      <c r="D45" s="30"/>
      <c r="E45" s="128"/>
      <c r="F45" s="128"/>
      <c r="G45" s="128"/>
      <c r="H45" s="128"/>
      <c r="I45" s="128"/>
      <c r="J45" s="30"/>
      <c r="K45" s="30"/>
      <c r="L45" s="7">
        <f t="shared" si="1"/>
        <v>0</v>
      </c>
    </row>
    <row r="46" spans="2:12" ht="18" customHeight="1" x14ac:dyDescent="0.3">
      <c r="B46" s="27"/>
      <c r="C46" s="111"/>
      <c r="D46" s="29"/>
      <c r="E46" s="129"/>
      <c r="F46" s="129"/>
      <c r="G46" s="129"/>
      <c r="H46" s="129"/>
      <c r="I46" s="129"/>
      <c r="J46" s="29"/>
      <c r="K46" s="29"/>
      <c r="L46" s="10">
        <f t="shared" si="1"/>
        <v>0</v>
      </c>
    </row>
    <row r="47" spans="2:12" ht="18" customHeight="1" x14ac:dyDescent="0.3">
      <c r="B47" s="6"/>
      <c r="C47" s="110"/>
      <c r="D47" s="30"/>
      <c r="E47" s="128"/>
      <c r="F47" s="128"/>
      <c r="G47" s="128"/>
      <c r="H47" s="128"/>
      <c r="I47" s="128"/>
      <c r="J47" s="30"/>
      <c r="K47" s="30"/>
      <c r="L47" s="7">
        <f t="shared" si="1"/>
        <v>0</v>
      </c>
    </row>
    <row r="48" spans="2:12" ht="18" customHeight="1" x14ac:dyDescent="0.3">
      <c r="B48" s="27"/>
      <c r="C48" s="111"/>
      <c r="D48" s="29"/>
      <c r="E48" s="129"/>
      <c r="F48" s="129"/>
      <c r="G48" s="129"/>
      <c r="H48" s="129"/>
      <c r="I48" s="129"/>
      <c r="J48" s="29"/>
      <c r="K48" s="29"/>
      <c r="L48" s="10">
        <f t="shared" si="1"/>
        <v>0</v>
      </c>
    </row>
    <row r="49" spans="2:12" ht="18" customHeight="1" x14ac:dyDescent="0.3">
      <c r="B49" s="6"/>
      <c r="C49" s="110"/>
      <c r="D49" s="30"/>
      <c r="E49" s="128"/>
      <c r="F49" s="128"/>
      <c r="G49" s="128"/>
      <c r="H49" s="128"/>
      <c r="I49" s="128"/>
      <c r="J49" s="30"/>
      <c r="K49" s="30"/>
      <c r="L49" s="7">
        <f t="shared" si="1"/>
        <v>0</v>
      </c>
    </row>
    <row r="50" spans="2:12" ht="18" customHeight="1" x14ac:dyDescent="0.3">
      <c r="B50" s="27"/>
      <c r="C50" s="111"/>
      <c r="D50" s="29"/>
      <c r="E50" s="129"/>
      <c r="F50" s="129"/>
      <c r="G50" s="129"/>
      <c r="H50" s="129"/>
      <c r="I50" s="129"/>
      <c r="J50" s="29"/>
      <c r="K50" s="29"/>
      <c r="L50" s="10">
        <f t="shared" si="1"/>
        <v>0</v>
      </c>
    </row>
    <row r="51" spans="2:12" ht="18" customHeight="1" x14ac:dyDescent="0.3">
      <c r="B51" s="6"/>
      <c r="C51" s="110"/>
      <c r="D51" s="30"/>
      <c r="E51" s="128"/>
      <c r="F51" s="128"/>
      <c r="G51" s="128"/>
      <c r="H51" s="128"/>
      <c r="I51" s="128"/>
      <c r="J51" s="30"/>
      <c r="K51" s="30"/>
      <c r="L51" s="7">
        <f t="shared" si="1"/>
        <v>0</v>
      </c>
    </row>
    <row r="52" spans="2:12" ht="18" customHeight="1" x14ac:dyDescent="0.3">
      <c r="B52" s="27"/>
      <c r="C52" s="111"/>
      <c r="D52" s="29"/>
      <c r="E52" s="129"/>
      <c r="F52" s="129"/>
      <c r="G52" s="129"/>
      <c r="H52" s="129"/>
      <c r="I52" s="129"/>
      <c r="J52" s="29"/>
      <c r="K52" s="29"/>
      <c r="L52" s="10">
        <f t="shared" si="1"/>
        <v>0</v>
      </c>
    </row>
    <row r="53" spans="2:12" ht="18" customHeight="1" x14ac:dyDescent="0.3">
      <c r="B53" s="6"/>
      <c r="C53" s="110"/>
      <c r="D53" s="30"/>
      <c r="E53" s="128"/>
      <c r="F53" s="128"/>
      <c r="G53" s="128"/>
      <c r="H53" s="128"/>
      <c r="I53" s="128"/>
      <c r="J53" s="30"/>
      <c r="K53" s="30"/>
      <c r="L53" s="7">
        <f t="shared" si="1"/>
        <v>0</v>
      </c>
    </row>
    <row r="54" spans="2:12" ht="18" customHeight="1" x14ac:dyDescent="0.3">
      <c r="B54" s="27"/>
      <c r="C54" s="111"/>
      <c r="D54" s="29"/>
      <c r="E54" s="129"/>
      <c r="F54" s="129"/>
      <c r="G54" s="129"/>
      <c r="H54" s="129"/>
      <c r="I54" s="129"/>
      <c r="J54" s="29"/>
      <c r="K54" s="29"/>
      <c r="L54" s="10">
        <f t="shared" si="1"/>
        <v>0</v>
      </c>
    </row>
    <row r="55" spans="2:12" ht="18" customHeight="1" x14ac:dyDescent="0.3">
      <c r="B55" s="6"/>
      <c r="C55" s="110"/>
      <c r="D55" s="30"/>
      <c r="E55" s="128"/>
      <c r="F55" s="128"/>
      <c r="G55" s="128"/>
      <c r="H55" s="128"/>
      <c r="I55" s="128"/>
      <c r="J55" s="30"/>
      <c r="K55" s="30"/>
      <c r="L55" s="7">
        <f t="shared" si="1"/>
        <v>0</v>
      </c>
    </row>
    <row r="56" spans="2:12" ht="18" customHeight="1" x14ac:dyDescent="0.3">
      <c r="B56" s="27"/>
      <c r="C56" s="111"/>
      <c r="D56" s="29"/>
      <c r="E56" s="129"/>
      <c r="F56" s="129"/>
      <c r="G56" s="129"/>
      <c r="H56" s="129"/>
      <c r="I56" s="129"/>
      <c r="J56" s="29"/>
      <c r="K56" s="29"/>
      <c r="L56" s="10">
        <f t="shared" si="1"/>
        <v>0</v>
      </c>
    </row>
    <row r="57" spans="2:12" ht="18" customHeight="1" x14ac:dyDescent="0.3">
      <c r="B57" s="6"/>
      <c r="C57" s="110"/>
      <c r="D57" s="30"/>
      <c r="E57" s="128"/>
      <c r="F57" s="128"/>
      <c r="G57" s="128"/>
      <c r="H57" s="128"/>
      <c r="I57" s="128"/>
      <c r="J57" s="30"/>
      <c r="K57" s="30"/>
      <c r="L57" s="7">
        <f t="shared" si="1"/>
        <v>0</v>
      </c>
    </row>
    <row r="58" spans="2:12" ht="18" customHeight="1" x14ac:dyDescent="0.3">
      <c r="B58" s="27"/>
      <c r="C58" s="111"/>
      <c r="D58" s="29"/>
      <c r="E58" s="129"/>
      <c r="F58" s="129"/>
      <c r="G58" s="129"/>
      <c r="H58" s="129"/>
      <c r="I58" s="129"/>
      <c r="J58" s="29"/>
      <c r="K58" s="29"/>
      <c r="L58" s="10">
        <f t="shared" si="1"/>
        <v>0</v>
      </c>
    </row>
    <row r="59" spans="2:12" ht="18" customHeight="1" thickBot="1" x14ac:dyDescent="0.35">
      <c r="B59" s="130"/>
      <c r="C59" s="131"/>
      <c r="D59" s="132"/>
      <c r="E59" s="132"/>
      <c r="F59" s="132"/>
      <c r="G59" s="132"/>
      <c r="H59" s="132"/>
      <c r="I59" s="132"/>
      <c r="J59" s="132"/>
      <c r="K59" s="132"/>
      <c r="L59" s="106">
        <f>SUM(L41:L58)</f>
        <v>0</v>
      </c>
    </row>
  </sheetData>
  <mergeCells count="64">
    <mergeCell ref="B5:D5"/>
    <mergeCell ref="B6:D6"/>
    <mergeCell ref="B7:D7"/>
    <mergeCell ref="E7:F7"/>
    <mergeCell ref="E6:F6"/>
    <mergeCell ref="E5:F5"/>
    <mergeCell ref="H1:L3"/>
    <mergeCell ref="H4:L4"/>
    <mergeCell ref="E51:I51"/>
    <mergeCell ref="E40:I40"/>
    <mergeCell ref="E41:I41"/>
    <mergeCell ref="E42:I42"/>
    <mergeCell ref="E43:I43"/>
    <mergeCell ref="E44:I44"/>
    <mergeCell ref="E45:I45"/>
    <mergeCell ref="E46:I46"/>
    <mergeCell ref="E47:I47"/>
    <mergeCell ref="E48:I48"/>
    <mergeCell ref="E49:I49"/>
    <mergeCell ref="E50:I50"/>
    <mergeCell ref="E28:I28"/>
    <mergeCell ref="E29:I29"/>
    <mergeCell ref="E58:I58"/>
    <mergeCell ref="B59:K59"/>
    <mergeCell ref="E52:I52"/>
    <mergeCell ref="E53:I53"/>
    <mergeCell ref="E54:I54"/>
    <mergeCell ref="E55:I55"/>
    <mergeCell ref="E56:I56"/>
    <mergeCell ref="E57:I57"/>
    <mergeCell ref="E30:I30"/>
    <mergeCell ref="E18:I18"/>
    <mergeCell ref="E19:I19"/>
    <mergeCell ref="E20:I20"/>
    <mergeCell ref="E26:I26"/>
    <mergeCell ref="E21:I21"/>
    <mergeCell ref="E22:I22"/>
    <mergeCell ref="E23:I23"/>
    <mergeCell ref="E24:I24"/>
    <mergeCell ref="E25:I25"/>
    <mergeCell ref="E27:I27"/>
    <mergeCell ref="I34:L35"/>
    <mergeCell ref="B31:K31"/>
    <mergeCell ref="B39:E39"/>
    <mergeCell ref="F39:H39"/>
    <mergeCell ref="B38:E38"/>
    <mergeCell ref="F38:H38"/>
    <mergeCell ref="B34:G35"/>
    <mergeCell ref="B37:E37"/>
    <mergeCell ref="F37:H37"/>
    <mergeCell ref="I37:L37"/>
    <mergeCell ref="E17:I17"/>
    <mergeCell ref="B14:D14"/>
    <mergeCell ref="B15:D15"/>
    <mergeCell ref="I14:L14"/>
    <mergeCell ref="I15:L15"/>
    <mergeCell ref="B9:D9"/>
    <mergeCell ref="B11:D11"/>
    <mergeCell ref="B12:D12"/>
    <mergeCell ref="B13:D13"/>
    <mergeCell ref="I9:L9"/>
    <mergeCell ref="I11:L11"/>
    <mergeCell ref="I12:L12"/>
    <mergeCell ref="I13:L13"/>
  </mergeCells>
  <pageMargins left="0.25" right="0.25" top="0.75" bottom="0.75" header="0.3" footer="0.3"/>
  <pageSetup paperSize="9" scale="98" fitToHeight="0" orientation="landscape" horizontalDpi="4294967293" verticalDpi="300" r:id="rId1"/>
  <headerFooter>
    <oddFooter>&amp;L&amp;P / &amp;N</oddFooter>
  </headerFooter>
  <rowBreaks count="1" manualBreakCount="1">
    <brk id="31" max="16383" man="1"/>
  </rowBreaks>
  <colBreaks count="1" manualBreakCount="1">
    <brk id="12" max="1048575" man="1"/>
  </colBreaks>
  <drawing r:id="rId2"/>
  <legacyDrawing r:id="rId3"/>
  <controls>
    <mc:AlternateContent xmlns:mc="http://schemas.openxmlformats.org/markup-compatibility/2006">
      <mc:Choice Requires="x14">
        <control shapeId="15363" r:id="rId4" name="CommandButton3">
          <controlPr defaultSize="0" print="0" autoLine="0" r:id="rId5">
            <anchor moveWithCells="1">
              <from>
                <xdr:col>13</xdr:col>
                <xdr:colOff>320040</xdr:colOff>
                <xdr:row>2</xdr:row>
                <xdr:rowOff>167640</xdr:rowOff>
              </from>
              <to>
                <xdr:col>16</xdr:col>
                <xdr:colOff>114300</xdr:colOff>
                <xdr:row>4</xdr:row>
                <xdr:rowOff>91440</xdr:rowOff>
              </to>
            </anchor>
          </controlPr>
        </control>
      </mc:Choice>
      <mc:Fallback>
        <control shapeId="15363" r:id="rId4" name="CommandButton3"/>
      </mc:Fallback>
    </mc:AlternateContent>
    <mc:AlternateContent xmlns:mc="http://schemas.openxmlformats.org/markup-compatibility/2006">
      <mc:Choice Requires="x14">
        <control shapeId="15362" r:id="rId6" name="CommandButton2">
          <controlPr defaultSize="0" print="0" autoLine="0" r:id="rId7">
            <anchor moveWithCells="1">
              <from>
                <xdr:col>13</xdr:col>
                <xdr:colOff>266700</xdr:colOff>
                <xdr:row>8</xdr:row>
                <xdr:rowOff>220980</xdr:rowOff>
              </from>
              <to>
                <xdr:col>16</xdr:col>
                <xdr:colOff>68580</xdr:colOff>
                <xdr:row>11</xdr:row>
                <xdr:rowOff>106680</xdr:rowOff>
              </to>
            </anchor>
          </controlPr>
        </control>
      </mc:Choice>
      <mc:Fallback>
        <control shapeId="15362" r:id="rId6" name="CommandButton2"/>
      </mc:Fallback>
    </mc:AlternateContent>
    <mc:AlternateContent xmlns:mc="http://schemas.openxmlformats.org/markup-compatibility/2006">
      <mc:Choice Requires="x14">
        <control shapeId="15361" r:id="rId8" name="CommandButton1">
          <controlPr defaultSize="0" print="0" autoLine="0" r:id="rId9">
            <anchor moveWithCells="1">
              <from>
                <xdr:col>13</xdr:col>
                <xdr:colOff>281940</xdr:colOff>
                <xdr:row>5</xdr:row>
                <xdr:rowOff>152400</xdr:rowOff>
              </from>
              <to>
                <xdr:col>16</xdr:col>
                <xdr:colOff>91440</xdr:colOff>
                <xdr:row>8</xdr:row>
                <xdr:rowOff>22860</xdr:rowOff>
              </to>
            </anchor>
          </controlPr>
        </control>
      </mc:Choice>
      <mc:Fallback>
        <control shapeId="15361" r:id="rId8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CCBCEBF-DD32-413F-B350-F60503CB76C5}">
          <x14:formula1>
            <xm:f>REGLAGE!$B$5:$B$10</xm:f>
          </x14:formula1>
          <xm:sqref>B11 E11</xm:sqref>
        </x14:dataValidation>
        <x14:dataValidation type="list" allowBlank="1" showInputMessage="1" showErrorMessage="1" xr:uid="{1CEB7630-BC97-4BCD-98FE-CEE983F1859C}">
          <x14:formula1>
            <xm:f>REGLAGE!$L$4:$L$46</xm:f>
          </x14:formula1>
          <xm:sqref>E7</xm:sqref>
        </x14:dataValidation>
        <x14:dataValidation type="list" allowBlank="1" showInputMessage="1" showErrorMessage="1" xr:uid="{B9220FE3-5099-48A7-9AAC-AFA67F3B1501}">
          <x14:formula1>
            <xm:f>REGLAGE!$B$16:$B$32</xm:f>
          </x14:formula1>
          <xm:sqref>I11</xm:sqref>
        </x14:dataValidation>
        <x14:dataValidation type="list" allowBlank="1" showInputMessage="1" showErrorMessage="1" xr:uid="{9D877468-208D-4936-8210-9CADDB83FB61}">
          <x14:formula1>
            <xm:f>REGLAGE!$J$5:$J$46</xm:f>
          </x14:formula1>
          <xm:sqref>E6:F6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9F96-0321-49B7-A626-603C37150377}">
  <sheetPr codeName="Feuil12"/>
  <dimension ref="B2:T67"/>
  <sheetViews>
    <sheetView zoomScale="80" zoomScaleNormal="80" workbookViewId="0">
      <selection activeCell="B6" sqref="B6"/>
    </sheetView>
  </sheetViews>
  <sheetFormatPr baseColWidth="10" defaultRowHeight="14.4" x14ac:dyDescent="0.3"/>
  <cols>
    <col min="1" max="1" width="3.88671875" customWidth="1"/>
    <col min="2" max="2" width="21.44140625" customWidth="1"/>
    <col min="3" max="3" width="28" customWidth="1"/>
    <col min="4" max="4" width="23" customWidth="1"/>
    <col min="5" max="6" width="15" customWidth="1"/>
    <col min="7" max="7" width="28.44140625" customWidth="1"/>
    <col min="8" max="8" width="4.109375" customWidth="1"/>
    <col min="9" max="9" width="4.5546875" customWidth="1"/>
    <col min="10" max="10" width="28.109375" customWidth="1"/>
    <col min="11" max="11" width="3.21875" customWidth="1"/>
    <col min="12" max="12" width="27.5546875" style="22" customWidth="1"/>
    <col min="13" max="13" width="2.5546875" customWidth="1"/>
    <col min="14" max="14" width="11.5546875" style="91"/>
    <col min="15" max="15" width="4.5546875" customWidth="1"/>
    <col min="16" max="16" width="30.21875" customWidth="1"/>
  </cols>
  <sheetData>
    <row r="2" spans="2:20" ht="15" thickBot="1" x14ac:dyDescent="0.35">
      <c r="C2" s="8"/>
      <c r="D2" s="8"/>
      <c r="E2" s="2"/>
      <c r="F2" s="22"/>
      <c r="G2" s="8"/>
      <c r="H2" s="8"/>
    </row>
    <row r="3" spans="2:20" ht="15" thickBot="1" x14ac:dyDescent="0.35">
      <c r="B3" s="22" t="s">
        <v>311</v>
      </c>
      <c r="C3" s="8"/>
      <c r="D3" s="8"/>
      <c r="E3" s="8"/>
      <c r="F3" s="22"/>
      <c r="G3" s="8"/>
      <c r="H3" s="2"/>
      <c r="I3" s="5"/>
      <c r="J3" s="13" t="s">
        <v>8</v>
      </c>
      <c r="L3" s="102" t="s">
        <v>312</v>
      </c>
      <c r="N3" s="92" t="s">
        <v>313</v>
      </c>
      <c r="P3" s="96" t="s">
        <v>331</v>
      </c>
      <c r="Q3" s="97"/>
      <c r="R3" s="97"/>
      <c r="S3" s="97"/>
      <c r="T3" s="98"/>
    </row>
    <row r="4" spans="2:20" ht="15" thickBot="1" x14ac:dyDescent="0.35">
      <c r="B4" s="14" t="s">
        <v>304</v>
      </c>
      <c r="C4" s="14" t="s">
        <v>305</v>
      </c>
      <c r="D4" s="14" t="s">
        <v>306</v>
      </c>
      <c r="E4" s="14" t="s">
        <v>307</v>
      </c>
      <c r="F4" s="23" t="s">
        <v>309</v>
      </c>
      <c r="G4" s="14" t="s">
        <v>308</v>
      </c>
      <c r="H4" s="8"/>
      <c r="L4" s="103" t="s">
        <v>332</v>
      </c>
      <c r="P4" s="3" t="s">
        <v>6</v>
      </c>
      <c r="Q4" s="90" t="s">
        <v>357</v>
      </c>
      <c r="R4" s="90">
        <v>1</v>
      </c>
      <c r="S4" s="90"/>
      <c r="T4" s="99" t="str">
        <f>Q4&amp;TEXT(R4,"0000")</f>
        <v>ALC-0001</v>
      </c>
    </row>
    <row r="5" spans="2:20" ht="15" thickBot="1" x14ac:dyDescent="0.35">
      <c r="B5" s="22" t="s">
        <v>341</v>
      </c>
      <c r="C5" s="8" t="s">
        <v>342</v>
      </c>
      <c r="D5" s="8" t="s">
        <v>345</v>
      </c>
      <c r="E5" s="8" t="s">
        <v>343</v>
      </c>
      <c r="F5" s="22"/>
      <c r="G5" s="8"/>
      <c r="H5" s="8"/>
      <c r="J5" s="90" t="s">
        <v>366</v>
      </c>
      <c r="L5" s="103" t="s">
        <v>333</v>
      </c>
      <c r="N5" s="93" t="s">
        <v>367</v>
      </c>
      <c r="P5" s="3" t="s">
        <v>358</v>
      </c>
      <c r="Q5" s="90" t="s">
        <v>359</v>
      </c>
      <c r="R5" s="90">
        <v>1</v>
      </c>
      <c r="S5" s="90"/>
      <c r="T5" s="99" t="str">
        <f>Q5&amp;TEXT(R5,"00")</f>
        <v>ART. N°01</v>
      </c>
    </row>
    <row r="6" spans="2:20" ht="15" thickBot="1" x14ac:dyDescent="0.35">
      <c r="B6" s="22" t="s">
        <v>344</v>
      </c>
      <c r="C6" s="8" t="s">
        <v>377</v>
      </c>
      <c r="D6" s="8" t="s">
        <v>378</v>
      </c>
      <c r="E6" s="8" t="s">
        <v>351</v>
      </c>
      <c r="F6" s="22"/>
      <c r="G6" s="8"/>
      <c r="H6" s="8"/>
      <c r="J6" s="3" t="s">
        <v>360</v>
      </c>
      <c r="L6" s="103" t="s">
        <v>334</v>
      </c>
      <c r="N6" s="93" t="s">
        <v>368</v>
      </c>
      <c r="P6" s="100" t="s">
        <v>390</v>
      </c>
      <c r="Q6" s="101" t="s">
        <v>391</v>
      </c>
      <c r="R6" s="101">
        <v>1</v>
      </c>
      <c r="S6" s="101"/>
      <c r="T6" s="99" t="str">
        <f>Q6&amp;TEXT(R6,"0000")</f>
        <v>SRA-0001</v>
      </c>
    </row>
    <row r="7" spans="2:20" ht="15" thickBot="1" x14ac:dyDescent="0.35">
      <c r="B7" s="22"/>
      <c r="C7" s="8"/>
      <c r="D7" s="8"/>
      <c r="E7" s="8"/>
      <c r="F7" s="22"/>
      <c r="G7" s="8"/>
      <c r="H7" s="8"/>
      <c r="J7" s="3" t="s">
        <v>361</v>
      </c>
      <c r="L7" s="103" t="s">
        <v>335</v>
      </c>
      <c r="N7" s="93" t="s">
        <v>369</v>
      </c>
    </row>
    <row r="8" spans="2:20" ht="15" thickBot="1" x14ac:dyDescent="0.35">
      <c r="B8" s="22"/>
      <c r="C8" s="8"/>
      <c r="D8" s="8"/>
      <c r="E8" s="8"/>
      <c r="F8" s="22"/>
      <c r="G8" s="8"/>
      <c r="H8" s="8"/>
      <c r="J8" s="3" t="s">
        <v>362</v>
      </c>
      <c r="L8" s="103" t="s">
        <v>336</v>
      </c>
      <c r="N8" s="93" t="s">
        <v>370</v>
      </c>
    </row>
    <row r="9" spans="2:20" ht="15" thickBot="1" x14ac:dyDescent="0.35">
      <c r="B9" s="22"/>
      <c r="C9" s="8"/>
      <c r="D9" s="8"/>
      <c r="E9" s="8"/>
      <c r="F9" s="22"/>
      <c r="G9" s="8"/>
      <c r="H9" s="8"/>
      <c r="J9" s="3" t="s">
        <v>363</v>
      </c>
      <c r="L9" s="103" t="s">
        <v>337</v>
      </c>
      <c r="N9" s="93" t="s">
        <v>371</v>
      </c>
    </row>
    <row r="10" spans="2:20" ht="15" thickBot="1" x14ac:dyDescent="0.35">
      <c r="B10" s="22"/>
      <c r="C10" s="22"/>
      <c r="D10" s="22"/>
      <c r="E10" s="22"/>
      <c r="F10" s="22"/>
      <c r="G10" s="22"/>
      <c r="H10" s="22"/>
      <c r="J10" s="3" t="s">
        <v>364</v>
      </c>
      <c r="L10" s="103" t="s">
        <v>338</v>
      </c>
      <c r="N10" s="93" t="s">
        <v>372</v>
      </c>
    </row>
    <row r="11" spans="2:20" ht="15" thickBot="1" x14ac:dyDescent="0.35">
      <c r="B11" s="22"/>
      <c r="C11" s="2"/>
      <c r="D11" s="2"/>
      <c r="E11" s="2"/>
      <c r="F11" s="22"/>
      <c r="G11" s="2"/>
      <c r="H11" s="22"/>
      <c r="J11" s="3" t="s">
        <v>365</v>
      </c>
      <c r="L11" s="103" t="s">
        <v>339</v>
      </c>
      <c r="N11" s="93" t="s">
        <v>373</v>
      </c>
    </row>
    <row r="12" spans="2:20" ht="15" thickBot="1" x14ac:dyDescent="0.35">
      <c r="B12" s="22"/>
      <c r="C12" s="8"/>
      <c r="D12" s="8"/>
      <c r="E12" s="8"/>
      <c r="F12" s="22"/>
      <c r="G12" s="8"/>
      <c r="H12" s="8"/>
      <c r="J12" s="3"/>
      <c r="L12" s="103" t="s">
        <v>340</v>
      </c>
      <c r="N12" s="93" t="s">
        <v>374</v>
      </c>
    </row>
    <row r="13" spans="2:20" x14ac:dyDescent="0.3">
      <c r="B13" s="22"/>
      <c r="C13" s="8"/>
      <c r="D13" s="8"/>
      <c r="E13" s="8"/>
      <c r="F13" s="22"/>
      <c r="G13" s="8"/>
      <c r="H13" s="8"/>
      <c r="J13" s="3"/>
      <c r="L13" s="103"/>
      <c r="N13" s="93" t="s">
        <v>375</v>
      </c>
    </row>
    <row r="14" spans="2:20" x14ac:dyDescent="0.3">
      <c r="B14" s="22" t="s">
        <v>310</v>
      </c>
      <c r="C14" s="8"/>
      <c r="D14" s="8"/>
      <c r="E14" s="8"/>
      <c r="F14" s="22"/>
      <c r="G14" s="8"/>
      <c r="H14" s="8"/>
      <c r="L14" s="103"/>
      <c r="N14" s="94"/>
    </row>
    <row r="15" spans="2:20" x14ac:dyDescent="0.3">
      <c r="B15" s="14" t="s">
        <v>304</v>
      </c>
      <c r="C15" s="14" t="s">
        <v>305</v>
      </c>
      <c r="D15" s="14" t="s">
        <v>306</v>
      </c>
      <c r="E15" s="14" t="s">
        <v>307</v>
      </c>
      <c r="F15" s="23" t="s">
        <v>309</v>
      </c>
      <c r="G15" s="14" t="s">
        <v>308</v>
      </c>
      <c r="H15" s="8"/>
      <c r="J15" s="3"/>
      <c r="L15" s="103"/>
      <c r="N15" s="94"/>
    </row>
    <row r="16" spans="2:20" x14ac:dyDescent="0.3">
      <c r="B16" s="22" t="s">
        <v>346</v>
      </c>
      <c r="C16" s="8" t="s">
        <v>315</v>
      </c>
      <c r="D16" s="8" t="s">
        <v>345</v>
      </c>
      <c r="E16" s="8" t="s">
        <v>351</v>
      </c>
      <c r="F16" s="22" t="s">
        <v>354</v>
      </c>
      <c r="G16" s="28"/>
      <c r="H16" s="8"/>
      <c r="J16" s="16"/>
      <c r="L16" s="103"/>
      <c r="N16" s="94"/>
    </row>
    <row r="17" spans="2:14" x14ac:dyDescent="0.3">
      <c r="B17" s="22" t="s">
        <v>347</v>
      </c>
      <c r="C17" s="8" t="s">
        <v>349</v>
      </c>
      <c r="D17" s="8" t="s">
        <v>345</v>
      </c>
      <c r="E17" s="8" t="s">
        <v>352</v>
      </c>
      <c r="F17" s="22" t="s">
        <v>355</v>
      </c>
      <c r="G17" s="8"/>
      <c r="H17" s="8"/>
      <c r="J17" s="16"/>
      <c r="L17" s="103"/>
      <c r="N17" s="94"/>
    </row>
    <row r="18" spans="2:14" x14ac:dyDescent="0.3">
      <c r="B18" s="22" t="s">
        <v>348</v>
      </c>
      <c r="C18" s="8" t="s">
        <v>350</v>
      </c>
      <c r="D18" s="8" t="s">
        <v>345</v>
      </c>
      <c r="E18" s="8" t="s">
        <v>353</v>
      </c>
      <c r="F18" s="22" t="s">
        <v>356</v>
      </c>
      <c r="G18" s="8"/>
      <c r="H18" s="8"/>
      <c r="J18" s="16"/>
      <c r="L18" s="103"/>
      <c r="N18" s="94"/>
    </row>
    <row r="19" spans="2:14" x14ac:dyDescent="0.3">
      <c r="B19" s="22"/>
      <c r="C19" s="8"/>
      <c r="D19" s="8"/>
      <c r="E19" s="8"/>
      <c r="F19" s="22"/>
      <c r="G19" s="8"/>
      <c r="H19" s="22"/>
      <c r="J19" s="16"/>
      <c r="L19" s="103"/>
      <c r="N19" s="94"/>
    </row>
    <row r="20" spans="2:14" x14ac:dyDescent="0.3">
      <c r="B20" s="22"/>
      <c r="C20" s="8"/>
      <c r="D20" s="8"/>
      <c r="E20" s="8"/>
      <c r="F20" s="22"/>
      <c r="G20" s="8"/>
      <c r="H20" s="2"/>
      <c r="J20" s="24"/>
      <c r="L20" s="103"/>
      <c r="N20" s="94"/>
    </row>
    <row r="21" spans="2:14" x14ac:dyDescent="0.3">
      <c r="B21" s="22"/>
      <c r="C21" s="22"/>
      <c r="D21" s="22"/>
      <c r="E21" s="22"/>
      <c r="F21" s="22"/>
      <c r="G21" s="22"/>
      <c r="H21" s="8"/>
      <c r="J21" s="16"/>
      <c r="L21" s="103"/>
      <c r="N21" s="94"/>
    </row>
    <row r="22" spans="2:14" x14ac:dyDescent="0.3">
      <c r="B22" s="22"/>
      <c r="C22" s="8"/>
      <c r="D22" s="8"/>
      <c r="E22" s="8"/>
      <c r="F22" s="22"/>
      <c r="G22" s="8"/>
      <c r="H22" s="8"/>
      <c r="J22" s="16"/>
      <c r="L22" s="103"/>
      <c r="N22" s="94"/>
    </row>
    <row r="23" spans="2:14" x14ac:dyDescent="0.3">
      <c r="B23" s="22"/>
      <c r="C23" s="8"/>
      <c r="D23" s="8"/>
      <c r="E23" s="8"/>
      <c r="F23" s="22"/>
      <c r="G23" s="8"/>
      <c r="H23" s="8"/>
      <c r="J23" s="16"/>
      <c r="L23" s="103"/>
      <c r="N23" s="94"/>
    </row>
    <row r="24" spans="2:14" x14ac:dyDescent="0.3">
      <c r="B24" s="22"/>
      <c r="C24" s="8"/>
      <c r="D24" s="8"/>
      <c r="E24" s="8"/>
      <c r="F24" s="22"/>
      <c r="G24" s="8"/>
      <c r="H24" s="8"/>
      <c r="J24" s="16"/>
      <c r="L24" s="103"/>
      <c r="N24" s="94"/>
    </row>
    <row r="25" spans="2:14" x14ac:dyDescent="0.3">
      <c r="B25" s="22"/>
      <c r="C25" s="8"/>
      <c r="D25" s="8"/>
      <c r="E25" s="8"/>
      <c r="F25" s="22"/>
      <c r="G25" s="8"/>
      <c r="H25" s="8"/>
      <c r="J25" s="16"/>
      <c r="L25" s="103"/>
      <c r="N25" s="94"/>
    </row>
    <row r="26" spans="2:14" x14ac:dyDescent="0.3">
      <c r="B26" s="22"/>
      <c r="C26" s="8"/>
      <c r="D26" s="8"/>
      <c r="E26" s="8"/>
      <c r="F26" s="22"/>
      <c r="G26" s="8"/>
      <c r="H26" s="8"/>
      <c r="J26" s="16"/>
      <c r="L26" s="103"/>
      <c r="N26" s="94"/>
    </row>
    <row r="27" spans="2:14" x14ac:dyDescent="0.3">
      <c r="B27" s="22"/>
      <c r="C27" s="8"/>
      <c r="D27" s="8"/>
      <c r="E27" s="8"/>
      <c r="F27" s="22"/>
      <c r="G27" s="8"/>
      <c r="H27" s="8"/>
      <c r="J27" s="16"/>
      <c r="L27" s="103"/>
      <c r="N27" s="94"/>
    </row>
    <row r="28" spans="2:14" x14ac:dyDescent="0.3">
      <c r="B28" s="22"/>
      <c r="C28" s="8"/>
      <c r="D28" s="8"/>
      <c r="E28" s="8"/>
      <c r="F28" s="22"/>
      <c r="G28" s="8"/>
      <c r="H28" s="2"/>
      <c r="J28" s="16"/>
      <c r="L28" s="103"/>
      <c r="N28" s="94"/>
    </row>
    <row r="29" spans="2:14" x14ac:dyDescent="0.3">
      <c r="B29" s="22"/>
      <c r="C29" s="8"/>
      <c r="D29" s="8"/>
      <c r="E29" s="8"/>
      <c r="F29" s="22"/>
      <c r="G29" s="8"/>
      <c r="H29" s="8"/>
      <c r="J29" s="16"/>
      <c r="L29" s="103"/>
      <c r="N29" s="94"/>
    </row>
    <row r="30" spans="2:14" x14ac:dyDescent="0.3">
      <c r="B30" s="22"/>
      <c r="C30" s="8"/>
      <c r="D30" s="8"/>
      <c r="E30" s="8"/>
      <c r="F30" s="22"/>
      <c r="G30" s="8"/>
      <c r="H30" s="8"/>
      <c r="J30" s="16"/>
      <c r="L30" s="103"/>
      <c r="N30" s="94"/>
    </row>
    <row r="31" spans="2:14" x14ac:dyDescent="0.3">
      <c r="B31" s="22"/>
      <c r="C31" s="8"/>
      <c r="D31" s="8"/>
      <c r="E31" s="8"/>
      <c r="F31" s="22"/>
      <c r="G31" s="8"/>
      <c r="H31" s="8"/>
      <c r="J31" s="16"/>
      <c r="L31" s="103"/>
      <c r="N31" s="94"/>
    </row>
    <row r="32" spans="2:14" x14ac:dyDescent="0.3">
      <c r="B32" s="22"/>
      <c r="C32" s="8"/>
      <c r="D32" s="8"/>
      <c r="E32" s="8"/>
      <c r="F32" s="22"/>
      <c r="G32" s="8"/>
      <c r="H32" s="8"/>
      <c r="J32" s="16"/>
      <c r="L32" s="103"/>
      <c r="N32" s="94"/>
    </row>
    <row r="33" spans="2:14" x14ac:dyDescent="0.3">
      <c r="H33" s="8"/>
      <c r="J33" s="16"/>
      <c r="L33" s="103"/>
      <c r="N33" s="94"/>
    </row>
    <row r="34" spans="2:14" x14ac:dyDescent="0.3">
      <c r="H34" s="8"/>
      <c r="J34" s="16"/>
      <c r="L34" s="103"/>
      <c r="N34" s="94"/>
    </row>
    <row r="35" spans="2:14" x14ac:dyDescent="0.3">
      <c r="H35" s="8"/>
      <c r="J35" s="16"/>
      <c r="L35" s="103"/>
      <c r="N35" s="94"/>
    </row>
    <row r="36" spans="2:14" x14ac:dyDescent="0.3">
      <c r="H36" s="8"/>
      <c r="J36" s="16"/>
      <c r="L36" s="103"/>
      <c r="N36" s="94"/>
    </row>
    <row r="37" spans="2:14" x14ac:dyDescent="0.3">
      <c r="H37" s="2"/>
      <c r="J37" s="16"/>
      <c r="L37" s="103"/>
      <c r="N37" s="94"/>
    </row>
    <row r="38" spans="2:14" x14ac:dyDescent="0.3">
      <c r="H38" s="8"/>
      <c r="J38" s="16"/>
      <c r="L38" s="103"/>
      <c r="N38" s="94"/>
    </row>
    <row r="39" spans="2:14" x14ac:dyDescent="0.3">
      <c r="H39" s="8"/>
      <c r="J39" s="16"/>
      <c r="L39" s="103"/>
      <c r="N39" s="94"/>
    </row>
    <row r="40" spans="2:14" x14ac:dyDescent="0.3">
      <c r="H40" s="8"/>
      <c r="J40" s="16"/>
      <c r="L40" s="103"/>
      <c r="N40" s="94"/>
    </row>
    <row r="41" spans="2:14" x14ac:dyDescent="0.3">
      <c r="H41" s="8"/>
      <c r="J41" s="16"/>
      <c r="L41" s="103"/>
      <c r="N41" s="94"/>
    </row>
    <row r="42" spans="2:14" x14ac:dyDescent="0.3">
      <c r="B42" s="22"/>
      <c r="C42" s="22"/>
      <c r="D42" s="22"/>
      <c r="E42" s="22"/>
      <c r="F42" s="22"/>
      <c r="G42" s="8"/>
      <c r="H42" s="8"/>
      <c r="J42" s="16"/>
      <c r="L42" s="103"/>
      <c r="N42" s="94"/>
    </row>
    <row r="43" spans="2:14" x14ac:dyDescent="0.3">
      <c r="B43" s="22"/>
      <c r="C43" s="22"/>
      <c r="D43" s="22"/>
      <c r="E43" s="22"/>
      <c r="F43" s="22"/>
      <c r="G43" s="8"/>
      <c r="H43" s="8"/>
      <c r="J43" s="16"/>
      <c r="L43" s="103"/>
      <c r="N43" s="94"/>
    </row>
    <row r="44" spans="2:14" x14ac:dyDescent="0.3">
      <c r="B44" s="22"/>
      <c r="C44" s="22"/>
      <c r="D44" s="22"/>
      <c r="E44" s="22"/>
      <c r="F44" s="22"/>
      <c r="G44" s="8"/>
      <c r="H44" s="8"/>
      <c r="J44" s="16"/>
      <c r="L44" s="103"/>
      <c r="N44" s="94"/>
    </row>
    <row r="45" spans="2:14" x14ac:dyDescent="0.3">
      <c r="B45" s="22"/>
      <c r="C45" s="22"/>
      <c r="D45" s="22"/>
      <c r="E45" s="22"/>
      <c r="F45" s="22"/>
      <c r="G45" s="8"/>
      <c r="H45" s="8"/>
      <c r="J45" s="16"/>
      <c r="L45" s="103"/>
      <c r="N45" s="94"/>
    </row>
    <row r="46" spans="2:14" ht="15" thickBot="1" x14ac:dyDescent="0.35">
      <c r="B46" s="22"/>
      <c r="C46" s="22"/>
      <c r="D46" s="22"/>
      <c r="E46" s="22"/>
      <c r="F46" s="22"/>
      <c r="G46" s="2"/>
      <c r="H46" s="2"/>
      <c r="J46" s="15"/>
      <c r="L46" s="103"/>
      <c r="N46" s="95"/>
    </row>
    <row r="47" spans="2:14" x14ac:dyDescent="0.3">
      <c r="B47" s="22"/>
      <c r="C47" s="22"/>
      <c r="D47" s="22"/>
      <c r="E47" s="22"/>
      <c r="F47" s="22"/>
      <c r="G47" s="8"/>
      <c r="H47" s="8"/>
      <c r="L47" s="103"/>
    </row>
    <row r="48" spans="2:14" x14ac:dyDescent="0.3">
      <c r="B48" s="22"/>
      <c r="C48" s="22"/>
      <c r="D48" s="22"/>
      <c r="E48" s="22"/>
      <c r="F48" s="22"/>
      <c r="G48" s="8"/>
      <c r="H48" s="8"/>
      <c r="L48" s="103"/>
    </row>
    <row r="49" spans="2:12" x14ac:dyDescent="0.3">
      <c r="B49" s="22"/>
      <c r="C49" s="22"/>
      <c r="D49" s="22"/>
      <c r="E49" s="22"/>
      <c r="F49" s="22"/>
      <c r="G49" s="8"/>
      <c r="H49" s="8"/>
      <c r="L49" s="103"/>
    </row>
    <row r="50" spans="2:12" x14ac:dyDescent="0.3">
      <c r="B50" s="22"/>
      <c r="C50" s="22"/>
      <c r="D50" s="22"/>
      <c r="E50" s="22"/>
      <c r="F50" s="22"/>
      <c r="G50" s="8"/>
      <c r="H50" s="8"/>
    </row>
    <row r="51" spans="2:12" x14ac:dyDescent="0.3">
      <c r="B51" s="22"/>
      <c r="C51" s="22"/>
      <c r="D51" s="22"/>
      <c r="E51" s="22"/>
      <c r="F51" s="22"/>
      <c r="G51" s="8"/>
      <c r="H51" s="8"/>
    </row>
    <row r="52" spans="2:12" x14ac:dyDescent="0.3">
      <c r="B52" s="22"/>
      <c r="C52" s="22"/>
      <c r="D52" s="22"/>
      <c r="E52" s="22"/>
      <c r="F52" s="22"/>
      <c r="G52" s="8"/>
      <c r="H52" s="8"/>
    </row>
    <row r="53" spans="2:12" x14ac:dyDescent="0.3">
      <c r="B53" s="22"/>
      <c r="C53" s="22"/>
      <c r="D53" s="22"/>
      <c r="E53" s="22"/>
      <c r="F53" s="22"/>
      <c r="G53" s="8"/>
      <c r="H53" s="8"/>
    </row>
    <row r="54" spans="2:12" x14ac:dyDescent="0.3">
      <c r="B54" s="22"/>
      <c r="C54" s="22"/>
      <c r="D54" s="22"/>
      <c r="E54" s="22"/>
      <c r="F54" s="22"/>
      <c r="G54" s="8"/>
      <c r="H54" s="8"/>
    </row>
    <row r="55" spans="2:12" x14ac:dyDescent="0.3">
      <c r="B55" s="22"/>
      <c r="C55" s="22"/>
      <c r="D55" s="22"/>
      <c r="E55" s="22"/>
      <c r="F55" s="22"/>
      <c r="G55" s="2"/>
      <c r="H55" s="2"/>
    </row>
    <row r="56" spans="2:12" x14ac:dyDescent="0.3">
      <c r="B56" s="22"/>
      <c r="C56" s="22"/>
      <c r="D56" s="22"/>
      <c r="E56" s="22"/>
      <c r="F56" s="22"/>
      <c r="G56" s="8"/>
      <c r="H56" s="8"/>
    </row>
    <row r="57" spans="2:12" x14ac:dyDescent="0.3">
      <c r="B57" s="22"/>
      <c r="C57" s="22"/>
      <c r="D57" s="22"/>
      <c r="E57" s="22"/>
      <c r="F57" s="22"/>
      <c r="G57" s="8"/>
      <c r="H57" s="8"/>
    </row>
    <row r="58" spans="2:12" x14ac:dyDescent="0.3">
      <c r="B58" s="22"/>
      <c r="C58" s="22"/>
      <c r="D58" s="22"/>
      <c r="E58" s="22"/>
      <c r="F58" s="22"/>
      <c r="G58" s="8"/>
      <c r="H58" s="8"/>
    </row>
    <row r="59" spans="2:12" x14ac:dyDescent="0.3">
      <c r="B59" s="22"/>
      <c r="C59" s="22"/>
      <c r="D59" s="22"/>
      <c r="E59" s="22"/>
      <c r="F59" s="22"/>
      <c r="G59" s="8"/>
      <c r="H59" s="8"/>
    </row>
    <row r="60" spans="2:12" x14ac:dyDescent="0.3">
      <c r="B60" s="22"/>
      <c r="C60" s="22"/>
      <c r="D60" s="22"/>
      <c r="E60" s="22"/>
      <c r="F60" s="22"/>
      <c r="G60" s="22"/>
      <c r="H60" s="22"/>
    </row>
    <row r="61" spans="2:12" x14ac:dyDescent="0.3">
      <c r="B61" s="22"/>
      <c r="C61" s="22"/>
      <c r="D61" s="22"/>
      <c r="E61" s="22"/>
      <c r="F61" s="22"/>
      <c r="G61" s="8"/>
      <c r="H61" s="8"/>
    </row>
    <row r="62" spans="2:12" x14ac:dyDescent="0.3">
      <c r="B62" s="22"/>
      <c r="C62" s="22"/>
      <c r="D62" s="22"/>
      <c r="E62" s="22"/>
      <c r="F62" s="22"/>
      <c r="G62" s="8"/>
      <c r="H62" s="8"/>
    </row>
    <row r="63" spans="2:12" x14ac:dyDescent="0.3">
      <c r="B63" s="22"/>
      <c r="C63" s="22"/>
      <c r="D63" s="22"/>
      <c r="E63" s="22"/>
      <c r="F63" s="22"/>
      <c r="G63" s="8"/>
      <c r="H63" s="8"/>
    </row>
    <row r="64" spans="2:12" x14ac:dyDescent="0.3">
      <c r="B64" s="22"/>
      <c r="C64" s="22"/>
      <c r="D64" s="22"/>
      <c r="E64" s="22"/>
      <c r="F64" s="22"/>
      <c r="G64" s="8"/>
      <c r="H64" s="8"/>
    </row>
    <row r="65" spans="2:8" x14ac:dyDescent="0.3">
      <c r="B65" s="22"/>
      <c r="C65" s="22"/>
      <c r="D65" s="22"/>
      <c r="E65" s="22"/>
      <c r="F65" s="22"/>
      <c r="G65" s="8"/>
      <c r="H65" s="8"/>
    </row>
    <row r="66" spans="2:8" x14ac:dyDescent="0.3">
      <c r="B66" s="22"/>
      <c r="C66" s="22"/>
      <c r="D66" s="22"/>
      <c r="E66" s="22"/>
      <c r="F66" s="22"/>
      <c r="G66" s="8"/>
      <c r="H66" s="8"/>
    </row>
    <row r="67" spans="2:8" x14ac:dyDescent="0.3">
      <c r="B67" s="22"/>
      <c r="C67" s="22"/>
      <c r="D67" s="22"/>
      <c r="E67" s="22"/>
      <c r="F67" s="22"/>
      <c r="G67" s="8"/>
      <c r="H67" s="8"/>
    </row>
  </sheetData>
  <phoneticPr fontId="5" type="noConversion"/>
  <pageMargins left="0.7" right="0.7" top="0.75" bottom="0.75" header="0.3" footer="0.3"/>
  <pageSetup paperSize="9" orientation="portrait" horizontalDpi="300" verticalDpi="300" r:id="rId1"/>
  <ignoredErrors>
    <ignoredError sqref="T5" formula="1"/>
  </ignoredErrors>
  <tableParts count="3"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A95B6-6B84-4D22-82FD-0D03C5EDB698}">
  <sheetPr codeName="Feuil13"/>
  <dimension ref="L8:L13"/>
  <sheetViews>
    <sheetView topLeftCell="A4" zoomScale="70" zoomScaleNormal="70" workbookViewId="0">
      <selection activeCell="L42" sqref="L42"/>
    </sheetView>
  </sheetViews>
  <sheetFormatPr baseColWidth="10" defaultRowHeight="14.4" x14ac:dyDescent="0.3"/>
  <cols>
    <col min="12" max="12" width="78.21875" customWidth="1"/>
  </cols>
  <sheetData>
    <row r="8" spans="12:12" x14ac:dyDescent="0.3">
      <c r="L8" s="139"/>
    </row>
    <row r="9" spans="12:12" x14ac:dyDescent="0.3">
      <c r="L9" s="139"/>
    </row>
    <row r="10" spans="12:12" x14ac:dyDescent="0.3">
      <c r="L10" s="139"/>
    </row>
    <row r="12" spans="12:12" ht="28.8" customHeight="1" x14ac:dyDescent="0.3">
      <c r="L12" s="139"/>
    </row>
    <row r="13" spans="12:12" x14ac:dyDescent="0.3">
      <c r="L13" s="139"/>
    </row>
  </sheetData>
  <mergeCells count="2">
    <mergeCell ref="L8:L10"/>
    <mergeCell ref="L12:L1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47EDB-AA92-4517-8A98-16EA9EFC606C}">
  <sheetPr codeName="Feuil14"/>
  <dimension ref="M3:M5"/>
  <sheetViews>
    <sheetView zoomScale="70" zoomScaleNormal="70" workbookViewId="0"/>
  </sheetViews>
  <sheetFormatPr baseColWidth="10" defaultRowHeight="14.4" x14ac:dyDescent="0.3"/>
  <cols>
    <col min="13" max="13" width="63.6640625" customWidth="1"/>
  </cols>
  <sheetData>
    <row r="3" spans="13:13" x14ac:dyDescent="0.3">
      <c r="M3" s="115"/>
    </row>
    <row r="5" spans="13:13" x14ac:dyDescent="0.3">
      <c r="M5" s="115"/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1BFD9-2061-4AE8-893F-25E92DA68597}">
  <sheetPr codeName="Feuil15"/>
  <dimension ref="M9"/>
  <sheetViews>
    <sheetView zoomScale="85" zoomScaleNormal="85" workbookViewId="0"/>
  </sheetViews>
  <sheetFormatPr baseColWidth="10" defaultRowHeight="14.4" x14ac:dyDescent="0.3"/>
  <cols>
    <col min="13" max="13" width="59.109375" customWidth="1"/>
  </cols>
  <sheetData>
    <row r="9" spans="13:13" x14ac:dyDescent="0.3">
      <c r="M9" s="115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1FA65-8483-4B81-B7F7-53657ADB2E0C}">
  <sheetPr codeName="Feuil18"/>
  <dimension ref="K5:K19"/>
  <sheetViews>
    <sheetView zoomScale="70" zoomScaleNormal="70" workbookViewId="0"/>
  </sheetViews>
  <sheetFormatPr baseColWidth="10" defaultRowHeight="14.4" x14ac:dyDescent="0.3"/>
  <cols>
    <col min="11" max="11" width="68.88671875" customWidth="1"/>
  </cols>
  <sheetData>
    <row r="5" spans="11:11" x14ac:dyDescent="0.3">
      <c r="K5" s="115"/>
    </row>
    <row r="8" spans="11:11" x14ac:dyDescent="0.3">
      <c r="K8" s="115"/>
    </row>
    <row r="14" spans="11:11" x14ac:dyDescent="0.3">
      <c r="K14" s="115"/>
    </row>
    <row r="17" spans="11:11" x14ac:dyDescent="0.3">
      <c r="K17" s="115"/>
    </row>
    <row r="19" spans="11:11" x14ac:dyDescent="0.3">
      <c r="K19" s="11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8</vt:i4>
      </vt:variant>
    </vt:vector>
  </HeadingPairs>
  <TitlesOfParts>
    <vt:vector size="20" baseType="lpstr">
      <vt:lpstr>WAGO</vt:lpstr>
      <vt:lpstr>FILS</vt:lpstr>
      <vt:lpstr>GOULOTTE</vt:lpstr>
      <vt:lpstr>WURTH</vt:lpstr>
      <vt:lpstr>ENTREE-ARTICLE</vt:lpstr>
      <vt:lpstr>SORTIE-RETOUR-ARTICLE</vt:lpstr>
      <vt:lpstr>BON DE COMMANDE </vt:lpstr>
      <vt:lpstr>REGLAGE</vt:lpstr>
      <vt:lpstr>fonctionement bon de CDE</vt:lpstr>
      <vt:lpstr>fc ajouter article au bon </vt:lpstr>
      <vt:lpstr>fc ajouter articles direct </vt:lpstr>
      <vt:lpstr>fc sortieretour</vt:lpstr>
      <vt:lpstr>affaire</vt:lpstr>
      <vt:lpstr>employer</vt:lpstr>
      <vt:lpstr>fils_descrip</vt:lpstr>
      <vt:lpstr>fils_ref</vt:lpstr>
      <vt:lpstr>fournisseur</vt:lpstr>
      <vt:lpstr>wago</vt:lpstr>
      <vt:lpstr>wago_descrip</vt:lpstr>
      <vt:lpstr>wago_ref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Kannen</dc:creator>
  <cp:lastModifiedBy>Kannen</cp:lastModifiedBy>
  <cp:lastPrinted>2019-12-22T14:55:17Z</cp:lastPrinted>
  <dcterms:created xsi:type="dcterms:W3CDTF">2019-12-19T21:26:50Z</dcterms:created>
  <dcterms:modified xsi:type="dcterms:W3CDTF">2019-12-25T12:31:46Z</dcterms:modified>
</cp:coreProperties>
</file>