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/>
  <mc:AlternateContent xmlns:mc="http://schemas.openxmlformats.org/markup-compatibility/2006">
    <mc:Choice Requires="x15">
      <x15ac:absPath xmlns:x15ac="http://schemas.microsoft.com/office/spreadsheetml/2010/11/ac" url="C:\Users\Jean-pierre\Desktop\"/>
    </mc:Choice>
  </mc:AlternateContent>
  <xr:revisionPtr revIDLastSave="0" documentId="8_{ABCDC675-9661-4381-842C-76865EEC7A6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Suvi conso " sheetId="3" r:id="rId1"/>
    <sheet name="Export stock MAJ 2019" sheetId="2" r:id="rId2"/>
  </sheets>
  <definedNames>
    <definedName name="_xlnm._FilterDatabase" localSheetId="1" hidden="1">'Export stock MAJ 2019'!$A$1:$E$536</definedName>
    <definedName name="_xlnm._FilterDatabase" localSheetId="0" hidden="1">'Suvi conso '!$L$3:$AC$95</definedName>
  </definedNames>
  <calcPr calcId="191028"/>
  <pivotCaches>
    <pivotCache cacheId="4" r:id="rId3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T8" i="2" l="1"/>
  <c r="S8" i="2"/>
  <c r="S30" i="3" l="1"/>
  <c r="AB30" i="3" s="1"/>
  <c r="S29" i="3"/>
  <c r="AB29" i="3" s="1"/>
  <c r="AB28" i="3"/>
  <c r="S28" i="3"/>
  <c r="S27" i="3"/>
  <c r="AB27" i="3" s="1"/>
  <c r="T26" i="3"/>
  <c r="S26" i="3"/>
  <c r="AB26" i="3" s="1"/>
  <c r="Q26" i="3"/>
  <c r="I26" i="3"/>
  <c r="T25" i="3"/>
  <c r="S25" i="3"/>
  <c r="AB25" i="3" s="1"/>
  <c r="Q25" i="3"/>
  <c r="I25" i="3"/>
  <c r="AB24" i="3"/>
  <c r="T24" i="3"/>
  <c r="S24" i="3"/>
  <c r="Q24" i="3"/>
  <c r="I24" i="3"/>
  <c r="T23" i="3"/>
  <c r="AB23" i="3" s="1"/>
  <c r="S23" i="3"/>
  <c r="Q23" i="3"/>
  <c r="I23" i="3"/>
  <c r="AB22" i="3"/>
  <c r="T22" i="3"/>
  <c r="S22" i="3"/>
  <c r="Q22" i="3"/>
  <c r="I22" i="3"/>
  <c r="T21" i="3"/>
  <c r="AB21" i="3" s="1"/>
  <c r="S21" i="3"/>
  <c r="Q21" i="3"/>
  <c r="I21" i="3"/>
  <c r="T20" i="3"/>
  <c r="S20" i="3"/>
  <c r="AB20" i="3" s="1"/>
  <c r="Q20" i="3"/>
  <c r="I20" i="3"/>
  <c r="T19" i="3"/>
  <c r="S19" i="3"/>
  <c r="AB19" i="3" s="1"/>
  <c r="Q19" i="3"/>
  <c r="I19" i="3"/>
  <c r="AB18" i="3"/>
  <c r="T18" i="3"/>
  <c r="S18" i="3"/>
  <c r="Q18" i="3"/>
  <c r="I18" i="3"/>
  <c r="AB17" i="3"/>
  <c r="T17" i="3"/>
  <c r="S17" i="3"/>
  <c r="Q17" i="3"/>
  <c r="I17" i="3"/>
  <c r="AB16" i="3"/>
  <c r="T16" i="3"/>
  <c r="S16" i="3"/>
  <c r="Q16" i="3"/>
  <c r="I16" i="3"/>
  <c r="T15" i="3"/>
  <c r="AB15" i="3" s="1"/>
  <c r="S15" i="3"/>
  <c r="Q15" i="3"/>
  <c r="I15" i="3"/>
  <c r="T14" i="3"/>
  <c r="S14" i="3"/>
  <c r="AB14" i="3" s="1"/>
  <c r="Q14" i="3"/>
  <c r="I14" i="3"/>
  <c r="T13" i="3"/>
  <c r="S13" i="3"/>
  <c r="AB13" i="3" s="1"/>
  <c r="Q13" i="3"/>
  <c r="I13" i="3"/>
  <c r="AB12" i="3"/>
  <c r="T12" i="3"/>
  <c r="S12" i="3"/>
  <c r="Q12" i="3"/>
  <c r="I12" i="3"/>
  <c r="AB11" i="3"/>
  <c r="T11" i="3"/>
  <c r="S11" i="3"/>
  <c r="Q11" i="3"/>
  <c r="I11" i="3"/>
  <c r="AB10" i="3"/>
  <c r="T10" i="3"/>
  <c r="S10" i="3"/>
  <c r="Q10" i="3"/>
  <c r="I10" i="3"/>
  <c r="T9" i="3"/>
  <c r="AB9" i="3" s="1"/>
  <c r="S9" i="3"/>
  <c r="Q9" i="3"/>
  <c r="I9" i="3"/>
  <c r="T8" i="3"/>
  <c r="S8" i="3"/>
  <c r="AB8" i="3" s="1"/>
  <c r="Q8" i="3"/>
  <c r="I8" i="3"/>
  <c r="T7" i="3"/>
  <c r="S7" i="3"/>
  <c r="AB7" i="3" s="1"/>
  <c r="Q7" i="3"/>
  <c r="I7" i="3"/>
  <c r="AB6" i="3"/>
  <c r="T6" i="3"/>
  <c r="S6" i="3"/>
  <c r="Q6" i="3"/>
  <c r="I6" i="3"/>
  <c r="AB5" i="3"/>
  <c r="T5" i="3"/>
  <c r="S5" i="3"/>
  <c r="Q5" i="3"/>
  <c r="I5" i="3"/>
  <c r="AB4" i="3"/>
  <c r="T4" i="3"/>
  <c r="S4" i="3"/>
  <c r="Q4" i="3"/>
  <c r="I4" i="3"/>
  <c r="R8" i="2"/>
  <c r="Q8" i="2"/>
  <c r="P8" i="2"/>
  <c r="T7" i="2"/>
  <c r="S7" i="2"/>
  <c r="R7" i="2"/>
  <c r="T5" i="2"/>
  <c r="S5" i="2"/>
  <c r="P5" i="2"/>
  <c r="Q5" i="2"/>
  <c r="R5" i="2"/>
  <c r="Q7" i="2"/>
  <c r="P7" i="2"/>
  <c r="T6" i="2"/>
  <c r="S6" i="2"/>
  <c r="R6" i="2"/>
  <c r="Q6" i="2"/>
  <c r="P6" i="2"/>
  <c r="U6" i="2" l="1"/>
  <c r="U7" i="2"/>
  <c r="U8" i="2"/>
  <c r="U5" i="2"/>
</calcChain>
</file>

<file path=xl/sharedStrings.xml><?xml version="1.0" encoding="utf-8"?>
<sst xmlns="http://schemas.openxmlformats.org/spreadsheetml/2006/main" count="2826" uniqueCount="588">
  <si>
    <t>Chaque mois, copier coller en valeur les données de la colonne 0</t>
  </si>
  <si>
    <t>Extraction
Nbre de tenues Utilisées</t>
  </si>
  <si>
    <t>Dates
conso</t>
  </si>
  <si>
    <t>Articles</t>
  </si>
  <si>
    <t>DENOMINATION</t>
  </si>
  <si>
    <t>Nbre de tenues contrôlées</t>
  </si>
  <si>
    <t>Nbre de tenues facturées</t>
  </si>
  <si>
    <r>
      <rPr>
        <b/>
        <sz val="11"/>
        <color rgb="FF92D050"/>
        <rFont val="Calibri"/>
        <family val="2"/>
        <scheme val="minor"/>
      </rPr>
      <t>Boni/</t>
    </r>
    <r>
      <rPr>
        <b/>
        <sz val="11"/>
        <color rgb="FFFF0000"/>
        <rFont val="Calibri"/>
        <family val="2"/>
        <scheme val="minor"/>
      </rPr>
      <t>Mali</t>
    </r>
  </si>
  <si>
    <t>4000ZA2</t>
  </si>
  <si>
    <t>BL. 3850 BLAN 1PI+BC</t>
  </si>
  <si>
    <t>4000ZJ</t>
  </si>
  <si>
    <t>BL. 3850 B.BLUE 1PI+BC</t>
  </si>
  <si>
    <t>4000ZV</t>
  </si>
  <si>
    <t>BL. 3850 BLAN 0 POCHE +</t>
  </si>
  <si>
    <t>4109MB</t>
  </si>
  <si>
    <t>BL. RB63 MEGATEC 250 BL</t>
  </si>
  <si>
    <t>5000PK1</t>
  </si>
  <si>
    <t>VESTE NV81 MOL+E.BLUE S</t>
  </si>
  <si>
    <t>5000PM</t>
  </si>
  <si>
    <t>VESTE NV81 NAVY IND</t>
  </si>
  <si>
    <t>5000PN</t>
  </si>
  <si>
    <t>VESTE NV81 M.GREY+E. NE</t>
  </si>
  <si>
    <t>5100PN</t>
  </si>
  <si>
    <t>VESTE NV81 GRIS106+N.E.</t>
  </si>
  <si>
    <t>5100PO1</t>
  </si>
  <si>
    <t>VESTE NV81 GRIS106+NAVY</t>
  </si>
  <si>
    <t>5300CN</t>
  </si>
  <si>
    <t>VESTE CHEF NOIRE+B.ROUG</t>
  </si>
  <si>
    <t>5400C4</t>
  </si>
  <si>
    <t>TUN. CHYPRE BLAN S/P.1I</t>
  </si>
  <si>
    <t>5400C7</t>
  </si>
  <si>
    <t>TUN. CHYPRE AQUA S/P 1P</t>
  </si>
  <si>
    <t>5400C8</t>
  </si>
  <si>
    <t>TUN. CHYPRE BLUE S/P 1P</t>
  </si>
  <si>
    <t>6500LG</t>
  </si>
  <si>
    <t>POLO 1362 GRIS ML 50/50</t>
  </si>
  <si>
    <t>7000GI9</t>
  </si>
  <si>
    <t>PANT. NP99 NAVY O POCHE</t>
  </si>
  <si>
    <t>7000LP1</t>
  </si>
  <si>
    <t>PANT. NP66 BLAN IND SPM</t>
  </si>
  <si>
    <t>7000LP9</t>
  </si>
  <si>
    <t>PANT. NP99 BLAN 0 POCHE</t>
  </si>
  <si>
    <t>7000PE8</t>
  </si>
  <si>
    <t>PANT. NP99 AQUA 0 POCHE</t>
  </si>
  <si>
    <t>7000PH9</t>
  </si>
  <si>
    <t>PANT. NP99 MOLEGREY OPO</t>
  </si>
  <si>
    <t>7000PJ</t>
  </si>
  <si>
    <t>PANT. NP62 BLADE BLUE I</t>
  </si>
  <si>
    <t>7100PH91</t>
  </si>
  <si>
    <t>PANT. NP99 GRIS 106 OPO</t>
  </si>
  <si>
    <t>7300BU</t>
  </si>
  <si>
    <t>PANT. CLARA BLADE BLUE</t>
  </si>
  <si>
    <t>7300PC</t>
  </si>
  <si>
    <t>PANT. CLARA BLAN SBM</t>
  </si>
  <si>
    <t>U8841/01</t>
  </si>
  <si>
    <t>4000ZE</t>
  </si>
  <si>
    <t>BL. 3850 BLUE 1PI+2PC+B</t>
  </si>
  <si>
    <t>4000ZI</t>
  </si>
  <si>
    <t>BL. 3850 MOLEGREY 1PI+2</t>
  </si>
  <si>
    <t>U8841/02</t>
  </si>
  <si>
    <t>U8841/03</t>
  </si>
  <si>
    <t>n°</t>
  </si>
  <si>
    <t>casier</t>
  </si>
  <si>
    <t>article</t>
  </si>
  <si>
    <t>stock</t>
  </si>
  <si>
    <t>hebdo</t>
  </si>
  <si>
    <t>1</t>
  </si>
  <si>
    <t>100.A</t>
  </si>
  <si>
    <t>9</t>
  </si>
  <si>
    <t>4</t>
  </si>
  <si>
    <t>Nombre de hebdo</t>
  </si>
  <si>
    <t>Étiquettes de colonnes</t>
  </si>
  <si>
    <t>Étiquettes de lignes</t>
  </si>
  <si>
    <t>0</t>
  </si>
  <si>
    <t>2</t>
  </si>
  <si>
    <t>3</t>
  </si>
  <si>
    <t>5</t>
  </si>
  <si>
    <t>Changes
1/sem</t>
  </si>
  <si>
    <t>Changes
2/sem</t>
  </si>
  <si>
    <t>Changes
3/sem</t>
  </si>
  <si>
    <t>Changes
4/sem</t>
  </si>
  <si>
    <t>Changes
5/sem</t>
  </si>
  <si>
    <t>Total</t>
  </si>
  <si>
    <t>100.B</t>
  </si>
  <si>
    <t>mois en cours :</t>
  </si>
  <si>
    <t>table des semaines/mois</t>
  </si>
  <si>
    <t>6</t>
  </si>
  <si>
    <t>100.C</t>
  </si>
  <si>
    <t>mois</t>
  </si>
  <si>
    <t>nb semaines</t>
  </si>
  <si>
    <t>7</t>
  </si>
  <si>
    <t>200.C</t>
  </si>
  <si>
    <t>8</t>
  </si>
  <si>
    <t>200.D</t>
  </si>
  <si>
    <t>11</t>
  </si>
  <si>
    <t>100.E</t>
  </si>
  <si>
    <t>13</t>
  </si>
  <si>
    <t>200.E</t>
  </si>
  <si>
    <t>14</t>
  </si>
  <si>
    <t>001.D</t>
  </si>
  <si>
    <t>16</t>
  </si>
  <si>
    <t>001.E</t>
  </si>
  <si>
    <t>18</t>
  </si>
  <si>
    <t>101.B</t>
  </si>
  <si>
    <t>19</t>
  </si>
  <si>
    <t>201.C</t>
  </si>
  <si>
    <t>21</t>
  </si>
  <si>
    <t>201.D</t>
  </si>
  <si>
    <t>22</t>
  </si>
  <si>
    <t>002.B</t>
  </si>
  <si>
    <t>23</t>
  </si>
  <si>
    <t>002.D</t>
  </si>
  <si>
    <t>24</t>
  </si>
  <si>
    <t>002.C</t>
  </si>
  <si>
    <t>26</t>
  </si>
  <si>
    <t>002.E</t>
  </si>
  <si>
    <t>28</t>
  </si>
  <si>
    <t>003.B</t>
  </si>
  <si>
    <t>29</t>
  </si>
  <si>
    <t>202.A</t>
  </si>
  <si>
    <t>33</t>
  </si>
  <si>
    <t>003.D</t>
  </si>
  <si>
    <t>34</t>
  </si>
  <si>
    <t>003.E</t>
  </si>
  <si>
    <t>40</t>
  </si>
  <si>
    <t>004.C</t>
  </si>
  <si>
    <t>41</t>
  </si>
  <si>
    <t>004.D</t>
  </si>
  <si>
    <t>46</t>
  </si>
  <si>
    <t>102.B</t>
  </si>
  <si>
    <t>50</t>
  </si>
  <si>
    <t>211.C</t>
  </si>
  <si>
    <t>51</t>
  </si>
  <si>
    <t>005.A</t>
  </si>
  <si>
    <t>52</t>
  </si>
  <si>
    <t>005.B</t>
  </si>
  <si>
    <t>55</t>
  </si>
  <si>
    <t>005.D</t>
  </si>
  <si>
    <t>56</t>
  </si>
  <si>
    <t>005.E</t>
  </si>
  <si>
    <t>58</t>
  </si>
  <si>
    <t>102.C</t>
  </si>
  <si>
    <t>60</t>
  </si>
  <si>
    <t>006.C</t>
  </si>
  <si>
    <t>61</t>
  </si>
  <si>
    <t>006.D</t>
  </si>
  <si>
    <t>62</t>
  </si>
  <si>
    <t>006.E</t>
  </si>
  <si>
    <t>63</t>
  </si>
  <si>
    <t>204.A</t>
  </si>
  <si>
    <t>64</t>
  </si>
  <si>
    <t>102.D</t>
  </si>
  <si>
    <t>66</t>
  </si>
  <si>
    <t>102.E</t>
  </si>
  <si>
    <t>71</t>
  </si>
  <si>
    <t>204.B</t>
  </si>
  <si>
    <t>72</t>
  </si>
  <si>
    <t>007.C</t>
  </si>
  <si>
    <t>73</t>
  </si>
  <si>
    <t>007.D</t>
  </si>
  <si>
    <t>74</t>
  </si>
  <si>
    <t>007.E</t>
  </si>
  <si>
    <t>75</t>
  </si>
  <si>
    <t>103.D</t>
  </si>
  <si>
    <t>76</t>
  </si>
  <si>
    <t>103.E</t>
  </si>
  <si>
    <t>77</t>
  </si>
  <si>
    <t>008.A</t>
  </si>
  <si>
    <t>79</t>
  </si>
  <si>
    <t>104.A</t>
  </si>
  <si>
    <t>80</t>
  </si>
  <si>
    <t>008.B</t>
  </si>
  <si>
    <t>86</t>
  </si>
  <si>
    <t>009.A</t>
  </si>
  <si>
    <t>89</t>
  </si>
  <si>
    <t>205.A</t>
  </si>
  <si>
    <t>90</t>
  </si>
  <si>
    <t>009.C</t>
  </si>
  <si>
    <t>91</t>
  </si>
  <si>
    <t>205.B</t>
  </si>
  <si>
    <t>92</t>
  </si>
  <si>
    <t>009.D</t>
  </si>
  <si>
    <t>93</t>
  </si>
  <si>
    <t>205.C</t>
  </si>
  <si>
    <t>94</t>
  </si>
  <si>
    <t>205.E</t>
  </si>
  <si>
    <t>95</t>
  </si>
  <si>
    <t>205.D</t>
  </si>
  <si>
    <t>97</t>
  </si>
  <si>
    <t>104.C</t>
  </si>
  <si>
    <t>100</t>
  </si>
  <si>
    <t>010.A</t>
  </si>
  <si>
    <t>101</t>
  </si>
  <si>
    <t>010.B</t>
  </si>
  <si>
    <t>102</t>
  </si>
  <si>
    <t>104.D</t>
  </si>
  <si>
    <t>103</t>
  </si>
  <si>
    <t>104.E</t>
  </si>
  <si>
    <t>106</t>
  </si>
  <si>
    <t>010.D</t>
  </si>
  <si>
    <t>107</t>
  </si>
  <si>
    <t>105.B</t>
  </si>
  <si>
    <t>108</t>
  </si>
  <si>
    <t>010.E</t>
  </si>
  <si>
    <t>110</t>
  </si>
  <si>
    <t>011.B</t>
  </si>
  <si>
    <t>112</t>
  </si>
  <si>
    <t>207.A</t>
  </si>
  <si>
    <t>116</t>
  </si>
  <si>
    <t>011.D</t>
  </si>
  <si>
    <t>117</t>
  </si>
  <si>
    <t>207.D</t>
  </si>
  <si>
    <t>121</t>
  </si>
  <si>
    <t>202.D</t>
  </si>
  <si>
    <t>122</t>
  </si>
  <si>
    <t>012.C</t>
  </si>
  <si>
    <t>123</t>
  </si>
  <si>
    <t>012.D</t>
  </si>
  <si>
    <t>124</t>
  </si>
  <si>
    <t>012.E</t>
  </si>
  <si>
    <t>125</t>
  </si>
  <si>
    <t>207.E</t>
  </si>
  <si>
    <t>126</t>
  </si>
  <si>
    <t>013.A</t>
  </si>
  <si>
    <t>129</t>
  </si>
  <si>
    <t>105.D</t>
  </si>
  <si>
    <t>130</t>
  </si>
  <si>
    <t>013.D</t>
  </si>
  <si>
    <t>131</t>
  </si>
  <si>
    <t>105.E</t>
  </si>
  <si>
    <t>132</t>
  </si>
  <si>
    <t>013.E</t>
  </si>
  <si>
    <t>133</t>
  </si>
  <si>
    <t>106.A</t>
  </si>
  <si>
    <t>134</t>
  </si>
  <si>
    <t>106.B</t>
  </si>
  <si>
    <t>135</t>
  </si>
  <si>
    <t>014.A</t>
  </si>
  <si>
    <t>136</t>
  </si>
  <si>
    <t>208.B</t>
  </si>
  <si>
    <t>138</t>
  </si>
  <si>
    <t>208.C</t>
  </si>
  <si>
    <t>139</t>
  </si>
  <si>
    <t>106.C</t>
  </si>
  <si>
    <t>141</t>
  </si>
  <si>
    <t>06.B</t>
  </si>
  <si>
    <t>143</t>
  </si>
  <si>
    <t>014.C</t>
  </si>
  <si>
    <t>145</t>
  </si>
  <si>
    <t>209.A</t>
  </si>
  <si>
    <t>146</t>
  </si>
  <si>
    <t>014.E</t>
  </si>
  <si>
    <t>148</t>
  </si>
  <si>
    <t>015.A</t>
  </si>
  <si>
    <t>149</t>
  </si>
  <si>
    <t>015.B</t>
  </si>
  <si>
    <t>150</t>
  </si>
  <si>
    <t>015.C</t>
  </si>
  <si>
    <t>152</t>
  </si>
  <si>
    <t>107.B</t>
  </si>
  <si>
    <t>155</t>
  </si>
  <si>
    <t>107.D</t>
  </si>
  <si>
    <t>159</t>
  </si>
  <si>
    <t>214.A</t>
  </si>
  <si>
    <t>160</t>
  </si>
  <si>
    <t>204.D</t>
  </si>
  <si>
    <t>161</t>
  </si>
  <si>
    <t>108.A</t>
  </si>
  <si>
    <t>162</t>
  </si>
  <si>
    <t>016.A</t>
  </si>
  <si>
    <t>164</t>
  </si>
  <si>
    <t>108.B</t>
  </si>
  <si>
    <t>165</t>
  </si>
  <si>
    <t>108.C</t>
  </si>
  <si>
    <t>167</t>
  </si>
  <si>
    <t>108.E</t>
  </si>
  <si>
    <t>168</t>
  </si>
  <si>
    <t>016.B</t>
  </si>
  <si>
    <t>169</t>
  </si>
  <si>
    <t>210.B</t>
  </si>
  <si>
    <t>170</t>
  </si>
  <si>
    <t>016.C</t>
  </si>
  <si>
    <t>171</t>
  </si>
  <si>
    <t>016.D</t>
  </si>
  <si>
    <t>172</t>
  </si>
  <si>
    <t>016.E</t>
  </si>
  <si>
    <t>174</t>
  </si>
  <si>
    <t>210.C</t>
  </si>
  <si>
    <t>178</t>
  </si>
  <si>
    <t>109.B</t>
  </si>
  <si>
    <t>179</t>
  </si>
  <si>
    <t>109.C</t>
  </si>
  <si>
    <t>180</t>
  </si>
  <si>
    <t>211.A</t>
  </si>
  <si>
    <t>181</t>
  </si>
  <si>
    <t>017.B</t>
  </si>
  <si>
    <t>182</t>
  </si>
  <si>
    <t>017.C</t>
  </si>
  <si>
    <t>185</t>
  </si>
  <si>
    <t>109.D</t>
  </si>
  <si>
    <t>187</t>
  </si>
  <si>
    <t>109.E</t>
  </si>
  <si>
    <t>188</t>
  </si>
  <si>
    <t>211.D</t>
  </si>
  <si>
    <t>189</t>
  </si>
  <si>
    <t>211.E</t>
  </si>
  <si>
    <t>191</t>
  </si>
  <si>
    <t>017.E</t>
  </si>
  <si>
    <t>194</t>
  </si>
  <si>
    <t>018.B</t>
  </si>
  <si>
    <t>195</t>
  </si>
  <si>
    <t>212.C</t>
  </si>
  <si>
    <t>196</t>
  </si>
  <si>
    <t>212.D</t>
  </si>
  <si>
    <t>200</t>
  </si>
  <si>
    <t>018.C</t>
  </si>
  <si>
    <t>201</t>
  </si>
  <si>
    <t>110.B</t>
  </si>
  <si>
    <t>202</t>
  </si>
  <si>
    <t>018.D</t>
  </si>
  <si>
    <t>205</t>
  </si>
  <si>
    <t>110.D</t>
  </si>
  <si>
    <t>206</t>
  </si>
  <si>
    <t>018.E</t>
  </si>
  <si>
    <t>207</t>
  </si>
  <si>
    <t>110.E</t>
  </si>
  <si>
    <t>208</t>
  </si>
  <si>
    <t>019.A</t>
  </si>
  <si>
    <t>212</t>
  </si>
  <si>
    <t>213.E</t>
  </si>
  <si>
    <t>214</t>
  </si>
  <si>
    <t>214.B</t>
  </si>
  <si>
    <t>215</t>
  </si>
  <si>
    <t>214.C</t>
  </si>
  <si>
    <t>216</t>
  </si>
  <si>
    <t>019.D</t>
  </si>
  <si>
    <t>218</t>
  </si>
  <si>
    <t>111.C</t>
  </si>
  <si>
    <t>219</t>
  </si>
  <si>
    <t>214.D</t>
  </si>
  <si>
    <t>221</t>
  </si>
  <si>
    <t>215.A</t>
  </si>
  <si>
    <t>222</t>
  </si>
  <si>
    <t>215.B</t>
  </si>
  <si>
    <t>223</t>
  </si>
  <si>
    <t>111.A</t>
  </si>
  <si>
    <t>224</t>
  </si>
  <si>
    <t>020.A</t>
  </si>
  <si>
    <t>227</t>
  </si>
  <si>
    <t>020.D</t>
  </si>
  <si>
    <t>228</t>
  </si>
  <si>
    <t>111.E</t>
  </si>
  <si>
    <t>229</t>
  </si>
  <si>
    <t>020.E</t>
  </si>
  <si>
    <t>232</t>
  </si>
  <si>
    <t>215.C</t>
  </si>
  <si>
    <t>234</t>
  </si>
  <si>
    <t>021.C</t>
  </si>
  <si>
    <t>236</t>
  </si>
  <si>
    <t>021.D</t>
  </si>
  <si>
    <t>237</t>
  </si>
  <si>
    <t>021.E</t>
  </si>
  <si>
    <t>239</t>
  </si>
  <si>
    <t>022.A</t>
  </si>
  <si>
    <t>240</t>
  </si>
  <si>
    <t>022.B</t>
  </si>
  <si>
    <t>241</t>
  </si>
  <si>
    <t>022.C</t>
  </si>
  <si>
    <t>242</t>
  </si>
  <si>
    <t>022.D</t>
  </si>
  <si>
    <t>244</t>
  </si>
  <si>
    <t>023.A</t>
  </si>
  <si>
    <t>245</t>
  </si>
  <si>
    <t>023.B</t>
  </si>
  <si>
    <t>247</t>
  </si>
  <si>
    <t>113.B</t>
  </si>
  <si>
    <t>248</t>
  </si>
  <si>
    <t>023.E</t>
  </si>
  <si>
    <t>249</t>
  </si>
  <si>
    <t>112.C</t>
  </si>
  <si>
    <t>250</t>
  </si>
  <si>
    <t>112.D</t>
  </si>
  <si>
    <t>251</t>
  </si>
  <si>
    <t>112.E</t>
  </si>
  <si>
    <t>253</t>
  </si>
  <si>
    <t>024.B</t>
  </si>
  <si>
    <t>254</t>
  </si>
  <si>
    <t>024.C</t>
  </si>
  <si>
    <t>256</t>
  </si>
  <si>
    <t>024.E</t>
  </si>
  <si>
    <t>257</t>
  </si>
  <si>
    <t>025.A</t>
  </si>
  <si>
    <t>259</t>
  </si>
  <si>
    <t>113.C</t>
  </si>
  <si>
    <t>262</t>
  </si>
  <si>
    <t>114.A</t>
  </si>
  <si>
    <t>265</t>
  </si>
  <si>
    <t>111.D</t>
  </si>
  <si>
    <t>275</t>
  </si>
  <si>
    <t>114.B</t>
  </si>
  <si>
    <t>277</t>
  </si>
  <si>
    <t>203.B</t>
  </si>
  <si>
    <t>279</t>
  </si>
  <si>
    <t>202.B</t>
  </si>
  <si>
    <t>282</t>
  </si>
  <si>
    <t>209.C</t>
  </si>
  <si>
    <t>285</t>
  </si>
  <si>
    <t>017.D</t>
  </si>
  <si>
    <t>294</t>
  </si>
  <si>
    <t>206.B</t>
  </si>
  <si>
    <t>297</t>
  </si>
  <si>
    <t>114.E</t>
  </si>
  <si>
    <t>301</t>
  </si>
  <si>
    <t>113.E</t>
  </si>
  <si>
    <t>310</t>
  </si>
  <si>
    <t>003.A</t>
  </si>
  <si>
    <t>311</t>
  </si>
  <si>
    <t>107.A</t>
  </si>
  <si>
    <t>312</t>
  </si>
  <si>
    <t>206.D</t>
  </si>
  <si>
    <t>317</t>
  </si>
  <si>
    <t>003.C</t>
  </si>
  <si>
    <t>319</t>
  </si>
  <si>
    <t>213.A</t>
  </si>
  <si>
    <t>320</t>
  </si>
  <si>
    <t>210.D</t>
  </si>
  <si>
    <t>322</t>
  </si>
  <si>
    <t>108.D</t>
  </si>
  <si>
    <t>323</t>
  </si>
  <si>
    <t>100.D</t>
  </si>
  <si>
    <t>324</t>
  </si>
  <si>
    <t>300.A</t>
  </si>
  <si>
    <t>325</t>
  </si>
  <si>
    <t>300.B</t>
  </si>
  <si>
    <t>326</t>
  </si>
  <si>
    <t>300.C</t>
  </si>
  <si>
    <t>329</t>
  </si>
  <si>
    <t>213.B</t>
  </si>
  <si>
    <t>330</t>
  </si>
  <si>
    <t>103.B</t>
  </si>
  <si>
    <t>331</t>
  </si>
  <si>
    <t>112.A</t>
  </si>
  <si>
    <t>332</t>
  </si>
  <si>
    <t>201.B</t>
  </si>
  <si>
    <t>339</t>
  </si>
  <si>
    <t>115.A</t>
  </si>
  <si>
    <t>342</t>
  </si>
  <si>
    <t>101.C</t>
  </si>
  <si>
    <t>345</t>
  </si>
  <si>
    <t>206.C</t>
  </si>
  <si>
    <t>347</t>
  </si>
  <si>
    <t>103.A</t>
  </si>
  <si>
    <t>348</t>
  </si>
  <si>
    <t>113.D</t>
  </si>
  <si>
    <t>349</t>
  </si>
  <si>
    <t>104.B</t>
  </si>
  <si>
    <t>351</t>
  </si>
  <si>
    <t>115.C</t>
  </si>
  <si>
    <t>352</t>
  </si>
  <si>
    <t>001.C</t>
  </si>
  <si>
    <t>353</t>
  </si>
  <si>
    <t>207.C</t>
  </si>
  <si>
    <t>354</t>
  </si>
  <si>
    <t>115D</t>
  </si>
  <si>
    <t>355</t>
  </si>
  <si>
    <t>101.A</t>
  </si>
  <si>
    <t>356</t>
  </si>
  <si>
    <t>011.E</t>
  </si>
  <si>
    <t>358</t>
  </si>
  <si>
    <t>110.C</t>
  </si>
  <si>
    <t>359</t>
  </si>
  <si>
    <t>004.A</t>
  </si>
  <si>
    <t>362</t>
  </si>
  <si>
    <t>004.B</t>
  </si>
  <si>
    <t>363</t>
  </si>
  <si>
    <t>213.D</t>
  </si>
  <si>
    <t>364</t>
  </si>
  <si>
    <t>007.B</t>
  </si>
  <si>
    <t>365</t>
  </si>
  <si>
    <t>101.D</t>
  </si>
  <si>
    <t>367</t>
  </si>
  <si>
    <t>114.D</t>
  </si>
  <si>
    <t>368</t>
  </si>
  <si>
    <t>102.A</t>
  </si>
  <si>
    <t>371</t>
  </si>
  <si>
    <t>101.E</t>
  </si>
  <si>
    <t>374</t>
  </si>
  <si>
    <t>211.B</t>
  </si>
  <si>
    <t>376</t>
  </si>
  <si>
    <t>105.C</t>
  </si>
  <si>
    <t>377</t>
  </si>
  <si>
    <t>203.C</t>
  </si>
  <si>
    <t>378</t>
  </si>
  <si>
    <t>201.E</t>
  </si>
  <si>
    <t>379</t>
  </si>
  <si>
    <t>116.A</t>
  </si>
  <si>
    <t>380</t>
  </si>
  <si>
    <t>013.B</t>
  </si>
  <si>
    <t>381</t>
  </si>
  <si>
    <t>116.B</t>
  </si>
  <si>
    <t>383</t>
  </si>
  <si>
    <t>019.B</t>
  </si>
  <si>
    <t>385</t>
  </si>
  <si>
    <t>116.D</t>
  </si>
  <si>
    <t>386</t>
  </si>
  <si>
    <t>116.E</t>
  </si>
  <si>
    <t>388</t>
  </si>
  <si>
    <t>019.C</t>
  </si>
  <si>
    <t>389</t>
  </si>
  <si>
    <t>021.A</t>
  </si>
  <si>
    <t>390</t>
  </si>
  <si>
    <t>020.B</t>
  </si>
  <si>
    <t>391</t>
  </si>
  <si>
    <t>214.E</t>
  </si>
  <si>
    <t>392</t>
  </si>
  <si>
    <t>209.B</t>
  </si>
  <si>
    <t>393</t>
  </si>
  <si>
    <t>213.C</t>
  </si>
  <si>
    <t>394</t>
  </si>
  <si>
    <t>107.C</t>
  </si>
  <si>
    <t>395</t>
  </si>
  <si>
    <t>105.A</t>
  </si>
  <si>
    <t>396</t>
  </si>
  <si>
    <t>200.B</t>
  </si>
  <si>
    <t>397</t>
  </si>
  <si>
    <t>107.E</t>
  </si>
  <si>
    <t>398</t>
  </si>
  <si>
    <t>113.A</t>
  </si>
  <si>
    <t>399</t>
  </si>
  <si>
    <t>206.E</t>
  </si>
  <si>
    <t>400</t>
  </si>
  <si>
    <t>212.A</t>
  </si>
  <si>
    <t>401</t>
  </si>
  <si>
    <t>206.A</t>
  </si>
  <si>
    <t>402</t>
  </si>
  <si>
    <t>203.D</t>
  </si>
  <si>
    <t>404</t>
  </si>
  <si>
    <t>115.B</t>
  </si>
  <si>
    <t>405</t>
  </si>
  <si>
    <t>201.A</t>
  </si>
  <si>
    <t>406</t>
  </si>
  <si>
    <t>08.D</t>
  </si>
  <si>
    <t>407</t>
  </si>
  <si>
    <t>208.A</t>
  </si>
  <si>
    <t>408</t>
  </si>
  <si>
    <t>01.A</t>
  </si>
  <si>
    <t>409</t>
  </si>
  <si>
    <t>06.A</t>
  </si>
  <si>
    <t>411</t>
  </si>
  <si>
    <t>220.A</t>
  </si>
  <si>
    <t>412</t>
  </si>
  <si>
    <t>220.B</t>
  </si>
  <si>
    <t>413</t>
  </si>
  <si>
    <t>220.C</t>
  </si>
  <si>
    <t>414</t>
  </si>
  <si>
    <t>115.E</t>
  </si>
  <si>
    <t>415</t>
  </si>
  <si>
    <t>116.C</t>
  </si>
  <si>
    <t>416</t>
  </si>
  <si>
    <t>04.E</t>
  </si>
  <si>
    <t>417</t>
  </si>
  <si>
    <t>02.A</t>
  </si>
  <si>
    <t>paul</t>
  </si>
  <si>
    <t>Différence contrôlées</t>
  </si>
  <si>
    <t>Tarif
tenues</t>
  </si>
  <si>
    <t xml:space="preserve">Coût tenues facturées </t>
  </si>
  <si>
    <t>Coût tenues contrôlées</t>
  </si>
  <si>
    <t>Nbre mouvement</t>
  </si>
  <si>
    <t>Coût Mouvements</t>
  </si>
  <si>
    <t>Nbre
usures</t>
  </si>
  <si>
    <t>Coût Usures</t>
  </si>
  <si>
    <t>Coût
TBV</t>
  </si>
  <si>
    <t>Coût
Abonnement</t>
  </si>
  <si>
    <t>Surcoût</t>
  </si>
  <si>
    <t>4000 (int)</t>
  </si>
  <si>
    <t>Blouse Dacron couleur</t>
  </si>
  <si>
    <t>7300 (int)</t>
  </si>
  <si>
    <t>Pantalon femme couleur</t>
  </si>
  <si>
    <t>4000 ZV (int)</t>
  </si>
  <si>
    <t>Bl. 3850 Blan 0 poche BC</t>
  </si>
  <si>
    <t>7300 PC (int)</t>
  </si>
  <si>
    <t>Pant.Clara Blan SBM</t>
  </si>
  <si>
    <t>TBV</t>
  </si>
  <si>
    <t>Traitement bactéricide et virucide</t>
  </si>
  <si>
    <t>X</t>
  </si>
  <si>
    <t xml:space="preserve">
Abonnement</t>
  </si>
  <si>
    <t>Espace client</t>
  </si>
  <si>
    <t>à mettre à jour chaque année selon échancier de facturation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</si>
</sst>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5" formatCode="#,##0.00\ &quot;€&quot;"/>
    <numFmt numFmtId="166" formatCode="[$-40C]mmm\-yy;@"/>
    <numFmt numFmtId="167" formatCode="#,##0.000\ &quot;€&quot;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92D050"/>
      <name val="Calibri"/>
      <family val="2"/>
      <scheme val="minor"/>
    </font>
    <font>
      <b/>
      <i/>
      <u/>
      <sz val="11"/>
      <color rgb="FFFF000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4">
    <xf numFmtId="0" fontId="0" fillId="0" borderId="0" xfId="0"/>
    <xf numFmtId="0" fontId="16" fillId="33" borderId="0" xfId="0" applyFont="1" applyFill="1"/>
    <xf numFmtId="0" fontId="18" fillId="0" borderId="0" xfId="0" applyFont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0" xfId="0" applyBorder="1"/>
    <xf numFmtId="0" fontId="0" fillId="34" borderId="0" xfId="0" applyFill="1" applyBorder="1"/>
    <xf numFmtId="0" fontId="0" fillId="0" borderId="16" xfId="0" applyBorder="1"/>
    <xf numFmtId="0" fontId="0" fillId="0" borderId="17" xfId="0" applyBorder="1"/>
    <xf numFmtId="0" fontId="0" fillId="34" borderId="0" xfId="0" applyFill="1" applyAlignment="1">
      <alignment horizontal="right" wrapText="1"/>
    </xf>
    <xf numFmtId="0" fontId="16" fillId="0" borderId="0" xfId="0" applyFont="1" applyAlignment="1">
      <alignment horizontal="right" wrapText="1"/>
    </xf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165" fontId="18" fillId="0" borderId="0" xfId="0" applyNumberFormat="1" applyFont="1"/>
    <xf numFmtId="166" fontId="0" fillId="0" borderId="0" xfId="0" applyNumberFormat="1"/>
    <xf numFmtId="165" fontId="0" fillId="0" borderId="0" xfId="0" applyNumberFormat="1"/>
    <xf numFmtId="167" fontId="0" fillId="0" borderId="0" xfId="0" applyNumberFormat="1"/>
    <xf numFmtId="0" fontId="19" fillId="0" borderId="0" xfId="0" applyFont="1"/>
    <xf numFmtId="0" fontId="19" fillId="0" borderId="0" xfId="0" applyFont="1" applyAlignment="1">
      <alignment wrapText="1"/>
    </xf>
    <xf numFmtId="0" fontId="16" fillId="0" borderId="0" xfId="0" applyFont="1" applyAlignment="1">
      <alignment wrapText="1"/>
    </xf>
    <xf numFmtId="0" fontId="16" fillId="0" borderId="0" xfId="0" applyFont="1"/>
    <xf numFmtId="0" fontId="16" fillId="0" borderId="0" xfId="0" applyFont="1" applyFill="1" applyAlignment="1">
      <alignment wrapText="1"/>
    </xf>
    <xf numFmtId="165" fontId="18" fillId="0" borderId="0" xfId="0" applyNumberFormat="1" applyFont="1" applyAlignment="1">
      <alignment vertical="center" wrapText="1"/>
    </xf>
    <xf numFmtId="167" fontId="20" fillId="0" borderId="0" xfId="0" applyNumberFormat="1" applyFont="1"/>
    <xf numFmtId="0" fontId="0" fillId="0" borderId="0" xfId="0" pivotButton="1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167" fontId="0" fillId="0" borderId="0" xfId="0" applyNumberFormat="1" applyAlignment="1">
      <alignment vertical="center" wrapText="1"/>
    </xf>
    <xf numFmtId="0" fontId="0" fillId="0" borderId="0" xfId="0" applyAlignment="1">
      <alignment horizontal="center" wrapText="1"/>
    </xf>
    <xf numFmtId="167" fontId="0" fillId="0" borderId="0" xfId="0" applyNumberFormat="1" applyAlignment="1">
      <alignment horizontal="right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33">
    <dxf>
      <font>
        <color rgb="FF92D050"/>
      </font>
      <fill>
        <patternFill>
          <bgColor theme="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276225</xdr:colOff>
      <xdr:row>9</xdr:row>
      <xdr:rowOff>142875</xdr:rowOff>
    </xdr:from>
    <xdr:to>
      <xdr:col>20</xdr:col>
      <xdr:colOff>333375</xdr:colOff>
      <xdr:row>15</xdr:row>
      <xdr:rowOff>152400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22D83DF0-5498-474D-9D91-62D1131967CD}"/>
            </a:ext>
          </a:extLst>
        </xdr:cNvPr>
        <xdr:cNvSpPr txBox="1"/>
      </xdr:nvSpPr>
      <xdr:spPr>
        <a:xfrm>
          <a:off x="10829925" y="2047875"/>
          <a:ext cx="3562350" cy="1152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Ces calculs à l'intérieur du TCD</a:t>
          </a:r>
        </a:p>
      </xdr:txBody>
    </xdr:sp>
    <xdr:clientData/>
  </xdr:twoCellAnchor>
  <xdr:twoCellAnchor>
    <xdr:from>
      <xdr:col>18</xdr:col>
      <xdr:colOff>104775</xdr:colOff>
      <xdr:row>7</xdr:row>
      <xdr:rowOff>0</xdr:rowOff>
    </xdr:from>
    <xdr:to>
      <xdr:col>18</xdr:col>
      <xdr:colOff>819150</xdr:colOff>
      <xdr:row>10</xdr:row>
      <xdr:rowOff>133350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97513DD4-4B48-4CA7-A588-C45DCE12D921}"/>
            </a:ext>
          </a:extLst>
        </xdr:cNvPr>
        <xdr:cNvCxnSpPr/>
      </xdr:nvCxnSpPr>
      <xdr:spPr>
        <a:xfrm flipH="1" flipV="1">
          <a:off x="12411075" y="1524000"/>
          <a:ext cx="714375" cy="70485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pierre" refreshedDate="43792.731825578703" createdVersion="6" refreshedVersion="6" minRefreshableVersion="3" recordCount="535" xr:uid="{E34D6AC0-FC60-4C92-AE6C-5777654C5654}">
  <cacheSource type="worksheet">
    <worksheetSource ref="A1:E536" sheet="Export stock MAJ 2019"/>
  </cacheSource>
  <cacheFields count="5">
    <cacheField name="n°" numFmtId="0">
      <sharedItems/>
    </cacheField>
    <cacheField name="casier" numFmtId="0">
      <sharedItems/>
    </cacheField>
    <cacheField name="article" numFmtId="0">
      <sharedItems count="24">
        <s v="5400C4"/>
        <s v="7000LP9"/>
        <s v="4000ZJ"/>
        <s v="7300BU"/>
        <s v="4000ZV"/>
        <s v="7300PC"/>
        <s v="5000PK1"/>
        <s v="5100PO1"/>
        <s v="7000PH9"/>
        <s v="7100PH91"/>
        <s v="5000PM"/>
        <s v="7000GI9"/>
        <s v="paul"/>
        <s v="6500LG"/>
        <s v="7000LP1"/>
        <s v="5000PN"/>
        <s v="5400C8"/>
        <s v="5300CN"/>
        <s v="4000ZA2"/>
        <s v="7000PJ"/>
        <s v="5400C7"/>
        <s v="7000PE8"/>
        <s v="5100PN"/>
        <s v="4109MB"/>
      </sharedItems>
    </cacheField>
    <cacheField name="stock" numFmtId="0">
      <sharedItems/>
    </cacheField>
    <cacheField name="hebdo" numFmtId="0">
      <sharedItems count="6">
        <s v="4"/>
        <s v="3"/>
        <s v="1"/>
        <s v="0"/>
        <s v="5"/>
        <s v="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35">
  <r>
    <s v="1"/>
    <s v="100.A"/>
    <x v="0"/>
    <s v="9"/>
    <x v="0"/>
  </r>
  <r>
    <s v="1"/>
    <s v="100.A"/>
    <x v="1"/>
    <s v="9"/>
    <x v="0"/>
  </r>
  <r>
    <s v="3"/>
    <s v="100.B"/>
    <x v="0"/>
    <s v="9"/>
    <x v="0"/>
  </r>
  <r>
    <s v="3"/>
    <s v="100.B"/>
    <x v="1"/>
    <s v="9"/>
    <x v="0"/>
  </r>
  <r>
    <s v="6"/>
    <s v="100.C"/>
    <x v="0"/>
    <s v="9"/>
    <x v="0"/>
  </r>
  <r>
    <s v="6"/>
    <s v="100.C"/>
    <x v="1"/>
    <s v="9"/>
    <x v="0"/>
  </r>
  <r>
    <s v="7"/>
    <s v="200.C"/>
    <x v="2"/>
    <s v="6"/>
    <x v="1"/>
  </r>
  <r>
    <s v="7"/>
    <s v="200.C"/>
    <x v="3"/>
    <s v="6"/>
    <x v="1"/>
  </r>
  <r>
    <s v="8"/>
    <s v="200.D"/>
    <x v="2"/>
    <s v="3"/>
    <x v="2"/>
  </r>
  <r>
    <s v="11"/>
    <s v="100.E"/>
    <x v="4"/>
    <s v="9"/>
    <x v="0"/>
  </r>
  <r>
    <s v="11"/>
    <s v="100.E"/>
    <x v="5"/>
    <s v="9"/>
    <x v="0"/>
  </r>
  <r>
    <s v="13"/>
    <s v="200.E"/>
    <x v="6"/>
    <s v="9"/>
    <x v="0"/>
  </r>
  <r>
    <s v="13"/>
    <s v="200.E"/>
    <x v="7"/>
    <s v="0"/>
    <x v="3"/>
  </r>
  <r>
    <s v="13"/>
    <s v="200.E"/>
    <x v="8"/>
    <s v="9"/>
    <x v="0"/>
  </r>
  <r>
    <s v="13"/>
    <s v="200.E"/>
    <x v="9"/>
    <s v="0"/>
    <x v="3"/>
  </r>
  <r>
    <s v="14"/>
    <s v="001.D"/>
    <x v="4"/>
    <s v="9"/>
    <x v="0"/>
  </r>
  <r>
    <s v="14"/>
    <s v="001.D"/>
    <x v="5"/>
    <s v="9"/>
    <x v="0"/>
  </r>
  <r>
    <s v="16"/>
    <s v="001.E"/>
    <x v="4"/>
    <s v="9"/>
    <x v="0"/>
  </r>
  <r>
    <s v="16"/>
    <s v="001.E"/>
    <x v="5"/>
    <s v="9"/>
    <x v="0"/>
  </r>
  <r>
    <s v="18"/>
    <s v="101.B"/>
    <x v="0"/>
    <s v="9"/>
    <x v="0"/>
  </r>
  <r>
    <s v="18"/>
    <s v="101.B"/>
    <x v="1"/>
    <s v="9"/>
    <x v="0"/>
  </r>
  <r>
    <s v="19"/>
    <s v="201.C"/>
    <x v="2"/>
    <s v="3"/>
    <x v="2"/>
  </r>
  <r>
    <s v="21"/>
    <s v="201.D"/>
    <x v="10"/>
    <s v="6"/>
    <x v="1"/>
  </r>
  <r>
    <s v="21"/>
    <s v="201.D"/>
    <x v="11"/>
    <s v="6"/>
    <x v="1"/>
  </r>
  <r>
    <s v="22"/>
    <s v="002.B"/>
    <x v="4"/>
    <s v="9"/>
    <x v="0"/>
  </r>
  <r>
    <s v="22"/>
    <s v="002.B"/>
    <x v="5"/>
    <s v="9"/>
    <x v="0"/>
  </r>
  <r>
    <s v="23"/>
    <s v="002.D"/>
    <x v="0"/>
    <s v="9"/>
    <x v="0"/>
  </r>
  <r>
    <s v="23"/>
    <s v="002.D"/>
    <x v="5"/>
    <s v="9"/>
    <x v="0"/>
  </r>
  <r>
    <s v="24"/>
    <s v="002.C"/>
    <x v="12"/>
    <s v="9"/>
    <x v="0"/>
  </r>
  <r>
    <s v="24"/>
    <s v="002.C"/>
    <x v="13"/>
    <s v="9"/>
    <x v="0"/>
  </r>
  <r>
    <s v="24"/>
    <s v="002.C"/>
    <x v="14"/>
    <s v="9"/>
    <x v="0"/>
  </r>
  <r>
    <s v="26"/>
    <s v="002.E"/>
    <x v="4"/>
    <s v="9"/>
    <x v="0"/>
  </r>
  <r>
    <s v="26"/>
    <s v="002.E"/>
    <x v="5"/>
    <s v="9"/>
    <x v="0"/>
  </r>
  <r>
    <s v="28"/>
    <s v="003.B"/>
    <x v="0"/>
    <s v="9"/>
    <x v="0"/>
  </r>
  <r>
    <s v="28"/>
    <s v="003.B"/>
    <x v="1"/>
    <s v="9"/>
    <x v="0"/>
  </r>
  <r>
    <s v="29"/>
    <s v="202.A"/>
    <x v="6"/>
    <s v="9"/>
    <x v="0"/>
  </r>
  <r>
    <s v="29"/>
    <s v="202.A"/>
    <x v="15"/>
    <s v="3"/>
    <x v="2"/>
  </r>
  <r>
    <s v="29"/>
    <s v="202.A"/>
    <x v="7"/>
    <s v="0"/>
    <x v="3"/>
  </r>
  <r>
    <s v="29"/>
    <s v="202.A"/>
    <x v="8"/>
    <s v="9"/>
    <x v="0"/>
  </r>
  <r>
    <s v="29"/>
    <s v="202.A"/>
    <x v="9"/>
    <s v="0"/>
    <x v="3"/>
  </r>
  <r>
    <s v="33"/>
    <s v="003.D"/>
    <x v="4"/>
    <s v="9"/>
    <x v="0"/>
  </r>
  <r>
    <s v="33"/>
    <s v="003.D"/>
    <x v="5"/>
    <s v="9"/>
    <x v="0"/>
  </r>
  <r>
    <s v="34"/>
    <s v="003.E"/>
    <x v="16"/>
    <s v="9"/>
    <x v="0"/>
  </r>
  <r>
    <s v="34"/>
    <s v="003.E"/>
    <x v="5"/>
    <s v="9"/>
    <x v="0"/>
  </r>
  <r>
    <s v="40"/>
    <s v="004.C"/>
    <x v="4"/>
    <s v="9"/>
    <x v="0"/>
  </r>
  <r>
    <s v="40"/>
    <s v="004.C"/>
    <x v="5"/>
    <s v="9"/>
    <x v="0"/>
  </r>
  <r>
    <s v="41"/>
    <s v="004.D"/>
    <x v="4"/>
    <s v="9"/>
    <x v="0"/>
  </r>
  <r>
    <s v="41"/>
    <s v="004.D"/>
    <x v="5"/>
    <s v="9"/>
    <x v="0"/>
  </r>
  <r>
    <s v="46"/>
    <s v="102.B"/>
    <x v="4"/>
    <s v="9"/>
    <x v="0"/>
  </r>
  <r>
    <s v="46"/>
    <s v="102.B"/>
    <x v="5"/>
    <s v="9"/>
    <x v="0"/>
  </r>
  <r>
    <s v="50"/>
    <s v="211.C"/>
    <x v="2"/>
    <s v="6"/>
    <x v="1"/>
  </r>
  <r>
    <s v="50"/>
    <s v="211.C"/>
    <x v="3"/>
    <s v="6"/>
    <x v="1"/>
  </r>
  <r>
    <s v="51"/>
    <s v="005.A"/>
    <x v="17"/>
    <s v="9"/>
    <x v="0"/>
  </r>
  <r>
    <s v="51"/>
    <s v="005.A"/>
    <x v="5"/>
    <s v="9"/>
    <x v="0"/>
  </r>
  <r>
    <s v="52"/>
    <s v="005.B"/>
    <x v="13"/>
    <s v="9"/>
    <x v="0"/>
  </r>
  <r>
    <s v="52"/>
    <s v="005.B"/>
    <x v="14"/>
    <s v="9"/>
    <x v="0"/>
  </r>
  <r>
    <s v="55"/>
    <s v="005.D"/>
    <x v="0"/>
    <s v="9"/>
    <x v="0"/>
  </r>
  <r>
    <s v="55"/>
    <s v="005.D"/>
    <x v="1"/>
    <s v="9"/>
    <x v="0"/>
  </r>
  <r>
    <s v="56"/>
    <s v="005.E"/>
    <x v="0"/>
    <s v="9"/>
    <x v="0"/>
  </r>
  <r>
    <s v="56"/>
    <s v="005.E"/>
    <x v="1"/>
    <s v="9"/>
    <x v="0"/>
  </r>
  <r>
    <s v="58"/>
    <s v="102.C"/>
    <x v="0"/>
    <s v="9"/>
    <x v="0"/>
  </r>
  <r>
    <s v="58"/>
    <s v="102.C"/>
    <x v="1"/>
    <s v="9"/>
    <x v="0"/>
  </r>
  <r>
    <s v="60"/>
    <s v="006.C"/>
    <x v="2"/>
    <s v="3"/>
    <x v="2"/>
  </r>
  <r>
    <s v="60"/>
    <s v="006.C"/>
    <x v="4"/>
    <s v="9"/>
    <x v="0"/>
  </r>
  <r>
    <s v="60"/>
    <s v="006.C"/>
    <x v="5"/>
    <s v="9"/>
    <x v="0"/>
  </r>
  <r>
    <s v="61"/>
    <s v="006.D"/>
    <x v="0"/>
    <s v="9"/>
    <x v="0"/>
  </r>
  <r>
    <s v="61"/>
    <s v="006.D"/>
    <x v="1"/>
    <s v="9"/>
    <x v="0"/>
  </r>
  <r>
    <s v="62"/>
    <s v="006.E"/>
    <x v="18"/>
    <s v="9"/>
    <x v="0"/>
  </r>
  <r>
    <s v="62"/>
    <s v="006.E"/>
    <x v="5"/>
    <s v="9"/>
    <x v="0"/>
  </r>
  <r>
    <s v="63"/>
    <s v="204.A"/>
    <x v="6"/>
    <s v="9"/>
    <x v="0"/>
  </r>
  <r>
    <s v="63"/>
    <s v="204.A"/>
    <x v="7"/>
    <s v="0"/>
    <x v="3"/>
  </r>
  <r>
    <s v="63"/>
    <s v="204.A"/>
    <x v="8"/>
    <s v="9"/>
    <x v="0"/>
  </r>
  <r>
    <s v="63"/>
    <s v="204.A"/>
    <x v="9"/>
    <s v="0"/>
    <x v="3"/>
  </r>
  <r>
    <s v="64"/>
    <s v="102.D"/>
    <x v="0"/>
    <s v="9"/>
    <x v="0"/>
  </r>
  <r>
    <s v="64"/>
    <s v="102.D"/>
    <x v="13"/>
    <s v="9"/>
    <x v="0"/>
  </r>
  <r>
    <s v="64"/>
    <s v="102.D"/>
    <x v="14"/>
    <s v="9"/>
    <x v="0"/>
  </r>
  <r>
    <s v="66"/>
    <s v="102.E"/>
    <x v="0"/>
    <s v="9"/>
    <x v="0"/>
  </r>
  <r>
    <s v="66"/>
    <s v="102.E"/>
    <x v="1"/>
    <s v="9"/>
    <x v="0"/>
  </r>
  <r>
    <s v="71"/>
    <s v="204.B"/>
    <x v="2"/>
    <s v="6"/>
    <x v="1"/>
  </r>
  <r>
    <s v="71"/>
    <s v="204.B"/>
    <x v="3"/>
    <s v="6"/>
    <x v="1"/>
  </r>
  <r>
    <s v="72"/>
    <s v="007.C"/>
    <x v="17"/>
    <s v="9"/>
    <x v="0"/>
  </r>
  <r>
    <s v="72"/>
    <s v="007.C"/>
    <x v="5"/>
    <s v="9"/>
    <x v="0"/>
  </r>
  <r>
    <s v="73"/>
    <s v="007.D"/>
    <x v="4"/>
    <s v="9"/>
    <x v="0"/>
  </r>
  <r>
    <s v="73"/>
    <s v="007.D"/>
    <x v="5"/>
    <s v="9"/>
    <x v="0"/>
  </r>
  <r>
    <s v="74"/>
    <s v="007.E"/>
    <x v="0"/>
    <s v="9"/>
    <x v="0"/>
  </r>
  <r>
    <s v="74"/>
    <s v="007.E"/>
    <x v="1"/>
    <s v="9"/>
    <x v="0"/>
  </r>
  <r>
    <s v="75"/>
    <s v="103.D"/>
    <x v="0"/>
    <s v="9"/>
    <x v="0"/>
  </r>
  <r>
    <s v="75"/>
    <s v="103.D"/>
    <x v="1"/>
    <s v="9"/>
    <x v="0"/>
  </r>
  <r>
    <s v="76"/>
    <s v="103.E"/>
    <x v="0"/>
    <s v="9"/>
    <x v="0"/>
  </r>
  <r>
    <s v="76"/>
    <s v="103.E"/>
    <x v="5"/>
    <s v="9"/>
    <x v="0"/>
  </r>
  <r>
    <s v="77"/>
    <s v="008.A"/>
    <x v="0"/>
    <s v="9"/>
    <x v="0"/>
  </r>
  <r>
    <s v="77"/>
    <s v="008.A"/>
    <x v="1"/>
    <s v="9"/>
    <x v="0"/>
  </r>
  <r>
    <s v="79"/>
    <s v="104.A"/>
    <x v="0"/>
    <s v="9"/>
    <x v="0"/>
  </r>
  <r>
    <s v="79"/>
    <s v="104.A"/>
    <x v="1"/>
    <s v="9"/>
    <x v="0"/>
  </r>
  <r>
    <s v="80"/>
    <s v="008.B"/>
    <x v="18"/>
    <s v="3"/>
    <x v="2"/>
  </r>
  <r>
    <s v="80"/>
    <s v="008.B"/>
    <x v="16"/>
    <s v="9"/>
    <x v="0"/>
  </r>
  <r>
    <s v="80"/>
    <s v="008.B"/>
    <x v="5"/>
    <s v="9"/>
    <x v="0"/>
  </r>
  <r>
    <s v="86"/>
    <s v="009.A"/>
    <x v="4"/>
    <s v="9"/>
    <x v="0"/>
  </r>
  <r>
    <s v="86"/>
    <s v="009.A"/>
    <x v="5"/>
    <s v="9"/>
    <x v="0"/>
  </r>
  <r>
    <s v="89"/>
    <s v="205.A"/>
    <x v="2"/>
    <s v="6"/>
    <x v="1"/>
  </r>
  <r>
    <s v="89"/>
    <s v="205.A"/>
    <x v="3"/>
    <s v="6"/>
    <x v="1"/>
  </r>
  <r>
    <s v="90"/>
    <s v="009.C"/>
    <x v="0"/>
    <s v="9"/>
    <x v="0"/>
  </r>
  <r>
    <s v="90"/>
    <s v="009.C"/>
    <x v="1"/>
    <s v="9"/>
    <x v="0"/>
  </r>
  <r>
    <s v="91"/>
    <s v="205.B"/>
    <x v="6"/>
    <s v="9"/>
    <x v="0"/>
  </r>
  <r>
    <s v="91"/>
    <s v="205.B"/>
    <x v="8"/>
    <s v="9"/>
    <x v="0"/>
  </r>
  <r>
    <s v="92"/>
    <s v="009.D"/>
    <x v="16"/>
    <s v="9"/>
    <x v="0"/>
  </r>
  <r>
    <s v="92"/>
    <s v="009.D"/>
    <x v="5"/>
    <s v="9"/>
    <x v="0"/>
  </r>
  <r>
    <s v="93"/>
    <s v="205.C"/>
    <x v="10"/>
    <s v="6"/>
    <x v="1"/>
  </r>
  <r>
    <s v="93"/>
    <s v="205.C"/>
    <x v="11"/>
    <s v="6"/>
    <x v="1"/>
  </r>
  <r>
    <s v="94"/>
    <s v="205.E"/>
    <x v="10"/>
    <s v="6"/>
    <x v="1"/>
  </r>
  <r>
    <s v="94"/>
    <s v="205.E"/>
    <x v="11"/>
    <s v="6"/>
    <x v="1"/>
  </r>
  <r>
    <s v="95"/>
    <s v="205.D"/>
    <x v="2"/>
    <s v="6"/>
    <x v="1"/>
  </r>
  <r>
    <s v="97"/>
    <s v="104.C"/>
    <x v="0"/>
    <s v="9"/>
    <x v="0"/>
  </r>
  <r>
    <s v="97"/>
    <s v="104.C"/>
    <x v="1"/>
    <s v="9"/>
    <x v="0"/>
  </r>
  <r>
    <s v="100"/>
    <s v="010.A"/>
    <x v="0"/>
    <s v="9"/>
    <x v="0"/>
  </r>
  <r>
    <s v="100"/>
    <s v="010.A"/>
    <x v="5"/>
    <s v="9"/>
    <x v="0"/>
  </r>
  <r>
    <s v="101"/>
    <s v="010.B"/>
    <x v="4"/>
    <s v="9"/>
    <x v="0"/>
  </r>
  <r>
    <s v="101"/>
    <s v="010.B"/>
    <x v="5"/>
    <s v="9"/>
    <x v="0"/>
  </r>
  <r>
    <s v="102"/>
    <s v="104.D"/>
    <x v="0"/>
    <s v="9"/>
    <x v="0"/>
  </r>
  <r>
    <s v="102"/>
    <s v="104.D"/>
    <x v="13"/>
    <s v="9"/>
    <x v="0"/>
  </r>
  <r>
    <s v="102"/>
    <s v="104.D"/>
    <x v="14"/>
    <s v="9"/>
    <x v="0"/>
  </r>
  <r>
    <s v="103"/>
    <s v="104.E"/>
    <x v="0"/>
    <s v="9"/>
    <x v="0"/>
  </r>
  <r>
    <s v="103"/>
    <s v="104.E"/>
    <x v="1"/>
    <s v="9"/>
    <x v="0"/>
  </r>
  <r>
    <s v="106"/>
    <s v="010.D"/>
    <x v="16"/>
    <s v="9"/>
    <x v="0"/>
  </r>
  <r>
    <s v="106"/>
    <s v="010.D"/>
    <x v="5"/>
    <s v="9"/>
    <x v="0"/>
  </r>
  <r>
    <s v="107"/>
    <s v="105.B"/>
    <x v="0"/>
    <s v="9"/>
    <x v="0"/>
  </r>
  <r>
    <s v="107"/>
    <s v="105.B"/>
    <x v="1"/>
    <s v="9"/>
    <x v="0"/>
  </r>
  <r>
    <s v="108"/>
    <s v="010.E"/>
    <x v="2"/>
    <s v="3"/>
    <x v="2"/>
  </r>
  <r>
    <s v="108"/>
    <s v="010.E"/>
    <x v="4"/>
    <s v="9"/>
    <x v="0"/>
  </r>
  <r>
    <s v="108"/>
    <s v="010.E"/>
    <x v="5"/>
    <s v="9"/>
    <x v="0"/>
  </r>
  <r>
    <s v="110"/>
    <s v="011.B"/>
    <x v="0"/>
    <s v="9"/>
    <x v="0"/>
  </r>
  <r>
    <s v="110"/>
    <s v="011.B"/>
    <x v="1"/>
    <s v="9"/>
    <x v="0"/>
  </r>
  <r>
    <s v="112"/>
    <s v="207.A"/>
    <x v="2"/>
    <s v="6"/>
    <x v="1"/>
  </r>
  <r>
    <s v="112"/>
    <s v="207.A"/>
    <x v="3"/>
    <s v="6"/>
    <x v="1"/>
  </r>
  <r>
    <s v="116"/>
    <s v="011.D"/>
    <x v="4"/>
    <s v="9"/>
    <x v="0"/>
  </r>
  <r>
    <s v="116"/>
    <s v="011.D"/>
    <x v="5"/>
    <s v="9"/>
    <x v="0"/>
  </r>
  <r>
    <s v="117"/>
    <s v="207.D"/>
    <x v="6"/>
    <s v="9"/>
    <x v="0"/>
  </r>
  <r>
    <s v="117"/>
    <s v="207.D"/>
    <x v="8"/>
    <s v="9"/>
    <x v="0"/>
  </r>
  <r>
    <s v="121"/>
    <s v="202.D"/>
    <x v="2"/>
    <s v="6"/>
    <x v="1"/>
  </r>
  <r>
    <s v="121"/>
    <s v="202.D"/>
    <x v="19"/>
    <s v="6"/>
    <x v="1"/>
  </r>
  <r>
    <s v="122"/>
    <s v="012.C"/>
    <x v="4"/>
    <s v="9"/>
    <x v="0"/>
  </r>
  <r>
    <s v="122"/>
    <s v="012.C"/>
    <x v="5"/>
    <s v="9"/>
    <x v="0"/>
  </r>
  <r>
    <s v="123"/>
    <s v="012.D"/>
    <x v="18"/>
    <s v="6"/>
    <x v="1"/>
  </r>
  <r>
    <s v="123"/>
    <s v="012.D"/>
    <x v="17"/>
    <s v="9"/>
    <x v="0"/>
  </r>
  <r>
    <s v="123"/>
    <s v="012.D"/>
    <x v="5"/>
    <s v="9"/>
    <x v="0"/>
  </r>
  <r>
    <s v="124"/>
    <s v="012.E"/>
    <x v="4"/>
    <s v="9"/>
    <x v="0"/>
  </r>
  <r>
    <s v="124"/>
    <s v="012.E"/>
    <x v="5"/>
    <s v="9"/>
    <x v="0"/>
  </r>
  <r>
    <s v="125"/>
    <s v="207.E"/>
    <x v="6"/>
    <s v="9"/>
    <x v="0"/>
  </r>
  <r>
    <s v="125"/>
    <s v="207.E"/>
    <x v="15"/>
    <s v="3"/>
    <x v="2"/>
  </r>
  <r>
    <s v="125"/>
    <s v="207.E"/>
    <x v="8"/>
    <s v="9"/>
    <x v="0"/>
  </r>
  <r>
    <s v="126"/>
    <s v="013.A"/>
    <x v="4"/>
    <s v="9"/>
    <x v="0"/>
  </r>
  <r>
    <s v="126"/>
    <s v="013.A"/>
    <x v="4"/>
    <s v="1"/>
    <x v="2"/>
  </r>
  <r>
    <s v="126"/>
    <s v="013.A"/>
    <x v="1"/>
    <s v="9"/>
    <x v="0"/>
  </r>
  <r>
    <s v="129"/>
    <s v="105.D"/>
    <x v="0"/>
    <s v="9"/>
    <x v="0"/>
  </r>
  <r>
    <s v="129"/>
    <s v="105.D"/>
    <x v="13"/>
    <s v="9"/>
    <x v="0"/>
  </r>
  <r>
    <s v="129"/>
    <s v="105.D"/>
    <x v="14"/>
    <s v="9"/>
    <x v="0"/>
  </r>
  <r>
    <s v="130"/>
    <s v="013.D"/>
    <x v="18"/>
    <s v="6"/>
    <x v="1"/>
  </r>
  <r>
    <s v="130"/>
    <s v="013.D"/>
    <x v="17"/>
    <s v="9"/>
    <x v="0"/>
  </r>
  <r>
    <s v="130"/>
    <s v="013.D"/>
    <x v="5"/>
    <s v="9"/>
    <x v="0"/>
  </r>
  <r>
    <s v="131"/>
    <s v="105.E"/>
    <x v="0"/>
    <s v="9"/>
    <x v="0"/>
  </r>
  <r>
    <s v="131"/>
    <s v="105.E"/>
    <x v="1"/>
    <s v="9"/>
    <x v="0"/>
  </r>
  <r>
    <s v="132"/>
    <s v="013.E"/>
    <x v="0"/>
    <s v="9"/>
    <x v="0"/>
  </r>
  <r>
    <s v="132"/>
    <s v="013.E"/>
    <x v="5"/>
    <s v="9"/>
    <x v="0"/>
  </r>
  <r>
    <s v="133"/>
    <s v="106.A"/>
    <x v="0"/>
    <s v="9"/>
    <x v="0"/>
  </r>
  <r>
    <s v="133"/>
    <s v="106.A"/>
    <x v="1"/>
    <s v="9"/>
    <x v="0"/>
  </r>
  <r>
    <s v="134"/>
    <s v="106.B"/>
    <x v="0"/>
    <s v="9"/>
    <x v="0"/>
  </r>
  <r>
    <s v="134"/>
    <s v="106.B"/>
    <x v="1"/>
    <s v="9"/>
    <x v="0"/>
  </r>
  <r>
    <s v="135"/>
    <s v="014.A"/>
    <x v="4"/>
    <s v="9"/>
    <x v="0"/>
  </r>
  <r>
    <s v="135"/>
    <s v="014.A"/>
    <x v="5"/>
    <s v="9"/>
    <x v="0"/>
  </r>
  <r>
    <s v="136"/>
    <s v="208.B"/>
    <x v="2"/>
    <s v="6"/>
    <x v="1"/>
  </r>
  <r>
    <s v="136"/>
    <s v="208.B"/>
    <x v="3"/>
    <s v="6"/>
    <x v="1"/>
  </r>
  <r>
    <s v="138"/>
    <s v="208.C"/>
    <x v="2"/>
    <s v="6"/>
    <x v="1"/>
  </r>
  <r>
    <s v="138"/>
    <s v="208.C"/>
    <x v="3"/>
    <s v="6"/>
    <x v="1"/>
  </r>
  <r>
    <s v="139"/>
    <s v="106.C"/>
    <x v="0"/>
    <s v="9"/>
    <x v="0"/>
  </r>
  <r>
    <s v="139"/>
    <s v="106.C"/>
    <x v="1"/>
    <s v="9"/>
    <x v="0"/>
  </r>
  <r>
    <s v="141"/>
    <s v="06.B"/>
    <x v="4"/>
    <s v="9"/>
    <x v="0"/>
  </r>
  <r>
    <s v="141"/>
    <s v="06.B"/>
    <x v="5"/>
    <s v="9"/>
    <x v="0"/>
  </r>
  <r>
    <s v="143"/>
    <s v="014.C"/>
    <x v="0"/>
    <s v="9"/>
    <x v="0"/>
  </r>
  <r>
    <s v="143"/>
    <s v="014.C"/>
    <x v="1"/>
    <s v="9"/>
    <x v="0"/>
  </r>
  <r>
    <s v="145"/>
    <s v="209.A"/>
    <x v="2"/>
    <s v="6"/>
    <x v="1"/>
  </r>
  <r>
    <s v="145"/>
    <s v="209.A"/>
    <x v="3"/>
    <s v="6"/>
    <x v="1"/>
  </r>
  <r>
    <s v="146"/>
    <s v="014.E"/>
    <x v="4"/>
    <s v="9"/>
    <x v="0"/>
  </r>
  <r>
    <s v="146"/>
    <s v="014.E"/>
    <x v="5"/>
    <s v="9"/>
    <x v="0"/>
  </r>
  <r>
    <s v="148"/>
    <s v="015.A"/>
    <x v="4"/>
    <s v="9"/>
    <x v="0"/>
  </r>
  <r>
    <s v="148"/>
    <s v="015.A"/>
    <x v="5"/>
    <s v="9"/>
    <x v="0"/>
  </r>
  <r>
    <s v="149"/>
    <s v="015.B"/>
    <x v="4"/>
    <s v="9"/>
    <x v="0"/>
  </r>
  <r>
    <s v="149"/>
    <s v="015.B"/>
    <x v="5"/>
    <s v="9"/>
    <x v="0"/>
  </r>
  <r>
    <s v="150"/>
    <s v="015.C"/>
    <x v="0"/>
    <s v="9"/>
    <x v="0"/>
  </r>
  <r>
    <s v="150"/>
    <s v="015.C"/>
    <x v="5"/>
    <s v="9"/>
    <x v="0"/>
  </r>
  <r>
    <s v="152"/>
    <s v="107.B"/>
    <x v="0"/>
    <s v="9"/>
    <x v="0"/>
  </r>
  <r>
    <s v="152"/>
    <s v="107.B"/>
    <x v="1"/>
    <s v="9"/>
    <x v="0"/>
  </r>
  <r>
    <s v="155"/>
    <s v="107.D"/>
    <x v="4"/>
    <s v="9"/>
    <x v="0"/>
  </r>
  <r>
    <s v="155"/>
    <s v="107.D"/>
    <x v="5"/>
    <s v="9"/>
    <x v="0"/>
  </r>
  <r>
    <s v="159"/>
    <s v="214.A"/>
    <x v="2"/>
    <s v="6"/>
    <x v="1"/>
  </r>
  <r>
    <s v="159"/>
    <s v="214.A"/>
    <x v="3"/>
    <s v="6"/>
    <x v="1"/>
  </r>
  <r>
    <s v="160"/>
    <s v="204.D"/>
    <x v="2"/>
    <s v="3"/>
    <x v="2"/>
  </r>
  <r>
    <s v="161"/>
    <s v="108.A"/>
    <x v="0"/>
    <s v="9"/>
    <x v="0"/>
  </r>
  <r>
    <s v="161"/>
    <s v="108.A"/>
    <x v="1"/>
    <s v="9"/>
    <x v="0"/>
  </r>
  <r>
    <s v="162"/>
    <s v="016.A"/>
    <x v="0"/>
    <s v="9"/>
    <x v="0"/>
  </r>
  <r>
    <s v="162"/>
    <s v="016.A"/>
    <x v="1"/>
    <s v="9"/>
    <x v="0"/>
  </r>
  <r>
    <s v="164"/>
    <s v="108.B"/>
    <x v="0"/>
    <s v="9"/>
    <x v="0"/>
  </r>
  <r>
    <s v="164"/>
    <s v="108.B"/>
    <x v="1"/>
    <s v="9"/>
    <x v="0"/>
  </r>
  <r>
    <s v="165"/>
    <s v="108.C"/>
    <x v="0"/>
    <s v="9"/>
    <x v="0"/>
  </r>
  <r>
    <s v="165"/>
    <s v="108.C"/>
    <x v="1"/>
    <s v="9"/>
    <x v="0"/>
  </r>
  <r>
    <s v="167"/>
    <s v="108.E"/>
    <x v="0"/>
    <s v="9"/>
    <x v="0"/>
  </r>
  <r>
    <s v="167"/>
    <s v="108.E"/>
    <x v="1"/>
    <s v="9"/>
    <x v="0"/>
  </r>
  <r>
    <s v="168"/>
    <s v="016.B"/>
    <x v="0"/>
    <s v="9"/>
    <x v="0"/>
  </r>
  <r>
    <s v="168"/>
    <s v="016.B"/>
    <x v="5"/>
    <s v="9"/>
    <x v="0"/>
  </r>
  <r>
    <s v="169"/>
    <s v="210.B"/>
    <x v="6"/>
    <s v="9"/>
    <x v="0"/>
  </r>
  <r>
    <s v="169"/>
    <s v="210.B"/>
    <x v="8"/>
    <s v="9"/>
    <x v="0"/>
  </r>
  <r>
    <s v="170"/>
    <s v="016.C"/>
    <x v="0"/>
    <s v="9"/>
    <x v="0"/>
  </r>
  <r>
    <s v="170"/>
    <s v="016.C"/>
    <x v="1"/>
    <s v="9"/>
    <x v="0"/>
  </r>
  <r>
    <s v="171"/>
    <s v="016.D"/>
    <x v="18"/>
    <s v="6"/>
    <x v="1"/>
  </r>
  <r>
    <s v="171"/>
    <s v="016.D"/>
    <x v="16"/>
    <s v="9"/>
    <x v="0"/>
  </r>
  <r>
    <s v="171"/>
    <s v="016.D"/>
    <x v="5"/>
    <s v="9"/>
    <x v="0"/>
  </r>
  <r>
    <s v="172"/>
    <s v="016.E"/>
    <x v="2"/>
    <s v="2"/>
    <x v="2"/>
  </r>
  <r>
    <s v="172"/>
    <s v="016.E"/>
    <x v="0"/>
    <s v="7"/>
    <x v="1"/>
  </r>
  <r>
    <s v="172"/>
    <s v="016.E"/>
    <x v="1"/>
    <s v="7"/>
    <x v="1"/>
  </r>
  <r>
    <s v="174"/>
    <s v="210.C"/>
    <x v="10"/>
    <s v="6"/>
    <x v="1"/>
  </r>
  <r>
    <s v="174"/>
    <s v="210.C"/>
    <x v="11"/>
    <s v="6"/>
    <x v="1"/>
  </r>
  <r>
    <s v="178"/>
    <s v="109.B"/>
    <x v="0"/>
    <s v="9"/>
    <x v="0"/>
  </r>
  <r>
    <s v="178"/>
    <s v="109.B"/>
    <x v="1"/>
    <s v="9"/>
    <x v="0"/>
  </r>
  <r>
    <s v="179"/>
    <s v="109.C"/>
    <x v="0"/>
    <s v="9"/>
    <x v="0"/>
  </r>
  <r>
    <s v="179"/>
    <s v="109.C"/>
    <x v="13"/>
    <s v="9"/>
    <x v="0"/>
  </r>
  <r>
    <s v="179"/>
    <s v="109.C"/>
    <x v="1"/>
    <s v="9"/>
    <x v="0"/>
  </r>
  <r>
    <s v="180"/>
    <s v="211.A"/>
    <x v="6"/>
    <s v="9"/>
    <x v="0"/>
  </r>
  <r>
    <s v="180"/>
    <s v="211.A"/>
    <x v="7"/>
    <s v="0"/>
    <x v="3"/>
  </r>
  <r>
    <s v="180"/>
    <s v="211.A"/>
    <x v="8"/>
    <s v="9"/>
    <x v="0"/>
  </r>
  <r>
    <s v="180"/>
    <s v="211.A"/>
    <x v="9"/>
    <s v="0"/>
    <x v="3"/>
  </r>
  <r>
    <s v="181"/>
    <s v="017.B"/>
    <x v="4"/>
    <s v="9"/>
    <x v="0"/>
  </r>
  <r>
    <s v="181"/>
    <s v="017.B"/>
    <x v="5"/>
    <s v="9"/>
    <x v="0"/>
  </r>
  <r>
    <s v="182"/>
    <s v="017.C"/>
    <x v="18"/>
    <s v="6"/>
    <x v="1"/>
  </r>
  <r>
    <s v="182"/>
    <s v="017.C"/>
    <x v="17"/>
    <s v="9"/>
    <x v="0"/>
  </r>
  <r>
    <s v="182"/>
    <s v="017.C"/>
    <x v="5"/>
    <s v="9"/>
    <x v="0"/>
  </r>
  <r>
    <s v="185"/>
    <s v="109.D"/>
    <x v="0"/>
    <s v="9"/>
    <x v="0"/>
  </r>
  <r>
    <s v="185"/>
    <s v="109.D"/>
    <x v="1"/>
    <s v="9"/>
    <x v="0"/>
  </r>
  <r>
    <s v="187"/>
    <s v="109.E"/>
    <x v="0"/>
    <s v="9"/>
    <x v="0"/>
  </r>
  <r>
    <s v="187"/>
    <s v="109.E"/>
    <x v="1"/>
    <s v="9"/>
    <x v="0"/>
  </r>
  <r>
    <s v="188"/>
    <s v="211.D"/>
    <x v="2"/>
    <s v="6"/>
    <x v="1"/>
  </r>
  <r>
    <s v="188"/>
    <s v="211.D"/>
    <x v="3"/>
    <s v="6"/>
    <x v="1"/>
  </r>
  <r>
    <s v="189"/>
    <s v="211.E"/>
    <x v="2"/>
    <s v="6"/>
    <x v="1"/>
  </r>
  <r>
    <s v="189"/>
    <s v="211.E"/>
    <x v="3"/>
    <s v="6"/>
    <x v="1"/>
  </r>
  <r>
    <s v="191"/>
    <s v="017.E"/>
    <x v="0"/>
    <s v="9"/>
    <x v="0"/>
  </r>
  <r>
    <s v="191"/>
    <s v="017.E"/>
    <x v="5"/>
    <s v="9"/>
    <x v="0"/>
  </r>
  <r>
    <s v="194"/>
    <s v="018.B"/>
    <x v="4"/>
    <s v="9"/>
    <x v="0"/>
  </r>
  <r>
    <s v="194"/>
    <s v="018.B"/>
    <x v="5"/>
    <s v="9"/>
    <x v="0"/>
  </r>
  <r>
    <s v="195"/>
    <s v="212.C"/>
    <x v="2"/>
    <s v="6"/>
    <x v="1"/>
  </r>
  <r>
    <s v="195"/>
    <s v="212.C"/>
    <x v="3"/>
    <s v="6"/>
    <x v="1"/>
  </r>
  <r>
    <s v="196"/>
    <s v="212.D"/>
    <x v="6"/>
    <s v="9"/>
    <x v="0"/>
  </r>
  <r>
    <s v="196"/>
    <s v="212.D"/>
    <x v="15"/>
    <s v="2"/>
    <x v="2"/>
  </r>
  <r>
    <s v="196"/>
    <s v="212.D"/>
    <x v="8"/>
    <s v="9"/>
    <x v="0"/>
  </r>
  <r>
    <s v="200"/>
    <s v="018.C"/>
    <x v="0"/>
    <s v="9"/>
    <x v="0"/>
  </r>
  <r>
    <s v="200"/>
    <s v="018.C"/>
    <x v="5"/>
    <s v="9"/>
    <x v="0"/>
  </r>
  <r>
    <s v="201"/>
    <s v="110.B"/>
    <x v="0"/>
    <s v="9"/>
    <x v="0"/>
  </r>
  <r>
    <s v="201"/>
    <s v="110.B"/>
    <x v="1"/>
    <s v="9"/>
    <x v="0"/>
  </r>
  <r>
    <s v="202"/>
    <s v="018.D"/>
    <x v="4"/>
    <s v="9"/>
    <x v="0"/>
  </r>
  <r>
    <s v="202"/>
    <s v="018.D"/>
    <x v="5"/>
    <s v="9"/>
    <x v="0"/>
  </r>
  <r>
    <s v="205"/>
    <s v="110.D"/>
    <x v="0"/>
    <s v="9"/>
    <x v="0"/>
  </r>
  <r>
    <s v="205"/>
    <s v="110.D"/>
    <x v="13"/>
    <s v="9"/>
    <x v="0"/>
  </r>
  <r>
    <s v="205"/>
    <s v="110.D"/>
    <x v="14"/>
    <s v="9"/>
    <x v="0"/>
  </r>
  <r>
    <s v="206"/>
    <s v="018.E"/>
    <x v="20"/>
    <s v="9"/>
    <x v="0"/>
  </r>
  <r>
    <s v="206"/>
    <s v="018.E"/>
    <x v="21"/>
    <s v="9"/>
    <x v="0"/>
  </r>
  <r>
    <s v="207"/>
    <s v="110.E"/>
    <x v="0"/>
    <s v="9"/>
    <x v="0"/>
  </r>
  <r>
    <s v="207"/>
    <s v="110.E"/>
    <x v="1"/>
    <s v="9"/>
    <x v="0"/>
  </r>
  <r>
    <s v="208"/>
    <s v="019.A"/>
    <x v="4"/>
    <s v="9"/>
    <x v="0"/>
  </r>
  <r>
    <s v="208"/>
    <s v="019.A"/>
    <x v="4"/>
    <s v="3"/>
    <x v="2"/>
  </r>
  <r>
    <s v="208"/>
    <s v="019.A"/>
    <x v="5"/>
    <s v="9"/>
    <x v="0"/>
  </r>
  <r>
    <s v="212"/>
    <s v="213.E"/>
    <x v="2"/>
    <s v="3"/>
    <x v="2"/>
  </r>
  <r>
    <s v="214"/>
    <s v="214.B"/>
    <x v="2"/>
    <s v="6"/>
    <x v="1"/>
  </r>
  <r>
    <s v="214"/>
    <s v="214.B"/>
    <x v="3"/>
    <s v="6"/>
    <x v="1"/>
  </r>
  <r>
    <s v="215"/>
    <s v="214.C"/>
    <x v="2"/>
    <s v="6"/>
    <x v="1"/>
  </r>
  <r>
    <s v="215"/>
    <s v="214.C"/>
    <x v="3"/>
    <s v="6"/>
    <x v="1"/>
  </r>
  <r>
    <s v="216"/>
    <s v="019.D"/>
    <x v="20"/>
    <s v="9"/>
    <x v="0"/>
  </r>
  <r>
    <s v="216"/>
    <s v="019.D"/>
    <x v="21"/>
    <s v="9"/>
    <x v="0"/>
  </r>
  <r>
    <s v="218"/>
    <s v="111.C"/>
    <x v="0"/>
    <s v="9"/>
    <x v="0"/>
  </r>
  <r>
    <s v="218"/>
    <s v="111.C"/>
    <x v="1"/>
    <s v="9"/>
    <x v="0"/>
  </r>
  <r>
    <s v="219"/>
    <s v="214.D"/>
    <x v="10"/>
    <s v="6"/>
    <x v="1"/>
  </r>
  <r>
    <s v="219"/>
    <s v="214.D"/>
    <x v="11"/>
    <s v="6"/>
    <x v="1"/>
  </r>
  <r>
    <s v="221"/>
    <s v="215.A"/>
    <x v="2"/>
    <s v="6"/>
    <x v="1"/>
  </r>
  <r>
    <s v="222"/>
    <s v="215.B"/>
    <x v="2"/>
    <s v="6"/>
    <x v="1"/>
  </r>
  <r>
    <s v="222"/>
    <s v="215.B"/>
    <x v="3"/>
    <s v="6"/>
    <x v="1"/>
  </r>
  <r>
    <s v="223"/>
    <s v="111.A"/>
    <x v="0"/>
    <s v="9"/>
    <x v="0"/>
  </r>
  <r>
    <s v="223"/>
    <s v="111.A"/>
    <x v="1"/>
    <s v="9"/>
    <x v="0"/>
  </r>
  <r>
    <s v="224"/>
    <s v="020.A"/>
    <x v="0"/>
    <s v="0"/>
    <x v="3"/>
  </r>
  <r>
    <s v="224"/>
    <s v="020.A"/>
    <x v="0"/>
    <s v="9"/>
    <x v="0"/>
  </r>
  <r>
    <s v="224"/>
    <s v="020.A"/>
    <x v="5"/>
    <s v="9"/>
    <x v="0"/>
  </r>
  <r>
    <s v="227"/>
    <s v="020.D"/>
    <x v="4"/>
    <s v="9"/>
    <x v="0"/>
  </r>
  <r>
    <s v="227"/>
    <s v="020.D"/>
    <x v="5"/>
    <s v="9"/>
    <x v="0"/>
  </r>
  <r>
    <s v="228"/>
    <s v="111.E"/>
    <x v="0"/>
    <s v="9"/>
    <x v="0"/>
  </r>
  <r>
    <s v="228"/>
    <s v="111.E"/>
    <x v="13"/>
    <s v="9"/>
    <x v="0"/>
  </r>
  <r>
    <s v="228"/>
    <s v="111.E"/>
    <x v="14"/>
    <s v="9"/>
    <x v="0"/>
  </r>
  <r>
    <s v="229"/>
    <s v="020.E"/>
    <x v="0"/>
    <s v="9"/>
    <x v="0"/>
  </r>
  <r>
    <s v="229"/>
    <s v="020.E"/>
    <x v="1"/>
    <s v="9"/>
    <x v="0"/>
  </r>
  <r>
    <s v="232"/>
    <s v="215.C"/>
    <x v="10"/>
    <s v="6"/>
    <x v="1"/>
  </r>
  <r>
    <s v="232"/>
    <s v="215.C"/>
    <x v="11"/>
    <s v="6"/>
    <x v="1"/>
  </r>
  <r>
    <s v="234"/>
    <s v="021.C"/>
    <x v="4"/>
    <s v="9"/>
    <x v="0"/>
  </r>
  <r>
    <s v="234"/>
    <s v="021.C"/>
    <x v="5"/>
    <s v="9"/>
    <x v="0"/>
  </r>
  <r>
    <s v="236"/>
    <s v="021.D"/>
    <x v="16"/>
    <s v="9"/>
    <x v="0"/>
  </r>
  <r>
    <s v="236"/>
    <s v="021.D"/>
    <x v="5"/>
    <s v="9"/>
    <x v="0"/>
  </r>
  <r>
    <s v="237"/>
    <s v="021.E"/>
    <x v="4"/>
    <s v="9"/>
    <x v="0"/>
  </r>
  <r>
    <s v="237"/>
    <s v="021.E"/>
    <x v="5"/>
    <s v="9"/>
    <x v="0"/>
  </r>
  <r>
    <s v="239"/>
    <s v="022.A"/>
    <x v="17"/>
    <s v="9"/>
    <x v="0"/>
  </r>
  <r>
    <s v="239"/>
    <s v="022.A"/>
    <x v="5"/>
    <s v="9"/>
    <x v="0"/>
  </r>
  <r>
    <s v="240"/>
    <s v="022.B"/>
    <x v="16"/>
    <s v="9"/>
    <x v="0"/>
  </r>
  <r>
    <s v="240"/>
    <s v="022.B"/>
    <x v="5"/>
    <s v="9"/>
    <x v="0"/>
  </r>
  <r>
    <s v="241"/>
    <s v="022.C"/>
    <x v="4"/>
    <s v="9"/>
    <x v="0"/>
  </r>
  <r>
    <s v="241"/>
    <s v="022.C"/>
    <x v="5"/>
    <s v="9"/>
    <x v="0"/>
  </r>
  <r>
    <s v="242"/>
    <s v="022.D"/>
    <x v="0"/>
    <s v="9"/>
    <x v="0"/>
  </r>
  <r>
    <s v="242"/>
    <s v="022.D"/>
    <x v="1"/>
    <s v="9"/>
    <x v="0"/>
  </r>
  <r>
    <s v="244"/>
    <s v="023.A"/>
    <x v="17"/>
    <s v="9"/>
    <x v="0"/>
  </r>
  <r>
    <s v="244"/>
    <s v="023.A"/>
    <x v="5"/>
    <s v="9"/>
    <x v="0"/>
  </r>
  <r>
    <s v="245"/>
    <s v="023.B"/>
    <x v="18"/>
    <s v="3"/>
    <x v="2"/>
  </r>
  <r>
    <s v="245"/>
    <s v="023.B"/>
    <x v="16"/>
    <s v="9"/>
    <x v="0"/>
  </r>
  <r>
    <s v="245"/>
    <s v="023.B"/>
    <x v="5"/>
    <s v="9"/>
    <x v="0"/>
  </r>
  <r>
    <s v="247"/>
    <s v="113.B"/>
    <x v="4"/>
    <s v="9"/>
    <x v="0"/>
  </r>
  <r>
    <s v="247"/>
    <s v="113.B"/>
    <x v="5"/>
    <s v="9"/>
    <x v="0"/>
  </r>
  <r>
    <s v="248"/>
    <s v="023.E"/>
    <x v="2"/>
    <s v="3"/>
    <x v="2"/>
  </r>
  <r>
    <s v="248"/>
    <s v="023.E"/>
    <x v="4"/>
    <s v="9"/>
    <x v="0"/>
  </r>
  <r>
    <s v="248"/>
    <s v="023.E"/>
    <x v="5"/>
    <s v="9"/>
    <x v="0"/>
  </r>
  <r>
    <s v="249"/>
    <s v="112.C"/>
    <x v="0"/>
    <s v="9"/>
    <x v="0"/>
  </r>
  <r>
    <s v="249"/>
    <s v="112.C"/>
    <x v="1"/>
    <s v="9"/>
    <x v="0"/>
  </r>
  <r>
    <s v="250"/>
    <s v="112.D"/>
    <x v="0"/>
    <s v="9"/>
    <x v="0"/>
  </r>
  <r>
    <s v="250"/>
    <s v="112.D"/>
    <x v="1"/>
    <s v="9"/>
    <x v="0"/>
  </r>
  <r>
    <s v="251"/>
    <s v="112.E"/>
    <x v="0"/>
    <s v="9"/>
    <x v="0"/>
  </r>
  <r>
    <s v="251"/>
    <s v="112.E"/>
    <x v="1"/>
    <s v="9"/>
    <x v="0"/>
  </r>
  <r>
    <s v="253"/>
    <s v="024.B"/>
    <x v="18"/>
    <s v="9"/>
    <x v="0"/>
  </r>
  <r>
    <s v="253"/>
    <s v="024.B"/>
    <x v="5"/>
    <s v="9"/>
    <x v="0"/>
  </r>
  <r>
    <s v="254"/>
    <s v="024.C"/>
    <x v="4"/>
    <s v="9"/>
    <x v="0"/>
  </r>
  <r>
    <s v="254"/>
    <s v="024.C"/>
    <x v="5"/>
    <s v="9"/>
    <x v="0"/>
  </r>
  <r>
    <s v="256"/>
    <s v="024.E"/>
    <x v="0"/>
    <s v="3"/>
    <x v="2"/>
  </r>
  <r>
    <s v="256"/>
    <s v="024.E"/>
    <x v="13"/>
    <s v="9"/>
    <x v="0"/>
  </r>
  <r>
    <s v="256"/>
    <s v="024.E"/>
    <x v="14"/>
    <s v="9"/>
    <x v="0"/>
  </r>
  <r>
    <s v="257"/>
    <s v="025.A"/>
    <x v="4"/>
    <s v="9"/>
    <x v="0"/>
  </r>
  <r>
    <s v="257"/>
    <s v="025.A"/>
    <x v="5"/>
    <s v="9"/>
    <x v="0"/>
  </r>
  <r>
    <s v="259"/>
    <s v="113.C"/>
    <x v="0"/>
    <s v="9"/>
    <x v="0"/>
  </r>
  <r>
    <s v="259"/>
    <s v="113.C"/>
    <x v="1"/>
    <s v="9"/>
    <x v="0"/>
  </r>
  <r>
    <s v="262"/>
    <s v="114.A"/>
    <x v="0"/>
    <s v="9"/>
    <x v="0"/>
  </r>
  <r>
    <s v="262"/>
    <s v="114.A"/>
    <x v="1"/>
    <s v="9"/>
    <x v="0"/>
  </r>
  <r>
    <s v="265"/>
    <s v="111.D"/>
    <x v="0"/>
    <s v="9"/>
    <x v="0"/>
  </r>
  <r>
    <s v="265"/>
    <s v="111.D"/>
    <x v="1"/>
    <s v="9"/>
    <x v="0"/>
  </r>
  <r>
    <s v="275"/>
    <s v="114.B"/>
    <x v="17"/>
    <s v="9"/>
    <x v="0"/>
  </r>
  <r>
    <s v="275"/>
    <s v="114.B"/>
    <x v="5"/>
    <s v="9"/>
    <x v="0"/>
  </r>
  <r>
    <s v="277"/>
    <s v="203.B"/>
    <x v="6"/>
    <s v="9"/>
    <x v="0"/>
  </r>
  <r>
    <s v="277"/>
    <s v="203.B"/>
    <x v="15"/>
    <s v="3"/>
    <x v="2"/>
  </r>
  <r>
    <s v="277"/>
    <s v="203.B"/>
    <x v="22"/>
    <s v="0"/>
    <x v="3"/>
  </r>
  <r>
    <s v="277"/>
    <s v="203.B"/>
    <x v="7"/>
    <s v="0"/>
    <x v="3"/>
  </r>
  <r>
    <s v="277"/>
    <s v="203.B"/>
    <x v="8"/>
    <s v="9"/>
    <x v="0"/>
  </r>
  <r>
    <s v="277"/>
    <s v="203.B"/>
    <x v="9"/>
    <s v="0"/>
    <x v="3"/>
  </r>
  <r>
    <s v="279"/>
    <s v="202.B"/>
    <x v="6"/>
    <s v="9"/>
    <x v="0"/>
  </r>
  <r>
    <s v="279"/>
    <s v="202.B"/>
    <x v="7"/>
    <s v="0"/>
    <x v="3"/>
  </r>
  <r>
    <s v="279"/>
    <s v="202.B"/>
    <x v="8"/>
    <s v="9"/>
    <x v="0"/>
  </r>
  <r>
    <s v="279"/>
    <s v="202.B"/>
    <x v="9"/>
    <s v="0"/>
    <x v="3"/>
  </r>
  <r>
    <s v="282"/>
    <s v="209.C"/>
    <x v="6"/>
    <s v="9"/>
    <x v="0"/>
  </r>
  <r>
    <s v="282"/>
    <s v="209.C"/>
    <x v="8"/>
    <s v="9"/>
    <x v="0"/>
  </r>
  <r>
    <s v="285"/>
    <s v="017.D"/>
    <x v="4"/>
    <s v="8"/>
    <x v="1"/>
  </r>
  <r>
    <s v="294"/>
    <s v="206.B"/>
    <x v="6"/>
    <s v="9"/>
    <x v="0"/>
  </r>
  <r>
    <s v="294"/>
    <s v="206.B"/>
    <x v="8"/>
    <s v="9"/>
    <x v="0"/>
  </r>
  <r>
    <s v="297"/>
    <s v="114.E"/>
    <x v="0"/>
    <s v="9"/>
    <x v="0"/>
  </r>
  <r>
    <s v="297"/>
    <s v="114.E"/>
    <x v="1"/>
    <s v="9"/>
    <x v="0"/>
  </r>
  <r>
    <s v="301"/>
    <s v="113.E"/>
    <x v="0"/>
    <s v="9"/>
    <x v="0"/>
  </r>
  <r>
    <s v="301"/>
    <s v="113.E"/>
    <x v="13"/>
    <s v="9"/>
    <x v="0"/>
  </r>
  <r>
    <s v="301"/>
    <s v="113.E"/>
    <x v="14"/>
    <s v="9"/>
    <x v="0"/>
  </r>
  <r>
    <s v="310"/>
    <s v="003.A"/>
    <x v="4"/>
    <s v="9"/>
    <x v="0"/>
  </r>
  <r>
    <s v="310"/>
    <s v="003.A"/>
    <x v="5"/>
    <s v="9"/>
    <x v="0"/>
  </r>
  <r>
    <s v="311"/>
    <s v="107.A"/>
    <x v="13"/>
    <s v="9"/>
    <x v="0"/>
  </r>
  <r>
    <s v="311"/>
    <s v="107.A"/>
    <x v="14"/>
    <s v="9"/>
    <x v="0"/>
  </r>
  <r>
    <s v="312"/>
    <s v="206.D"/>
    <x v="2"/>
    <s v="6"/>
    <x v="1"/>
  </r>
  <r>
    <s v="312"/>
    <s v="206.D"/>
    <x v="3"/>
    <s v="6"/>
    <x v="1"/>
  </r>
  <r>
    <s v="317"/>
    <s v="003.C"/>
    <x v="16"/>
    <s v="9"/>
    <x v="0"/>
  </r>
  <r>
    <s v="317"/>
    <s v="003.C"/>
    <x v="5"/>
    <s v="9"/>
    <x v="0"/>
  </r>
  <r>
    <s v="319"/>
    <s v="213.A"/>
    <x v="6"/>
    <s v="9"/>
    <x v="0"/>
  </r>
  <r>
    <s v="319"/>
    <s v="213.A"/>
    <x v="15"/>
    <s v="3"/>
    <x v="2"/>
  </r>
  <r>
    <s v="319"/>
    <s v="213.A"/>
    <x v="22"/>
    <s v="0"/>
    <x v="3"/>
  </r>
  <r>
    <s v="319"/>
    <s v="213.A"/>
    <x v="7"/>
    <s v="0"/>
    <x v="3"/>
  </r>
  <r>
    <s v="319"/>
    <s v="213.A"/>
    <x v="8"/>
    <s v="9"/>
    <x v="0"/>
  </r>
  <r>
    <s v="319"/>
    <s v="213.A"/>
    <x v="9"/>
    <s v="0"/>
    <x v="3"/>
  </r>
  <r>
    <s v="320"/>
    <s v="210.D"/>
    <x v="6"/>
    <s v="9"/>
    <x v="0"/>
  </r>
  <r>
    <s v="320"/>
    <s v="210.D"/>
    <x v="15"/>
    <s v="3"/>
    <x v="2"/>
  </r>
  <r>
    <s v="320"/>
    <s v="210.D"/>
    <x v="22"/>
    <s v="0"/>
    <x v="3"/>
  </r>
  <r>
    <s v="320"/>
    <s v="210.D"/>
    <x v="7"/>
    <s v="0"/>
    <x v="3"/>
  </r>
  <r>
    <s v="320"/>
    <s v="210.D"/>
    <x v="8"/>
    <s v="9"/>
    <x v="0"/>
  </r>
  <r>
    <s v="320"/>
    <s v="210.D"/>
    <x v="9"/>
    <s v="0"/>
    <x v="3"/>
  </r>
  <r>
    <s v="322"/>
    <s v="108.D"/>
    <x v="0"/>
    <s v="9"/>
    <x v="0"/>
  </r>
  <r>
    <s v="322"/>
    <s v="108.D"/>
    <x v="1"/>
    <s v="9"/>
    <x v="0"/>
  </r>
  <r>
    <s v="323"/>
    <s v="100.D"/>
    <x v="4"/>
    <s v="9"/>
    <x v="0"/>
  </r>
  <r>
    <s v="323"/>
    <s v="100.D"/>
    <x v="5"/>
    <s v="9"/>
    <x v="0"/>
  </r>
  <r>
    <s v="324"/>
    <s v="300.A"/>
    <x v="15"/>
    <s v="3"/>
    <x v="2"/>
  </r>
  <r>
    <s v="325"/>
    <s v="300.B"/>
    <x v="15"/>
    <s v="3"/>
    <x v="2"/>
  </r>
  <r>
    <s v="326"/>
    <s v="300.C"/>
    <x v="15"/>
    <s v="3"/>
    <x v="2"/>
  </r>
  <r>
    <s v="329"/>
    <s v="213.B"/>
    <x v="6"/>
    <s v="9"/>
    <x v="0"/>
  </r>
  <r>
    <s v="329"/>
    <s v="213.B"/>
    <x v="15"/>
    <s v="3"/>
    <x v="2"/>
  </r>
  <r>
    <s v="329"/>
    <s v="213.B"/>
    <x v="22"/>
    <s v="0"/>
    <x v="3"/>
  </r>
  <r>
    <s v="329"/>
    <s v="213.B"/>
    <x v="7"/>
    <s v="0"/>
    <x v="3"/>
  </r>
  <r>
    <s v="329"/>
    <s v="213.B"/>
    <x v="8"/>
    <s v="9"/>
    <x v="0"/>
  </r>
  <r>
    <s v="329"/>
    <s v="213.B"/>
    <x v="9"/>
    <s v="0"/>
    <x v="3"/>
  </r>
  <r>
    <s v="330"/>
    <s v="103.B"/>
    <x v="0"/>
    <s v="9"/>
    <x v="0"/>
  </r>
  <r>
    <s v="330"/>
    <s v="103.B"/>
    <x v="1"/>
    <s v="9"/>
    <x v="0"/>
  </r>
  <r>
    <s v="331"/>
    <s v="112.A"/>
    <x v="0"/>
    <s v="9"/>
    <x v="0"/>
  </r>
  <r>
    <s v="331"/>
    <s v="112.A"/>
    <x v="1"/>
    <s v="9"/>
    <x v="0"/>
  </r>
  <r>
    <s v="332"/>
    <s v="201.B"/>
    <x v="2"/>
    <s v="6"/>
    <x v="1"/>
  </r>
  <r>
    <s v="332"/>
    <s v="201.B"/>
    <x v="3"/>
    <s v="6"/>
    <x v="1"/>
  </r>
  <r>
    <s v="339"/>
    <s v="115.A"/>
    <x v="0"/>
    <s v="9"/>
    <x v="0"/>
  </r>
  <r>
    <s v="339"/>
    <s v="115.A"/>
    <x v="1"/>
    <s v="9"/>
    <x v="0"/>
  </r>
  <r>
    <s v="342"/>
    <s v="101.C"/>
    <x v="0"/>
    <s v="9"/>
    <x v="0"/>
  </r>
  <r>
    <s v="342"/>
    <s v="101.C"/>
    <x v="5"/>
    <s v="9"/>
    <x v="0"/>
  </r>
  <r>
    <s v="345"/>
    <s v="206.C"/>
    <x v="10"/>
    <s v="6"/>
    <x v="1"/>
  </r>
  <r>
    <s v="345"/>
    <s v="206.C"/>
    <x v="11"/>
    <s v="6"/>
    <x v="1"/>
  </r>
  <r>
    <s v="347"/>
    <s v="103.A"/>
    <x v="0"/>
    <s v="9"/>
    <x v="0"/>
  </r>
  <r>
    <s v="347"/>
    <s v="103.A"/>
    <x v="13"/>
    <s v="9"/>
    <x v="0"/>
  </r>
  <r>
    <s v="347"/>
    <s v="103.A"/>
    <x v="14"/>
    <s v="9"/>
    <x v="0"/>
  </r>
  <r>
    <s v="348"/>
    <s v="113.D"/>
    <x v="4"/>
    <s v="9"/>
    <x v="0"/>
  </r>
  <r>
    <s v="348"/>
    <s v="113.D"/>
    <x v="5"/>
    <s v="9"/>
    <x v="0"/>
  </r>
  <r>
    <s v="349"/>
    <s v="104.B"/>
    <x v="0"/>
    <s v="9"/>
    <x v="0"/>
  </r>
  <r>
    <s v="349"/>
    <s v="104.B"/>
    <x v="5"/>
    <s v="9"/>
    <x v="0"/>
  </r>
  <r>
    <s v="351"/>
    <s v="115.C"/>
    <x v="0"/>
    <s v="9"/>
    <x v="0"/>
  </r>
  <r>
    <s v="351"/>
    <s v="115.C"/>
    <x v="1"/>
    <s v="9"/>
    <x v="0"/>
  </r>
  <r>
    <s v="352"/>
    <s v="001.C"/>
    <x v="4"/>
    <s v="9"/>
    <x v="0"/>
  </r>
  <r>
    <s v="352"/>
    <s v="001.C"/>
    <x v="5"/>
    <s v="9"/>
    <x v="0"/>
  </r>
  <r>
    <s v="353"/>
    <s v="207.C"/>
    <x v="10"/>
    <s v="6"/>
    <x v="1"/>
  </r>
  <r>
    <s v="353"/>
    <s v="207.C"/>
    <x v="11"/>
    <s v="6"/>
    <x v="1"/>
  </r>
  <r>
    <s v="354"/>
    <s v="115D"/>
    <x v="13"/>
    <s v="9"/>
    <x v="0"/>
  </r>
  <r>
    <s v="354"/>
    <s v="115D"/>
    <x v="14"/>
    <s v="9"/>
    <x v="0"/>
  </r>
  <r>
    <s v="355"/>
    <s v="101.A"/>
    <x v="0"/>
    <s v="9"/>
    <x v="0"/>
  </r>
  <r>
    <s v="355"/>
    <s v="101.A"/>
    <x v="13"/>
    <s v="9"/>
    <x v="0"/>
  </r>
  <r>
    <s v="355"/>
    <s v="101.A"/>
    <x v="14"/>
    <s v="9"/>
    <x v="0"/>
  </r>
  <r>
    <s v="356"/>
    <s v="011.E"/>
    <x v="4"/>
    <s v="9"/>
    <x v="0"/>
  </r>
  <r>
    <s v="356"/>
    <s v="011.E"/>
    <x v="5"/>
    <s v="9"/>
    <x v="0"/>
  </r>
  <r>
    <s v="358"/>
    <s v="110.C"/>
    <x v="0"/>
    <s v="9"/>
    <x v="0"/>
  </r>
  <r>
    <s v="358"/>
    <s v="110.C"/>
    <x v="13"/>
    <s v="9"/>
    <x v="0"/>
  </r>
  <r>
    <s v="358"/>
    <s v="110.C"/>
    <x v="1"/>
    <s v="9"/>
    <x v="0"/>
  </r>
  <r>
    <s v="359"/>
    <s v="004.A"/>
    <x v="18"/>
    <s v="3"/>
    <x v="2"/>
  </r>
  <r>
    <s v="359"/>
    <s v="004.A"/>
    <x v="17"/>
    <s v="9"/>
    <x v="0"/>
  </r>
  <r>
    <s v="359"/>
    <s v="004.A"/>
    <x v="5"/>
    <s v="9"/>
    <x v="0"/>
  </r>
  <r>
    <s v="362"/>
    <s v="004.B"/>
    <x v="18"/>
    <s v="9"/>
    <x v="0"/>
  </r>
  <r>
    <s v="362"/>
    <s v="004.B"/>
    <x v="16"/>
    <s v="9"/>
    <x v="0"/>
  </r>
  <r>
    <s v="362"/>
    <s v="004.B"/>
    <x v="5"/>
    <s v="9"/>
    <x v="0"/>
  </r>
  <r>
    <s v="363"/>
    <s v="213.D"/>
    <x v="6"/>
    <s v="9"/>
    <x v="4"/>
  </r>
  <r>
    <s v="363"/>
    <s v="213.D"/>
    <x v="8"/>
    <s v="9"/>
    <x v="0"/>
  </r>
  <r>
    <s v="364"/>
    <s v="007.B"/>
    <x v="16"/>
    <s v="9"/>
    <x v="0"/>
  </r>
  <r>
    <s v="364"/>
    <s v="007.B"/>
    <x v="5"/>
    <s v="9"/>
    <x v="0"/>
  </r>
  <r>
    <s v="365"/>
    <s v="101.D"/>
    <x v="0"/>
    <s v="9"/>
    <x v="0"/>
  </r>
  <r>
    <s v="365"/>
    <s v="101.D"/>
    <x v="1"/>
    <s v="9"/>
    <x v="0"/>
  </r>
  <r>
    <s v="367"/>
    <s v="114.D"/>
    <x v="0"/>
    <s v="9"/>
    <x v="0"/>
  </r>
  <r>
    <s v="367"/>
    <s v="114.D"/>
    <x v="1"/>
    <s v="9"/>
    <x v="0"/>
  </r>
  <r>
    <s v="368"/>
    <s v="102.A"/>
    <x v="0"/>
    <s v="9"/>
    <x v="0"/>
  </r>
  <r>
    <s v="368"/>
    <s v="102.A"/>
    <x v="1"/>
    <s v="9"/>
    <x v="0"/>
  </r>
  <r>
    <s v="371"/>
    <s v="101.E"/>
    <x v="0"/>
    <s v="9"/>
    <x v="0"/>
  </r>
  <r>
    <s v="371"/>
    <s v="101.E"/>
    <x v="1"/>
    <s v="9"/>
    <x v="0"/>
  </r>
  <r>
    <s v="374"/>
    <s v="211.B"/>
    <x v="6"/>
    <s v="0"/>
    <x v="3"/>
  </r>
  <r>
    <s v="374"/>
    <s v="211.B"/>
    <x v="22"/>
    <s v="0"/>
    <x v="3"/>
  </r>
  <r>
    <s v="374"/>
    <s v="211.B"/>
    <x v="9"/>
    <s v="0"/>
    <x v="3"/>
  </r>
  <r>
    <s v="376"/>
    <s v="105.C"/>
    <x v="0"/>
    <s v="9"/>
    <x v="0"/>
  </r>
  <r>
    <s v="376"/>
    <s v="105.C"/>
    <x v="13"/>
    <s v="9"/>
    <x v="0"/>
  </r>
  <r>
    <s v="376"/>
    <s v="105.C"/>
    <x v="14"/>
    <s v="9"/>
    <x v="0"/>
  </r>
  <r>
    <s v="377"/>
    <s v="203.C"/>
    <x v="6"/>
    <s v="9"/>
    <x v="0"/>
  </r>
  <r>
    <s v="377"/>
    <s v="203.C"/>
    <x v="7"/>
    <s v="0"/>
    <x v="3"/>
  </r>
  <r>
    <s v="377"/>
    <s v="203.C"/>
    <x v="8"/>
    <s v="9"/>
    <x v="0"/>
  </r>
  <r>
    <s v="377"/>
    <s v="203.C"/>
    <x v="9"/>
    <s v="0"/>
    <x v="3"/>
  </r>
  <r>
    <s v="378"/>
    <s v="201.E"/>
    <x v="6"/>
    <s v="9"/>
    <x v="0"/>
  </r>
  <r>
    <s v="378"/>
    <s v="201.E"/>
    <x v="7"/>
    <s v="0"/>
    <x v="3"/>
  </r>
  <r>
    <s v="378"/>
    <s v="201.E"/>
    <x v="8"/>
    <s v="9"/>
    <x v="0"/>
  </r>
  <r>
    <s v="378"/>
    <s v="201.E"/>
    <x v="9"/>
    <s v="0"/>
    <x v="3"/>
  </r>
  <r>
    <s v="379"/>
    <s v="116.A"/>
    <x v="0"/>
    <s v="9"/>
    <x v="0"/>
  </r>
  <r>
    <s v="379"/>
    <s v="116.A"/>
    <x v="1"/>
    <s v="9"/>
    <x v="0"/>
  </r>
  <r>
    <s v="380"/>
    <s v="013.B"/>
    <x v="0"/>
    <s v="9"/>
    <x v="0"/>
  </r>
  <r>
    <s v="380"/>
    <s v="013.B"/>
    <x v="13"/>
    <s v="9"/>
    <x v="0"/>
  </r>
  <r>
    <s v="380"/>
    <s v="013.B"/>
    <x v="14"/>
    <s v="9"/>
    <x v="0"/>
  </r>
  <r>
    <s v="381"/>
    <s v="116.B"/>
    <x v="4"/>
    <s v="9"/>
    <x v="0"/>
  </r>
  <r>
    <s v="381"/>
    <s v="116.B"/>
    <x v="5"/>
    <s v="9"/>
    <x v="0"/>
  </r>
  <r>
    <s v="383"/>
    <s v="019.B"/>
    <x v="0"/>
    <s v="9"/>
    <x v="0"/>
  </r>
  <r>
    <s v="383"/>
    <s v="019.B"/>
    <x v="1"/>
    <s v="9"/>
    <x v="0"/>
  </r>
  <r>
    <s v="385"/>
    <s v="116.D"/>
    <x v="16"/>
    <s v="9"/>
    <x v="0"/>
  </r>
  <r>
    <s v="385"/>
    <s v="116.D"/>
    <x v="5"/>
    <s v="9"/>
    <x v="0"/>
  </r>
  <r>
    <s v="386"/>
    <s v="116.E"/>
    <x v="0"/>
    <s v="9"/>
    <x v="0"/>
  </r>
  <r>
    <s v="386"/>
    <s v="116.E"/>
    <x v="1"/>
    <s v="9"/>
    <x v="0"/>
  </r>
  <r>
    <s v="388"/>
    <s v="019.C"/>
    <x v="0"/>
    <s v="9"/>
    <x v="0"/>
  </r>
  <r>
    <s v="388"/>
    <s v="019.C"/>
    <x v="1"/>
    <s v="9"/>
    <x v="0"/>
  </r>
  <r>
    <s v="389"/>
    <s v="021.A"/>
    <x v="0"/>
    <s v="9"/>
    <x v="0"/>
  </r>
  <r>
    <s v="389"/>
    <s v="021.A"/>
    <x v="1"/>
    <s v="9"/>
    <x v="0"/>
  </r>
  <r>
    <s v="390"/>
    <s v="020.B"/>
    <x v="0"/>
    <s v="9"/>
    <x v="0"/>
  </r>
  <r>
    <s v="390"/>
    <s v="020.B"/>
    <x v="1"/>
    <s v="9"/>
    <x v="0"/>
  </r>
  <r>
    <s v="391"/>
    <s v="214.E"/>
    <x v="10"/>
    <s v="6"/>
    <x v="1"/>
  </r>
  <r>
    <s v="391"/>
    <s v="214.E"/>
    <x v="11"/>
    <s v="6"/>
    <x v="1"/>
  </r>
  <r>
    <s v="392"/>
    <s v="209.B"/>
    <x v="2"/>
    <s v="6"/>
    <x v="1"/>
  </r>
  <r>
    <s v="392"/>
    <s v="209.B"/>
    <x v="3"/>
    <s v="6"/>
    <x v="1"/>
  </r>
  <r>
    <s v="393"/>
    <s v="213.C"/>
    <x v="10"/>
    <s v="6"/>
    <x v="1"/>
  </r>
  <r>
    <s v="393"/>
    <s v="213.C"/>
    <x v="11"/>
    <s v="6"/>
    <x v="1"/>
  </r>
  <r>
    <s v="394"/>
    <s v="107.C"/>
    <x v="0"/>
    <s v="9"/>
    <x v="0"/>
  </r>
  <r>
    <s v="394"/>
    <s v="107.C"/>
    <x v="1"/>
    <s v="9"/>
    <x v="0"/>
  </r>
  <r>
    <s v="395"/>
    <s v="105.A"/>
    <x v="0"/>
    <s v="9"/>
    <x v="0"/>
  </r>
  <r>
    <s v="395"/>
    <s v="105.A"/>
    <x v="1"/>
    <s v="9"/>
    <x v="0"/>
  </r>
  <r>
    <s v="396"/>
    <s v="200.B"/>
    <x v="6"/>
    <s v="9"/>
    <x v="0"/>
  </r>
  <r>
    <s v="396"/>
    <s v="200.B"/>
    <x v="8"/>
    <s v="9"/>
    <x v="0"/>
  </r>
  <r>
    <s v="397"/>
    <s v="107.E"/>
    <x v="0"/>
    <s v="9"/>
    <x v="0"/>
  </r>
  <r>
    <s v="397"/>
    <s v="107.E"/>
    <x v="1"/>
    <s v="9"/>
    <x v="0"/>
  </r>
  <r>
    <s v="398"/>
    <s v="113.A"/>
    <x v="0"/>
    <s v="9"/>
    <x v="0"/>
  </r>
  <r>
    <s v="398"/>
    <s v="113.A"/>
    <x v="0"/>
    <s v="6"/>
    <x v="1"/>
  </r>
  <r>
    <s v="398"/>
    <s v="113.A"/>
    <x v="1"/>
    <s v="9"/>
    <x v="0"/>
  </r>
  <r>
    <s v="399"/>
    <s v="206.E"/>
    <x v="2"/>
    <s v="6"/>
    <x v="1"/>
  </r>
  <r>
    <s v="399"/>
    <s v="206.E"/>
    <x v="3"/>
    <s v="6"/>
    <x v="1"/>
  </r>
  <r>
    <s v="400"/>
    <s v="212.A"/>
    <x v="10"/>
    <s v="6"/>
    <x v="1"/>
  </r>
  <r>
    <s v="400"/>
    <s v="212.A"/>
    <x v="11"/>
    <s v="6"/>
    <x v="1"/>
  </r>
  <r>
    <s v="401"/>
    <s v="206.A"/>
    <x v="2"/>
    <s v="6"/>
    <x v="1"/>
  </r>
  <r>
    <s v="401"/>
    <s v="206.A"/>
    <x v="3"/>
    <s v="6"/>
    <x v="1"/>
  </r>
  <r>
    <s v="402"/>
    <s v="203.D"/>
    <x v="2"/>
    <s v="6"/>
    <x v="1"/>
  </r>
  <r>
    <s v="402"/>
    <s v="203.D"/>
    <x v="3"/>
    <s v="6"/>
    <x v="1"/>
  </r>
  <r>
    <s v="404"/>
    <s v="115.B"/>
    <x v="0"/>
    <s v="9"/>
    <x v="0"/>
  </r>
  <r>
    <s v="404"/>
    <s v="115.B"/>
    <x v="13"/>
    <s v="9"/>
    <x v="0"/>
  </r>
  <r>
    <s v="404"/>
    <s v="115.B"/>
    <x v="14"/>
    <s v="9"/>
    <x v="0"/>
  </r>
  <r>
    <s v="405"/>
    <s v="201.A"/>
    <x v="6"/>
    <s v="9"/>
    <x v="0"/>
  </r>
  <r>
    <s v="405"/>
    <s v="201.A"/>
    <x v="7"/>
    <s v="0"/>
    <x v="3"/>
  </r>
  <r>
    <s v="405"/>
    <s v="201.A"/>
    <x v="8"/>
    <s v="9"/>
    <x v="0"/>
  </r>
  <r>
    <s v="405"/>
    <s v="201.A"/>
    <x v="9"/>
    <s v="0"/>
    <x v="3"/>
  </r>
  <r>
    <s v="406"/>
    <s v="08.D"/>
    <x v="4"/>
    <s v="9"/>
    <x v="0"/>
  </r>
  <r>
    <s v="406"/>
    <s v="08.D"/>
    <x v="5"/>
    <s v="9"/>
    <x v="0"/>
  </r>
  <r>
    <s v="407"/>
    <s v="208.A"/>
    <x v="6"/>
    <s v="9"/>
    <x v="0"/>
  </r>
  <r>
    <s v="407"/>
    <s v="208.A"/>
    <x v="7"/>
    <s v="0"/>
    <x v="3"/>
  </r>
  <r>
    <s v="407"/>
    <s v="208.A"/>
    <x v="8"/>
    <s v="9"/>
    <x v="0"/>
  </r>
  <r>
    <s v="407"/>
    <s v="208.A"/>
    <x v="9"/>
    <s v="0"/>
    <x v="3"/>
  </r>
  <r>
    <s v="408"/>
    <s v="01.A"/>
    <x v="4"/>
    <s v="9"/>
    <x v="0"/>
  </r>
  <r>
    <s v="408"/>
    <s v="01.A"/>
    <x v="5"/>
    <s v="9"/>
    <x v="0"/>
  </r>
  <r>
    <s v="409"/>
    <s v="06.A"/>
    <x v="18"/>
    <s v="6"/>
    <x v="1"/>
  </r>
  <r>
    <s v="409"/>
    <s v="06.A"/>
    <x v="17"/>
    <s v="9"/>
    <x v="0"/>
  </r>
  <r>
    <s v="409"/>
    <s v="06.A"/>
    <x v="5"/>
    <s v="9"/>
    <x v="0"/>
  </r>
  <r>
    <s v="411"/>
    <s v="220.A"/>
    <x v="23"/>
    <s v="0"/>
    <x v="3"/>
  </r>
  <r>
    <s v="412"/>
    <s v="220.B"/>
    <x v="23"/>
    <s v="5"/>
    <x v="5"/>
  </r>
  <r>
    <s v="413"/>
    <s v="220.C"/>
    <x v="23"/>
    <s v="0"/>
    <x v="3"/>
  </r>
  <r>
    <s v="414"/>
    <s v="115.E"/>
    <x v="0"/>
    <s v="0"/>
    <x v="3"/>
  </r>
  <r>
    <s v="414"/>
    <s v="115.E"/>
    <x v="1"/>
    <s v="0"/>
    <x v="3"/>
  </r>
  <r>
    <s v="415"/>
    <s v="116.C"/>
    <x v="0"/>
    <s v="0"/>
    <x v="3"/>
  </r>
  <r>
    <s v="415"/>
    <s v="116.C"/>
    <x v="1"/>
    <s v="9"/>
    <x v="0"/>
  </r>
  <r>
    <s v="416"/>
    <s v="04.E"/>
    <x v="0"/>
    <s v="0"/>
    <x v="3"/>
  </r>
  <r>
    <s v="416"/>
    <s v="04.E"/>
    <x v="1"/>
    <s v="0"/>
    <x v="3"/>
  </r>
  <r>
    <s v="417"/>
    <s v="02.A"/>
    <x v="16"/>
    <s v="6"/>
    <x v="1"/>
  </r>
  <r>
    <s v="417"/>
    <s v="02.A"/>
    <x v="5"/>
    <s v="6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C6BD5F9-96E0-4C14-B0C3-BD13A9BDA26D}" name="Tableau croisé dynamique1" cacheId="4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>
  <location ref="G3:M28" firstHeaderRow="1" firstDataRow="2" firstDataCol="1"/>
  <pivotFields count="5">
    <pivotField showAll="0"/>
    <pivotField showAll="0"/>
    <pivotField axis="axisRow" showAll="0">
      <items count="25">
        <item x="18"/>
        <item x="2"/>
        <item x="4"/>
        <item x="23"/>
        <item x="6"/>
        <item x="10"/>
        <item x="15"/>
        <item x="22"/>
        <item x="7"/>
        <item x="17"/>
        <item x="0"/>
        <item x="20"/>
        <item x="16"/>
        <item x="13"/>
        <item x="11"/>
        <item x="14"/>
        <item x="1"/>
        <item x="21"/>
        <item x="8"/>
        <item x="19"/>
        <item x="9"/>
        <item x="3"/>
        <item x="5"/>
        <item x="12"/>
        <item t="default"/>
      </items>
    </pivotField>
    <pivotField showAll="0"/>
    <pivotField axis="axisCol" dataField="1" showAll="0" sortType="ascending">
      <items count="7">
        <item x="3"/>
        <item x="2"/>
        <item x="5"/>
        <item x="1"/>
        <item x="0"/>
        <item x="4"/>
        <item t="default"/>
      </items>
    </pivotField>
  </pivotFields>
  <rowFields count="1">
    <field x="2"/>
  </rowFields>
  <rowItems count="2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</rowItems>
  <colFields count="1">
    <field x="4"/>
  </colFields>
  <colItems count="6">
    <i>
      <x/>
    </i>
    <i>
      <x v="1"/>
    </i>
    <i>
      <x v="2"/>
    </i>
    <i>
      <x v="3"/>
    </i>
    <i>
      <x v="4"/>
    </i>
    <i>
      <x v="5"/>
    </i>
  </colItems>
  <dataFields count="1">
    <dataField name="Nombre de hebdo" fld="4" subtotal="count" baseField="3" baseItem="13"/>
  </dataFields>
  <formats count="10">
    <format dxfId="32">
      <pivotArea type="all" dataOnly="0" outline="0" fieldPosition="0"/>
    </format>
    <format dxfId="31">
      <pivotArea outline="0" collapsedLevelsAreSubtotals="1" fieldPosition="0"/>
    </format>
    <format dxfId="30">
      <pivotArea type="origin" dataOnly="0" labelOnly="1" outline="0" fieldPosition="0"/>
    </format>
    <format dxfId="29">
      <pivotArea field="4" type="button" dataOnly="0" labelOnly="1" outline="0" axis="axisCol" fieldPosition="0"/>
    </format>
    <format dxfId="28">
      <pivotArea type="topRight" dataOnly="0" labelOnly="1" outline="0" fieldPosition="0"/>
    </format>
    <format dxfId="27">
      <pivotArea field="2" type="button" dataOnly="0" labelOnly="1" outline="0" axis="axisRow" fieldPosition="0"/>
    </format>
    <format dxfId="26">
      <pivotArea dataOnly="0" labelOnly="1" fieldPosition="0">
        <references count="1">
          <reference field="2" count="0"/>
        </references>
      </pivotArea>
    </format>
    <format dxfId="25">
      <pivotArea dataOnly="0" labelOnly="1" grandRow="1" outline="0" fieldPosition="0"/>
    </format>
    <format dxfId="24">
      <pivotArea dataOnly="0" labelOnly="1" fieldPosition="0">
        <references count="1">
          <reference field="4" count="0"/>
        </references>
      </pivotArea>
    </format>
    <format dxfId="23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976473-7340-4A8D-9E6B-A01D38FB4766}">
  <dimension ref="A2:AB95"/>
  <sheetViews>
    <sheetView tabSelected="1" topLeftCell="B1" workbookViewId="0">
      <selection activeCell="D8" sqref="D8"/>
    </sheetView>
  </sheetViews>
  <sheetFormatPr baseColWidth="10" defaultColWidth="10.7109375" defaultRowHeight="15" x14ac:dyDescent="0.25"/>
  <cols>
    <col min="2" max="2" width="32.140625" customWidth="1"/>
    <col min="7" max="7" width="14.7109375" bestFit="1" customWidth="1"/>
    <col min="9" max="9" width="16.140625" customWidth="1"/>
    <col min="10" max="10" width="5" customWidth="1"/>
    <col min="13" max="13" width="14.28515625" customWidth="1"/>
    <col min="14" max="14" width="31.5703125" bestFit="1" customWidth="1"/>
    <col min="15" max="15" width="14.7109375" style="21" bestFit="1" customWidth="1"/>
    <col min="16" max="16" width="14.7109375" style="24" customWidth="1"/>
    <col min="17" max="17" width="14.7109375" style="21" customWidth="1"/>
    <col min="18" max="18" width="10.7109375" style="20"/>
    <col min="19" max="19" width="12" customWidth="1"/>
    <col min="21" max="21" width="12.140625" customWidth="1"/>
    <col min="22" max="22" width="12.85546875" customWidth="1"/>
    <col min="23" max="23" width="6.85546875" bestFit="1" customWidth="1"/>
    <col min="24" max="24" width="7" bestFit="1" customWidth="1"/>
    <col min="25" max="25" width="5.28515625" customWidth="1"/>
    <col min="26" max="26" width="12.85546875" customWidth="1"/>
    <col min="27" max="27" width="7.7109375" bestFit="1" customWidth="1"/>
    <col min="28" max="28" width="12.85546875" customWidth="1"/>
  </cols>
  <sheetData>
    <row r="2" spans="7:28" x14ac:dyDescent="0.25">
      <c r="G2" s="27" t="s">
        <v>0</v>
      </c>
    </row>
    <row r="3" spans="7:28" ht="45" x14ac:dyDescent="0.25">
      <c r="I3" s="16" t="s">
        <v>1</v>
      </c>
      <c r="L3" s="15" t="s">
        <v>2</v>
      </c>
      <c r="M3" t="s">
        <v>3</v>
      </c>
      <c r="N3" t="s">
        <v>4</v>
      </c>
      <c r="O3" s="22" t="s">
        <v>5</v>
      </c>
      <c r="P3" s="23" t="s">
        <v>6</v>
      </c>
      <c r="Q3" s="25" t="s">
        <v>563</v>
      </c>
      <c r="R3" s="31" t="s">
        <v>564</v>
      </c>
      <c r="S3" s="15" t="s">
        <v>565</v>
      </c>
      <c r="T3" s="32" t="s">
        <v>566</v>
      </c>
      <c r="U3" s="15" t="s">
        <v>567</v>
      </c>
      <c r="V3" s="15" t="s">
        <v>568</v>
      </c>
      <c r="W3" s="15" t="s">
        <v>569</v>
      </c>
      <c r="X3" s="15" t="s">
        <v>570</v>
      </c>
      <c r="Y3" s="15" t="s">
        <v>571</v>
      </c>
      <c r="Z3" s="15" t="s">
        <v>572</v>
      </c>
      <c r="AA3" s="15" t="s">
        <v>573</v>
      </c>
      <c r="AB3" s="26" t="s">
        <v>7</v>
      </c>
    </row>
    <row r="4" spans="7:28" x14ac:dyDescent="0.25">
      <c r="I4" s="2">
        <f>IF(ISNA(VLOOKUP(M4,'Export stock MAJ 2019'!H:V,15,FALSE)),0,VLOOKUP(M4,'Export stock MAJ 2019'!H:V,15,FALSE))</f>
        <v>0</v>
      </c>
      <c r="L4" s="18">
        <v>43709</v>
      </c>
      <c r="M4" t="s">
        <v>8</v>
      </c>
      <c r="N4" t="s">
        <v>9</v>
      </c>
      <c r="O4" s="21">
        <v>120</v>
      </c>
      <c r="Q4" s="21">
        <f>P4-O4</f>
        <v>-120</v>
      </c>
      <c r="R4" s="20">
        <v>0.45900000000000002</v>
      </c>
      <c r="S4" s="20">
        <f>P4*R4</f>
        <v>0</v>
      </c>
      <c r="T4" s="19">
        <f>O4*R4</f>
        <v>55.080000000000005</v>
      </c>
      <c r="U4" s="19"/>
      <c r="AB4" s="17">
        <f t="shared" ref="AB4:AB30" si="0">S4-T4</f>
        <v>-55.080000000000005</v>
      </c>
    </row>
    <row r="5" spans="7:28" x14ac:dyDescent="0.25">
      <c r="I5" s="2">
        <f>IF(ISNA(VLOOKUP(M5,'Export stock MAJ 2019'!H:V,15,FALSE)),0,VLOOKUP(M5,'Export stock MAJ 2019'!H:V,15,FALSE))</f>
        <v>0</v>
      </c>
      <c r="L5" s="18">
        <v>43710</v>
      </c>
      <c r="M5" t="s">
        <v>10</v>
      </c>
      <c r="N5" t="s">
        <v>11</v>
      </c>
      <c r="O5" s="21">
        <v>320</v>
      </c>
      <c r="Q5" s="21">
        <f t="shared" ref="Q5:Q26" si="1">P5-O5</f>
        <v>-320</v>
      </c>
      <c r="R5" s="20">
        <v>0.45900000000000002</v>
      </c>
      <c r="S5" s="20">
        <f t="shared" ref="S5:S30" si="2">P5*R5</f>
        <v>0</v>
      </c>
      <c r="T5" s="19">
        <f t="shared" ref="T5:T26" si="3">O5*R5</f>
        <v>146.88</v>
      </c>
      <c r="U5" s="19"/>
      <c r="AB5" s="17">
        <f t="shared" si="0"/>
        <v>-146.88</v>
      </c>
    </row>
    <row r="6" spans="7:28" x14ac:dyDescent="0.25">
      <c r="I6" s="2">
        <f>IF(ISNA(VLOOKUP(M6,'Export stock MAJ 2019'!H:V,15,FALSE)),0,VLOOKUP(M6,'Export stock MAJ 2019'!H:V,15,FALSE))</f>
        <v>0</v>
      </c>
      <c r="L6" s="18">
        <v>43711</v>
      </c>
      <c r="M6" t="s">
        <v>12</v>
      </c>
      <c r="N6" t="s">
        <v>13</v>
      </c>
      <c r="O6" s="21">
        <v>724</v>
      </c>
      <c r="Q6" s="21">
        <f t="shared" si="1"/>
        <v>-724</v>
      </c>
      <c r="R6" s="20">
        <v>0.45900000000000002</v>
      </c>
      <c r="S6" s="20">
        <f t="shared" si="2"/>
        <v>0</v>
      </c>
      <c r="T6" s="19">
        <f t="shared" si="3"/>
        <v>332.31600000000003</v>
      </c>
      <c r="U6" s="19"/>
      <c r="AB6" s="17">
        <f t="shared" si="0"/>
        <v>-332.31600000000003</v>
      </c>
    </row>
    <row r="7" spans="7:28" x14ac:dyDescent="0.25">
      <c r="I7" s="2">
        <f>IF(ISNA(VLOOKUP(M7,'Export stock MAJ 2019'!H:V,15,FALSE)),0,VLOOKUP(M7,'Export stock MAJ 2019'!H:V,15,FALSE))</f>
        <v>0</v>
      </c>
      <c r="L7" s="18">
        <v>43712</v>
      </c>
      <c r="M7" t="s">
        <v>14</v>
      </c>
      <c r="N7" t="s">
        <v>15</v>
      </c>
      <c r="O7" s="21">
        <v>8</v>
      </c>
      <c r="Q7" s="21">
        <f t="shared" si="1"/>
        <v>-8</v>
      </c>
      <c r="R7" s="20">
        <v>1.625</v>
      </c>
      <c r="S7" s="20">
        <f t="shared" si="2"/>
        <v>0</v>
      </c>
      <c r="T7" s="19">
        <f t="shared" si="3"/>
        <v>13</v>
      </c>
      <c r="U7" s="19"/>
      <c r="AB7" s="17">
        <f t="shared" si="0"/>
        <v>-13</v>
      </c>
    </row>
    <row r="8" spans="7:28" x14ac:dyDescent="0.25">
      <c r="I8" s="2">
        <f>IF(ISNA(VLOOKUP(M8,'Export stock MAJ 2019'!H:V,15,FALSE)),0,VLOOKUP(M8,'Export stock MAJ 2019'!H:V,15,FALSE))</f>
        <v>0</v>
      </c>
      <c r="L8" s="18">
        <v>43713</v>
      </c>
      <c r="M8" t="s">
        <v>16</v>
      </c>
      <c r="N8" t="s">
        <v>17</v>
      </c>
      <c r="O8" s="21">
        <v>356</v>
      </c>
      <c r="Q8" s="21">
        <f t="shared" si="1"/>
        <v>-356</v>
      </c>
      <c r="R8" s="20">
        <v>0.45900000000000002</v>
      </c>
      <c r="S8" s="20">
        <f t="shared" si="2"/>
        <v>0</v>
      </c>
      <c r="T8" s="19">
        <f t="shared" si="3"/>
        <v>163.404</v>
      </c>
      <c r="U8" s="19"/>
      <c r="AB8" s="17">
        <f t="shared" si="0"/>
        <v>-163.404</v>
      </c>
    </row>
    <row r="9" spans="7:28" x14ac:dyDescent="0.25">
      <c r="I9" s="2">
        <f>IF(ISNA(VLOOKUP(M9,'Export stock MAJ 2019'!H:V,15,FALSE)),0,VLOOKUP(M9,'Export stock MAJ 2019'!H:V,15,FALSE))</f>
        <v>0</v>
      </c>
      <c r="L9" s="18">
        <v>43714</v>
      </c>
      <c r="M9" t="s">
        <v>18</v>
      </c>
      <c r="N9" t="s">
        <v>19</v>
      </c>
      <c r="O9" s="21">
        <v>132</v>
      </c>
      <c r="Q9" s="21">
        <f t="shared" si="1"/>
        <v>-132</v>
      </c>
      <c r="R9" s="20">
        <v>0.495</v>
      </c>
      <c r="S9" s="20">
        <f t="shared" si="2"/>
        <v>0</v>
      </c>
      <c r="T9" s="19">
        <f t="shared" si="3"/>
        <v>65.34</v>
      </c>
      <c r="U9" s="19"/>
      <c r="AB9" s="17">
        <f t="shared" si="0"/>
        <v>-65.34</v>
      </c>
    </row>
    <row r="10" spans="7:28" x14ac:dyDescent="0.25">
      <c r="I10" s="2">
        <f>IF(ISNA(VLOOKUP(M10,'Export stock MAJ 2019'!H:V,15,FALSE)),0,VLOOKUP(M10,'Export stock MAJ 2019'!H:V,15,FALSE))</f>
        <v>0</v>
      </c>
      <c r="L10" s="18">
        <v>43715</v>
      </c>
      <c r="M10" t="s">
        <v>20</v>
      </c>
      <c r="N10" t="s">
        <v>21</v>
      </c>
      <c r="O10" s="21">
        <v>40</v>
      </c>
      <c r="Q10" s="21">
        <f t="shared" si="1"/>
        <v>-40</v>
      </c>
      <c r="R10" s="20">
        <v>0.495</v>
      </c>
      <c r="S10" s="20">
        <f t="shared" si="2"/>
        <v>0</v>
      </c>
      <c r="T10" s="19">
        <f t="shared" si="3"/>
        <v>19.8</v>
      </c>
      <c r="U10" s="19"/>
      <c r="AB10" s="17">
        <f t="shared" si="0"/>
        <v>-19.8</v>
      </c>
    </row>
    <row r="11" spans="7:28" x14ac:dyDescent="0.25">
      <c r="I11" s="2">
        <f>IF(ISNA(VLOOKUP(M11,'Export stock MAJ 2019'!H:V,15,FALSE)),0,VLOOKUP(M11,'Export stock MAJ 2019'!H:V,15,FALSE))</f>
        <v>0</v>
      </c>
      <c r="L11" s="18">
        <v>43716</v>
      </c>
      <c r="M11" t="s">
        <v>22</v>
      </c>
      <c r="N11" t="s">
        <v>23</v>
      </c>
      <c r="O11" s="21">
        <v>0</v>
      </c>
      <c r="Q11" s="21">
        <f t="shared" si="1"/>
        <v>0</v>
      </c>
      <c r="R11" s="20">
        <v>0.65</v>
      </c>
      <c r="S11" s="20">
        <f t="shared" si="2"/>
        <v>0</v>
      </c>
      <c r="T11" s="19">
        <f t="shared" si="3"/>
        <v>0</v>
      </c>
      <c r="U11" s="19"/>
      <c r="AB11" s="17">
        <f t="shared" si="0"/>
        <v>0</v>
      </c>
    </row>
    <row r="12" spans="7:28" x14ac:dyDescent="0.25">
      <c r="I12" s="2">
        <f>IF(ISNA(VLOOKUP(M12,'Export stock MAJ 2019'!H:V,15,FALSE)),0,VLOOKUP(M12,'Export stock MAJ 2019'!H:V,15,FALSE))</f>
        <v>0</v>
      </c>
      <c r="L12" s="18">
        <v>43717</v>
      </c>
      <c r="M12" t="s">
        <v>24</v>
      </c>
      <c r="N12" t="s">
        <v>25</v>
      </c>
      <c r="O12" s="21">
        <v>0</v>
      </c>
      <c r="Q12" s="21">
        <f t="shared" si="1"/>
        <v>0</v>
      </c>
      <c r="R12" s="20">
        <v>0.65</v>
      </c>
      <c r="S12" s="20">
        <f t="shared" si="2"/>
        <v>0</v>
      </c>
      <c r="T12" s="19">
        <f t="shared" si="3"/>
        <v>0</v>
      </c>
      <c r="U12" s="19"/>
      <c r="AB12" s="17">
        <f t="shared" si="0"/>
        <v>0</v>
      </c>
    </row>
    <row r="13" spans="7:28" x14ac:dyDescent="0.25">
      <c r="I13" s="2">
        <f>IF(ISNA(VLOOKUP(M13,'Export stock MAJ 2019'!H:V,15,FALSE)),0,VLOOKUP(M13,'Export stock MAJ 2019'!H:V,15,FALSE))</f>
        <v>0</v>
      </c>
      <c r="L13" s="18">
        <v>43718</v>
      </c>
      <c r="M13" t="s">
        <v>26</v>
      </c>
      <c r="N13" t="s">
        <v>27</v>
      </c>
      <c r="O13" s="21">
        <v>160</v>
      </c>
      <c r="Q13" s="21">
        <f t="shared" si="1"/>
        <v>-160</v>
      </c>
      <c r="R13" s="20">
        <v>0.495</v>
      </c>
      <c r="S13" s="20">
        <f t="shared" si="2"/>
        <v>0</v>
      </c>
      <c r="T13" s="19">
        <f t="shared" si="3"/>
        <v>79.2</v>
      </c>
      <c r="U13" s="19"/>
      <c r="AB13" s="17">
        <f t="shared" si="0"/>
        <v>-79.2</v>
      </c>
    </row>
    <row r="14" spans="7:28" x14ac:dyDescent="0.25">
      <c r="I14" s="2">
        <f>IF(ISNA(VLOOKUP(M14,'Export stock MAJ 2019'!H:V,15,FALSE)),0,VLOOKUP(M14,'Export stock MAJ 2019'!H:V,15,FALSE))</f>
        <v>0</v>
      </c>
      <c r="L14" s="18">
        <v>43719</v>
      </c>
      <c r="M14" t="s">
        <v>28</v>
      </c>
      <c r="N14" t="s">
        <v>29</v>
      </c>
      <c r="O14" s="21">
        <v>1484</v>
      </c>
      <c r="Q14" s="21">
        <f t="shared" si="1"/>
        <v>-1484</v>
      </c>
      <c r="R14" s="20">
        <v>0.40400000000000003</v>
      </c>
      <c r="S14" s="20">
        <f t="shared" si="2"/>
        <v>0</v>
      </c>
      <c r="T14" s="19">
        <f t="shared" si="3"/>
        <v>599.53600000000006</v>
      </c>
      <c r="U14" s="19"/>
      <c r="AB14" s="17">
        <f t="shared" si="0"/>
        <v>-599.53600000000006</v>
      </c>
    </row>
    <row r="15" spans="7:28" x14ac:dyDescent="0.25">
      <c r="I15" s="2">
        <f>IF(ISNA(VLOOKUP(M15,'Export stock MAJ 2019'!H:V,15,FALSE)),0,VLOOKUP(M15,'Export stock MAJ 2019'!H:V,15,FALSE))</f>
        <v>0</v>
      </c>
      <c r="L15" s="18">
        <v>43720</v>
      </c>
      <c r="M15" t="s">
        <v>30</v>
      </c>
      <c r="N15" t="s">
        <v>31</v>
      </c>
      <c r="O15" s="21">
        <v>32</v>
      </c>
      <c r="Q15" s="21">
        <f t="shared" si="1"/>
        <v>-32</v>
      </c>
      <c r="R15" s="20">
        <v>0.40400000000000003</v>
      </c>
      <c r="S15" s="20">
        <f t="shared" si="2"/>
        <v>0</v>
      </c>
      <c r="T15" s="19">
        <f t="shared" si="3"/>
        <v>12.928000000000001</v>
      </c>
      <c r="U15" s="19"/>
      <c r="AB15" s="17">
        <f t="shared" si="0"/>
        <v>-12.928000000000001</v>
      </c>
    </row>
    <row r="16" spans="7:28" x14ac:dyDescent="0.25">
      <c r="I16" s="2">
        <f>IF(ISNA(VLOOKUP(M16,'Export stock MAJ 2019'!H:V,15,FALSE)),0,VLOOKUP(M16,'Export stock MAJ 2019'!H:V,15,FALSE))</f>
        <v>0</v>
      </c>
      <c r="L16" s="18">
        <v>43721</v>
      </c>
      <c r="M16" t="s">
        <v>32</v>
      </c>
      <c r="N16" t="s">
        <v>33</v>
      </c>
      <c r="O16" s="21">
        <v>204</v>
      </c>
      <c r="Q16" s="21">
        <f t="shared" si="1"/>
        <v>-204</v>
      </c>
      <c r="R16" s="20">
        <v>0.40400000000000003</v>
      </c>
      <c r="S16" s="20">
        <f t="shared" si="2"/>
        <v>0</v>
      </c>
      <c r="T16" s="19">
        <f t="shared" si="3"/>
        <v>82.416000000000011</v>
      </c>
      <c r="U16" s="19"/>
      <c r="AB16" s="17">
        <f t="shared" si="0"/>
        <v>-82.416000000000011</v>
      </c>
    </row>
    <row r="17" spans="9:28" x14ac:dyDescent="0.25">
      <c r="I17" s="2">
        <f>IF(ISNA(VLOOKUP(M17,'Export stock MAJ 2019'!H:V,15,FALSE)),0,VLOOKUP(M17,'Export stock MAJ 2019'!H:V,15,FALSE))</f>
        <v>0</v>
      </c>
      <c r="L17" s="18">
        <v>43722</v>
      </c>
      <c r="M17" t="s">
        <v>34</v>
      </c>
      <c r="N17" t="s">
        <v>35</v>
      </c>
      <c r="O17" s="21">
        <v>288</v>
      </c>
      <c r="Q17" s="21">
        <f t="shared" si="1"/>
        <v>-288</v>
      </c>
      <c r="R17" s="20">
        <v>0.45900000000000002</v>
      </c>
      <c r="S17" s="20">
        <f t="shared" si="2"/>
        <v>0</v>
      </c>
      <c r="T17" s="19">
        <f t="shared" si="3"/>
        <v>132.19200000000001</v>
      </c>
      <c r="U17" s="19"/>
      <c r="AB17" s="17">
        <f t="shared" si="0"/>
        <v>-132.19200000000001</v>
      </c>
    </row>
    <row r="18" spans="9:28" x14ac:dyDescent="0.25">
      <c r="I18" s="2">
        <f>IF(ISNA(VLOOKUP(M18,'Export stock MAJ 2019'!H:V,15,FALSE)),0,VLOOKUP(M18,'Export stock MAJ 2019'!H:V,15,FALSE))</f>
        <v>0</v>
      </c>
      <c r="L18" s="18">
        <v>43723</v>
      </c>
      <c r="M18" t="s">
        <v>36</v>
      </c>
      <c r="N18" t="s">
        <v>37</v>
      </c>
      <c r="O18" s="21">
        <v>132</v>
      </c>
      <c r="Q18" s="21">
        <f t="shared" si="1"/>
        <v>-132</v>
      </c>
      <c r="R18" s="20">
        <v>0.40400000000000003</v>
      </c>
      <c r="S18" s="20">
        <f t="shared" si="2"/>
        <v>0</v>
      </c>
      <c r="T18" s="19">
        <f t="shared" si="3"/>
        <v>53.328000000000003</v>
      </c>
      <c r="U18" s="19"/>
      <c r="AB18" s="17">
        <f t="shared" si="0"/>
        <v>-53.328000000000003</v>
      </c>
    </row>
    <row r="19" spans="9:28" x14ac:dyDescent="0.25">
      <c r="I19" s="2">
        <f>IF(ISNA(VLOOKUP(M19,'Export stock MAJ 2019'!H:V,15,FALSE)),0,VLOOKUP(M19,'Export stock MAJ 2019'!H:V,15,FALSE))</f>
        <v>0</v>
      </c>
      <c r="L19" s="18">
        <v>43724</v>
      </c>
      <c r="M19" t="s">
        <v>38</v>
      </c>
      <c r="N19" t="s">
        <v>39</v>
      </c>
      <c r="O19" s="21">
        <v>256</v>
      </c>
      <c r="Q19" s="21">
        <f t="shared" si="1"/>
        <v>-256</v>
      </c>
      <c r="R19" s="20">
        <v>0.40400000000000003</v>
      </c>
      <c r="S19" s="20">
        <f t="shared" si="2"/>
        <v>0</v>
      </c>
      <c r="T19" s="19">
        <f t="shared" si="3"/>
        <v>103.42400000000001</v>
      </c>
      <c r="U19" s="19"/>
      <c r="AB19" s="17">
        <f t="shared" si="0"/>
        <v>-103.42400000000001</v>
      </c>
    </row>
    <row r="20" spans="9:28" x14ac:dyDescent="0.25">
      <c r="I20" s="2">
        <f>IF(ISNA(VLOOKUP(M20,'Export stock MAJ 2019'!H:V,15,FALSE)),0,VLOOKUP(M20,'Export stock MAJ 2019'!H:V,15,FALSE))</f>
        <v>0</v>
      </c>
      <c r="L20" s="18">
        <v>43725</v>
      </c>
      <c r="M20" t="s">
        <v>40</v>
      </c>
      <c r="N20" t="s">
        <v>41</v>
      </c>
      <c r="O20" s="21">
        <v>1132</v>
      </c>
      <c r="Q20" s="21">
        <f t="shared" si="1"/>
        <v>-1132</v>
      </c>
      <c r="R20" s="20">
        <v>0.40400000000000003</v>
      </c>
      <c r="S20" s="20">
        <f t="shared" si="2"/>
        <v>0</v>
      </c>
      <c r="T20" s="19">
        <f t="shared" si="3"/>
        <v>457.32800000000003</v>
      </c>
      <c r="U20" s="19"/>
      <c r="AB20" s="17">
        <f t="shared" si="0"/>
        <v>-457.32800000000003</v>
      </c>
    </row>
    <row r="21" spans="9:28" x14ac:dyDescent="0.25">
      <c r="I21" s="2">
        <f>IF(ISNA(VLOOKUP(M21,'Export stock MAJ 2019'!H:V,15,FALSE)),0,VLOOKUP(M21,'Export stock MAJ 2019'!H:V,15,FALSE))</f>
        <v>0</v>
      </c>
      <c r="L21" s="18">
        <v>43726</v>
      </c>
      <c r="M21" t="s">
        <v>42</v>
      </c>
      <c r="N21" t="s">
        <v>43</v>
      </c>
      <c r="O21" s="21">
        <v>32</v>
      </c>
      <c r="Q21" s="21">
        <f t="shared" si="1"/>
        <v>-32</v>
      </c>
      <c r="R21" s="20">
        <v>0.40400000000000003</v>
      </c>
      <c r="S21" s="20">
        <f t="shared" si="2"/>
        <v>0</v>
      </c>
      <c r="T21" s="19">
        <f t="shared" si="3"/>
        <v>12.928000000000001</v>
      </c>
      <c r="U21" s="19"/>
      <c r="AB21" s="17">
        <f t="shared" si="0"/>
        <v>-12.928000000000001</v>
      </c>
    </row>
    <row r="22" spans="9:28" x14ac:dyDescent="0.25">
      <c r="I22" s="2">
        <f>IF(ISNA(VLOOKUP(M22,'Export stock MAJ 2019'!H:V,15,FALSE)),0,VLOOKUP(M22,'Export stock MAJ 2019'!H:V,15,FALSE))</f>
        <v>0</v>
      </c>
      <c r="L22" s="18">
        <v>43727</v>
      </c>
      <c r="M22" t="s">
        <v>44</v>
      </c>
      <c r="N22" t="s">
        <v>45</v>
      </c>
      <c r="O22" s="21">
        <v>352</v>
      </c>
      <c r="Q22" s="21">
        <f t="shared" si="1"/>
        <v>-352</v>
      </c>
      <c r="R22" s="20">
        <v>0.40400000000000003</v>
      </c>
      <c r="S22" s="20">
        <f t="shared" si="2"/>
        <v>0</v>
      </c>
      <c r="T22" s="19">
        <f t="shared" si="3"/>
        <v>142.208</v>
      </c>
      <c r="U22" s="19"/>
      <c r="AB22" s="17">
        <f t="shared" si="0"/>
        <v>-142.208</v>
      </c>
    </row>
    <row r="23" spans="9:28" x14ac:dyDescent="0.25">
      <c r="I23" s="2">
        <f>IF(ISNA(VLOOKUP(M23,'Export stock MAJ 2019'!H:V,15,FALSE)),0,VLOOKUP(M23,'Export stock MAJ 2019'!H:V,15,FALSE))</f>
        <v>0</v>
      </c>
      <c r="L23" s="18">
        <v>43728</v>
      </c>
      <c r="M23" t="s">
        <v>46</v>
      </c>
      <c r="N23" t="s">
        <v>47</v>
      </c>
      <c r="O23" s="21">
        <v>12</v>
      </c>
      <c r="Q23" s="21">
        <f t="shared" si="1"/>
        <v>-12</v>
      </c>
      <c r="R23" s="20">
        <v>0.40400000000000003</v>
      </c>
      <c r="S23" s="20">
        <f t="shared" si="2"/>
        <v>0</v>
      </c>
      <c r="T23" s="19">
        <f t="shared" si="3"/>
        <v>4.8480000000000008</v>
      </c>
      <c r="U23" s="19"/>
      <c r="AB23" s="17">
        <f t="shared" si="0"/>
        <v>-4.8480000000000008</v>
      </c>
    </row>
    <row r="24" spans="9:28" x14ac:dyDescent="0.25">
      <c r="I24" s="2">
        <f>IF(ISNA(VLOOKUP(M24,'Export stock MAJ 2019'!H:V,15,FALSE)),0,VLOOKUP(M24,'Export stock MAJ 2019'!H:V,15,FALSE))</f>
        <v>0</v>
      </c>
      <c r="L24" s="18">
        <v>43729</v>
      </c>
      <c r="M24" t="s">
        <v>48</v>
      </c>
      <c r="N24" t="s">
        <v>49</v>
      </c>
      <c r="O24" s="21">
        <v>0</v>
      </c>
      <c r="Q24" s="21">
        <f t="shared" si="1"/>
        <v>0</v>
      </c>
      <c r="R24" s="20">
        <v>0.5</v>
      </c>
      <c r="S24" s="20">
        <f t="shared" si="2"/>
        <v>0</v>
      </c>
      <c r="T24" s="19">
        <f t="shared" si="3"/>
        <v>0</v>
      </c>
      <c r="U24" s="19"/>
      <c r="AB24" s="17">
        <f t="shared" si="0"/>
        <v>0</v>
      </c>
    </row>
    <row r="25" spans="9:28" x14ac:dyDescent="0.25">
      <c r="I25" s="2">
        <f>IF(ISNA(VLOOKUP(M25,'Export stock MAJ 2019'!H:V,15,FALSE)),0,VLOOKUP(M25,'Export stock MAJ 2019'!H:V,15,FALSE))</f>
        <v>0</v>
      </c>
      <c r="L25" s="18">
        <v>43730</v>
      </c>
      <c r="M25" t="s">
        <v>50</v>
      </c>
      <c r="N25" t="s">
        <v>51</v>
      </c>
      <c r="O25" s="21">
        <v>252</v>
      </c>
      <c r="Q25" s="21">
        <f t="shared" si="1"/>
        <v>-252</v>
      </c>
      <c r="R25" s="20">
        <v>0.40400000000000003</v>
      </c>
      <c r="S25" s="20">
        <f t="shared" si="2"/>
        <v>0</v>
      </c>
      <c r="T25" s="19">
        <f t="shared" si="3"/>
        <v>101.80800000000001</v>
      </c>
      <c r="U25" s="19"/>
      <c r="AB25" s="17">
        <f t="shared" si="0"/>
        <v>-101.80800000000001</v>
      </c>
    </row>
    <row r="26" spans="9:28" x14ac:dyDescent="0.25">
      <c r="I26" s="2">
        <f>IF(ISNA(VLOOKUP(M26,'Export stock MAJ 2019'!H:V,15,FALSE)),0,VLOOKUP(M26,'Export stock MAJ 2019'!H:V,15,FALSE))</f>
        <v>0</v>
      </c>
      <c r="L26" s="18">
        <v>43731</v>
      </c>
      <c r="M26" t="s">
        <v>52</v>
      </c>
      <c r="N26" t="s">
        <v>53</v>
      </c>
      <c r="O26" s="21">
        <v>1260</v>
      </c>
      <c r="Q26" s="21">
        <f t="shared" si="1"/>
        <v>-1260</v>
      </c>
      <c r="R26" s="20">
        <v>0.40400000000000003</v>
      </c>
      <c r="S26" s="20">
        <f t="shared" si="2"/>
        <v>0</v>
      </c>
      <c r="T26" s="19">
        <f t="shared" si="3"/>
        <v>509.04</v>
      </c>
      <c r="U26" s="19"/>
      <c r="AB26" s="17">
        <f t="shared" si="0"/>
        <v>-509.04</v>
      </c>
    </row>
    <row r="27" spans="9:28" x14ac:dyDescent="0.25">
      <c r="I27" s="2"/>
      <c r="L27" s="18">
        <v>43732</v>
      </c>
      <c r="M27" t="s">
        <v>574</v>
      </c>
      <c r="N27" t="s">
        <v>575</v>
      </c>
      <c r="R27" s="20">
        <v>0.51</v>
      </c>
      <c r="S27" s="20">
        <f t="shared" si="2"/>
        <v>0</v>
      </c>
      <c r="T27" s="19"/>
      <c r="U27" s="19"/>
      <c r="AB27" s="17">
        <f t="shared" si="0"/>
        <v>0</v>
      </c>
    </row>
    <row r="28" spans="9:28" x14ac:dyDescent="0.25">
      <c r="I28" s="2"/>
      <c r="L28" s="18">
        <v>43733</v>
      </c>
      <c r="M28" t="s">
        <v>576</v>
      </c>
      <c r="N28" t="s">
        <v>577</v>
      </c>
      <c r="R28" s="20">
        <v>0.45900000000000002</v>
      </c>
      <c r="S28" s="20">
        <f t="shared" si="2"/>
        <v>0</v>
      </c>
      <c r="T28" s="19"/>
      <c r="U28" s="19"/>
      <c r="AB28" s="17">
        <f t="shared" si="0"/>
        <v>0</v>
      </c>
    </row>
    <row r="29" spans="9:28" x14ac:dyDescent="0.25">
      <c r="I29" s="2"/>
      <c r="L29" s="18">
        <v>43734</v>
      </c>
      <c r="M29" t="s">
        <v>578</v>
      </c>
      <c r="N29" t="s">
        <v>579</v>
      </c>
      <c r="R29" s="20">
        <v>0.51</v>
      </c>
      <c r="S29" s="20">
        <f t="shared" si="2"/>
        <v>0</v>
      </c>
      <c r="T29" s="19"/>
      <c r="U29" s="19"/>
      <c r="AB29" s="17">
        <f t="shared" si="0"/>
        <v>0</v>
      </c>
    </row>
    <row r="30" spans="9:28" x14ac:dyDescent="0.25">
      <c r="I30" s="2"/>
      <c r="L30" s="18">
        <v>43735</v>
      </c>
      <c r="M30" t="s">
        <v>580</v>
      </c>
      <c r="N30" t="s">
        <v>581</v>
      </c>
      <c r="R30" s="20">
        <v>0.45900000000000002</v>
      </c>
      <c r="S30" s="20">
        <f t="shared" si="2"/>
        <v>0</v>
      </c>
      <c r="T30" s="19"/>
      <c r="U30" s="19"/>
      <c r="AB30" s="17">
        <f t="shared" si="0"/>
        <v>0</v>
      </c>
    </row>
    <row r="31" spans="9:28" x14ac:dyDescent="0.25">
      <c r="I31" s="2"/>
      <c r="L31" s="18">
        <v>43736</v>
      </c>
      <c r="M31" t="s">
        <v>582</v>
      </c>
      <c r="N31" t="s">
        <v>583</v>
      </c>
      <c r="R31" s="33" t="s">
        <v>584</v>
      </c>
      <c r="S31" s="20"/>
      <c r="T31" s="19"/>
      <c r="U31" s="19"/>
    </row>
    <row r="32" spans="9:28" x14ac:dyDescent="0.25">
      <c r="I32" s="2"/>
      <c r="L32" s="18">
        <v>43736</v>
      </c>
      <c r="M32" t="s">
        <v>585</v>
      </c>
      <c r="N32" t="s">
        <v>586</v>
      </c>
      <c r="R32" s="33" t="s">
        <v>584</v>
      </c>
      <c r="S32" s="20"/>
      <c r="T32" s="19"/>
      <c r="U32" s="19"/>
    </row>
    <row r="33" spans="9:21" x14ac:dyDescent="0.25">
      <c r="I33" s="2"/>
      <c r="L33" s="18">
        <v>43737</v>
      </c>
      <c r="M33" s="15" t="s">
        <v>573</v>
      </c>
      <c r="R33" s="33" t="s">
        <v>584</v>
      </c>
      <c r="S33" s="20"/>
      <c r="T33" s="19"/>
      <c r="U33" s="19"/>
    </row>
    <row r="34" spans="9:21" x14ac:dyDescent="0.25">
      <c r="I34" s="2"/>
      <c r="L34" s="18"/>
      <c r="S34" s="20"/>
      <c r="T34" s="19"/>
      <c r="U34" s="19"/>
    </row>
    <row r="35" spans="9:21" x14ac:dyDescent="0.25">
      <c r="I35" s="2"/>
      <c r="L35" s="18"/>
      <c r="S35" s="20"/>
      <c r="T35" s="19"/>
      <c r="U35" s="19"/>
    </row>
    <row r="36" spans="9:21" x14ac:dyDescent="0.25">
      <c r="I36" s="2"/>
      <c r="L36" s="18"/>
      <c r="S36" s="20"/>
      <c r="T36" s="19"/>
      <c r="U36" s="19"/>
    </row>
    <row r="37" spans="9:21" x14ac:dyDescent="0.25">
      <c r="I37" s="2"/>
      <c r="L37" s="18"/>
      <c r="S37" s="20"/>
      <c r="T37" s="19"/>
      <c r="U37" s="19"/>
    </row>
    <row r="38" spans="9:21" x14ac:dyDescent="0.25">
      <c r="I38" s="2"/>
      <c r="L38" s="18"/>
      <c r="S38" s="20"/>
      <c r="T38" s="19"/>
      <c r="U38" s="19"/>
    </row>
    <row r="39" spans="9:21" x14ac:dyDescent="0.25">
      <c r="I39" s="2"/>
      <c r="L39" s="18"/>
      <c r="S39" s="20"/>
      <c r="T39" s="19"/>
      <c r="U39" s="19"/>
    </row>
    <row r="40" spans="9:21" x14ac:dyDescent="0.25">
      <c r="I40" s="2"/>
      <c r="L40" s="18"/>
      <c r="S40" s="20"/>
      <c r="T40" s="19"/>
      <c r="U40" s="19"/>
    </row>
    <row r="41" spans="9:21" x14ac:dyDescent="0.25">
      <c r="I41" s="2"/>
      <c r="L41" s="18"/>
      <c r="S41" s="20"/>
      <c r="T41" s="19"/>
      <c r="U41" s="19"/>
    </row>
    <row r="42" spans="9:21" x14ac:dyDescent="0.25">
      <c r="I42" s="2"/>
      <c r="L42" s="18"/>
      <c r="S42" s="20"/>
      <c r="T42" s="19"/>
      <c r="U42" s="19"/>
    </row>
    <row r="43" spans="9:21" x14ac:dyDescent="0.25">
      <c r="I43" s="2"/>
      <c r="L43" s="18"/>
      <c r="S43" s="20"/>
      <c r="T43" s="19"/>
      <c r="U43" s="19"/>
    </row>
    <row r="44" spans="9:21" x14ac:dyDescent="0.25">
      <c r="I44" s="2"/>
      <c r="L44" s="18"/>
      <c r="S44" s="20"/>
      <c r="T44" s="19"/>
      <c r="U44" s="19"/>
    </row>
    <row r="45" spans="9:21" x14ac:dyDescent="0.25">
      <c r="I45" s="2"/>
      <c r="L45" s="18"/>
      <c r="S45" s="20"/>
      <c r="T45" s="19"/>
      <c r="U45" s="19"/>
    </row>
    <row r="46" spans="9:21" x14ac:dyDescent="0.25">
      <c r="I46" s="2"/>
      <c r="L46" s="18"/>
      <c r="S46" s="20"/>
      <c r="T46" s="19"/>
      <c r="U46" s="19"/>
    </row>
    <row r="47" spans="9:21" x14ac:dyDescent="0.25">
      <c r="I47" s="2"/>
      <c r="L47" s="18"/>
      <c r="S47" s="20"/>
      <c r="T47" s="19"/>
      <c r="U47" s="19"/>
    </row>
    <row r="48" spans="9:21" x14ac:dyDescent="0.25">
      <c r="I48" s="2"/>
      <c r="L48" s="18"/>
      <c r="S48" s="20"/>
      <c r="T48" s="19"/>
      <c r="U48" s="19"/>
    </row>
    <row r="49" spans="1:21" x14ac:dyDescent="0.25">
      <c r="I49" s="2"/>
      <c r="L49" s="18"/>
      <c r="S49" s="20"/>
      <c r="T49" s="19"/>
      <c r="U49" s="19"/>
    </row>
    <row r="50" spans="1:21" x14ac:dyDescent="0.25">
      <c r="A50" s="1" t="s">
        <v>54</v>
      </c>
      <c r="I50" s="2"/>
      <c r="L50" s="18"/>
      <c r="S50" s="20"/>
      <c r="T50" s="19"/>
      <c r="U50" s="19"/>
    </row>
    <row r="51" spans="1:21" x14ac:dyDescent="0.25">
      <c r="I51" s="2"/>
      <c r="L51" s="18"/>
      <c r="S51" s="20"/>
      <c r="T51" s="19"/>
      <c r="U51" s="19"/>
    </row>
    <row r="52" spans="1:21" x14ac:dyDescent="0.25">
      <c r="A52" t="s">
        <v>55</v>
      </c>
      <c r="B52" t="s">
        <v>56</v>
      </c>
      <c r="C52">
        <v>0.51</v>
      </c>
      <c r="I52" s="2"/>
      <c r="L52" s="18"/>
      <c r="S52" s="20"/>
      <c r="T52" s="19"/>
      <c r="U52" s="19"/>
    </row>
    <row r="53" spans="1:21" x14ac:dyDescent="0.25">
      <c r="A53" t="s">
        <v>57</v>
      </c>
      <c r="B53" t="s">
        <v>58</v>
      </c>
      <c r="C53">
        <v>0.51</v>
      </c>
      <c r="I53" s="2"/>
      <c r="L53" s="18"/>
      <c r="S53" s="20"/>
      <c r="T53" s="19"/>
      <c r="U53" s="19"/>
    </row>
    <row r="54" spans="1:21" x14ac:dyDescent="0.25">
      <c r="A54" t="s">
        <v>10</v>
      </c>
      <c r="B54" t="s">
        <v>11</v>
      </c>
      <c r="C54">
        <v>0.51</v>
      </c>
      <c r="I54" s="2"/>
      <c r="L54" s="18"/>
      <c r="S54" s="20"/>
      <c r="T54" s="19"/>
      <c r="U54" s="19"/>
    </row>
    <row r="55" spans="1:21" x14ac:dyDescent="0.25">
      <c r="A55" t="s">
        <v>18</v>
      </c>
      <c r="B55" t="s">
        <v>19</v>
      </c>
      <c r="C55">
        <v>0.51</v>
      </c>
      <c r="I55" s="2"/>
      <c r="L55" s="18"/>
      <c r="S55" s="20"/>
      <c r="T55" s="19"/>
      <c r="U55" s="19"/>
    </row>
    <row r="56" spans="1:21" x14ac:dyDescent="0.25">
      <c r="A56" t="s">
        <v>36</v>
      </c>
      <c r="B56" t="s">
        <v>37</v>
      </c>
      <c r="C56">
        <v>0.45900000000000002</v>
      </c>
      <c r="I56" s="2"/>
      <c r="L56" s="18"/>
      <c r="S56" s="20"/>
      <c r="T56" s="19"/>
      <c r="U56" s="19"/>
    </row>
    <row r="57" spans="1:21" x14ac:dyDescent="0.25">
      <c r="A57" t="s">
        <v>50</v>
      </c>
      <c r="B57" t="s">
        <v>51</v>
      </c>
      <c r="C57">
        <v>0.45900000000000002</v>
      </c>
      <c r="I57" s="2"/>
      <c r="L57" s="18"/>
      <c r="S57" s="20"/>
      <c r="T57" s="19"/>
      <c r="U57" s="19"/>
    </row>
    <row r="58" spans="1:21" x14ac:dyDescent="0.25">
      <c r="I58" s="2"/>
      <c r="L58" s="18"/>
      <c r="S58" s="20"/>
      <c r="T58" s="19"/>
      <c r="U58" s="19"/>
    </row>
    <row r="59" spans="1:21" x14ac:dyDescent="0.25">
      <c r="I59" s="2"/>
      <c r="L59" s="18"/>
      <c r="S59" s="20"/>
      <c r="T59" s="19"/>
      <c r="U59" s="19"/>
    </row>
    <row r="60" spans="1:21" x14ac:dyDescent="0.25">
      <c r="I60" s="2"/>
      <c r="L60" s="18"/>
      <c r="S60" s="20"/>
      <c r="T60" s="19"/>
      <c r="U60" s="19"/>
    </row>
    <row r="61" spans="1:21" x14ac:dyDescent="0.25">
      <c r="A61" s="1" t="s">
        <v>59</v>
      </c>
      <c r="I61" s="2"/>
      <c r="L61" s="18"/>
      <c r="S61" s="20"/>
      <c r="T61" s="19"/>
      <c r="U61" s="19"/>
    </row>
    <row r="62" spans="1:21" x14ac:dyDescent="0.25">
      <c r="I62" s="2"/>
      <c r="L62" s="18"/>
      <c r="S62" s="20"/>
      <c r="T62" s="19"/>
      <c r="U62" s="19"/>
    </row>
    <row r="63" spans="1:21" x14ac:dyDescent="0.25">
      <c r="A63" t="s">
        <v>12</v>
      </c>
      <c r="B63" t="s">
        <v>13</v>
      </c>
      <c r="C63">
        <v>0.51</v>
      </c>
      <c r="I63" s="2"/>
      <c r="L63" s="18"/>
      <c r="S63" s="20"/>
      <c r="T63" s="19"/>
      <c r="U63" s="19"/>
    </row>
    <row r="64" spans="1:21" x14ac:dyDescent="0.25">
      <c r="I64" s="2"/>
      <c r="L64" s="18"/>
      <c r="S64" s="20"/>
      <c r="T64" s="19"/>
      <c r="U64" s="19"/>
    </row>
    <row r="65" spans="1:21" x14ac:dyDescent="0.25">
      <c r="A65" t="s">
        <v>52</v>
      </c>
      <c r="B65" t="s">
        <v>53</v>
      </c>
      <c r="C65">
        <v>0.45900000000000002</v>
      </c>
      <c r="I65" s="2"/>
      <c r="L65" s="18"/>
      <c r="S65" s="20"/>
      <c r="T65" s="19"/>
      <c r="U65" s="19"/>
    </row>
    <row r="66" spans="1:21" x14ac:dyDescent="0.25">
      <c r="I66" s="2"/>
      <c r="L66" s="18"/>
      <c r="S66" s="20"/>
      <c r="T66" s="19"/>
      <c r="U66" s="19"/>
    </row>
    <row r="67" spans="1:21" x14ac:dyDescent="0.25">
      <c r="A67" s="1" t="s">
        <v>60</v>
      </c>
      <c r="I67" s="2"/>
      <c r="L67" s="18"/>
      <c r="S67" s="20"/>
      <c r="T67" s="19"/>
      <c r="U67" s="19"/>
    </row>
    <row r="68" spans="1:21" x14ac:dyDescent="0.25">
      <c r="I68" s="2"/>
      <c r="L68" s="18"/>
      <c r="S68" s="20"/>
      <c r="T68" s="19"/>
      <c r="U68" s="19"/>
    </row>
    <row r="69" spans="1:21" x14ac:dyDescent="0.25">
      <c r="A69" t="s">
        <v>57</v>
      </c>
      <c r="B69" t="s">
        <v>58</v>
      </c>
      <c r="C69">
        <v>0.51</v>
      </c>
      <c r="I69" s="2"/>
      <c r="L69" s="18"/>
      <c r="S69" s="20"/>
      <c r="T69" s="19"/>
      <c r="U69" s="19"/>
    </row>
    <row r="70" spans="1:21" x14ac:dyDescent="0.25">
      <c r="I70" s="2"/>
      <c r="L70" s="18"/>
      <c r="S70" s="20"/>
      <c r="T70" s="19"/>
      <c r="U70" s="19"/>
    </row>
    <row r="71" spans="1:21" x14ac:dyDescent="0.25">
      <c r="I71" s="2"/>
      <c r="L71" s="18"/>
      <c r="S71" s="20"/>
      <c r="T71" s="19"/>
      <c r="U71" s="19"/>
    </row>
    <row r="72" spans="1:21" x14ac:dyDescent="0.25">
      <c r="I72" s="2"/>
      <c r="L72" s="18"/>
      <c r="S72" s="20"/>
      <c r="T72" s="19"/>
      <c r="U72" s="19"/>
    </row>
    <row r="73" spans="1:21" x14ac:dyDescent="0.25">
      <c r="I73" s="2"/>
      <c r="L73" s="18"/>
      <c r="S73" s="20"/>
      <c r="T73" s="19"/>
      <c r="U73" s="19"/>
    </row>
    <row r="74" spans="1:21" x14ac:dyDescent="0.25">
      <c r="I74" s="2"/>
      <c r="L74" s="18"/>
      <c r="S74" s="20"/>
      <c r="T74" s="19"/>
      <c r="U74" s="19"/>
    </row>
    <row r="75" spans="1:21" x14ac:dyDescent="0.25">
      <c r="I75" s="2"/>
      <c r="L75" s="18"/>
      <c r="S75" s="20"/>
      <c r="T75" s="19"/>
      <c r="U75" s="19"/>
    </row>
    <row r="76" spans="1:21" x14ac:dyDescent="0.25">
      <c r="I76" s="2"/>
      <c r="L76" s="18"/>
      <c r="S76" s="20"/>
      <c r="T76" s="19"/>
      <c r="U76" s="19"/>
    </row>
    <row r="77" spans="1:21" x14ac:dyDescent="0.25">
      <c r="I77" s="2"/>
      <c r="L77" s="18"/>
      <c r="S77" s="20"/>
      <c r="T77" s="19"/>
      <c r="U77" s="19"/>
    </row>
    <row r="78" spans="1:21" x14ac:dyDescent="0.25">
      <c r="I78" s="2"/>
      <c r="L78" s="18"/>
      <c r="S78" s="20"/>
      <c r="T78" s="19"/>
      <c r="U78" s="19"/>
    </row>
    <row r="79" spans="1:21" x14ac:dyDescent="0.25">
      <c r="I79" s="2"/>
      <c r="L79" s="18"/>
      <c r="S79" s="20"/>
      <c r="T79" s="19"/>
      <c r="U79" s="19"/>
    </row>
    <row r="80" spans="1:21" x14ac:dyDescent="0.25">
      <c r="I80" s="2"/>
      <c r="L80" s="18"/>
      <c r="S80" s="20"/>
      <c r="T80" s="19"/>
      <c r="U80" s="19"/>
    </row>
    <row r="81" spans="9:21" x14ac:dyDescent="0.25">
      <c r="I81" s="2"/>
      <c r="L81" s="18"/>
      <c r="S81" s="20"/>
      <c r="T81" s="19"/>
      <c r="U81" s="19"/>
    </row>
    <row r="82" spans="9:21" x14ac:dyDescent="0.25">
      <c r="I82" s="2"/>
      <c r="L82" s="18"/>
      <c r="S82" s="20"/>
      <c r="T82" s="19"/>
      <c r="U82" s="19"/>
    </row>
    <row r="83" spans="9:21" x14ac:dyDescent="0.25">
      <c r="I83" s="2"/>
      <c r="L83" s="18"/>
      <c r="S83" s="20"/>
      <c r="T83" s="19"/>
      <c r="U83" s="19"/>
    </row>
    <row r="84" spans="9:21" x14ac:dyDescent="0.25">
      <c r="I84" s="2"/>
      <c r="L84" s="18"/>
      <c r="S84" s="20"/>
      <c r="T84" s="19"/>
      <c r="U84" s="19"/>
    </row>
    <row r="85" spans="9:21" x14ac:dyDescent="0.25">
      <c r="I85" s="2"/>
      <c r="L85" s="18"/>
      <c r="S85" s="20"/>
      <c r="T85" s="19"/>
      <c r="U85" s="19"/>
    </row>
    <row r="86" spans="9:21" x14ac:dyDescent="0.25">
      <c r="I86" s="2"/>
      <c r="L86" s="18"/>
      <c r="S86" s="20"/>
      <c r="T86" s="19"/>
      <c r="U86" s="19"/>
    </row>
    <row r="87" spans="9:21" x14ac:dyDescent="0.25">
      <c r="I87" s="2"/>
      <c r="L87" s="18"/>
      <c r="S87" s="20"/>
      <c r="T87" s="19"/>
      <c r="U87" s="19"/>
    </row>
    <row r="88" spans="9:21" x14ac:dyDescent="0.25">
      <c r="I88" s="2"/>
      <c r="L88" s="18"/>
      <c r="S88" s="20"/>
      <c r="T88" s="19"/>
      <c r="U88" s="19"/>
    </row>
    <row r="89" spans="9:21" x14ac:dyDescent="0.25">
      <c r="I89" s="2"/>
      <c r="L89" s="18"/>
      <c r="S89" s="20"/>
      <c r="T89" s="19"/>
      <c r="U89" s="19"/>
    </row>
    <row r="90" spans="9:21" x14ac:dyDescent="0.25">
      <c r="I90" s="2"/>
      <c r="L90" s="18"/>
      <c r="S90" s="20"/>
      <c r="T90" s="19"/>
      <c r="U90" s="19"/>
    </row>
    <row r="91" spans="9:21" x14ac:dyDescent="0.25">
      <c r="I91" s="2"/>
      <c r="L91" s="18"/>
      <c r="S91" s="20"/>
      <c r="T91" s="19"/>
      <c r="U91" s="19"/>
    </row>
    <row r="92" spans="9:21" x14ac:dyDescent="0.25">
      <c r="I92" s="2"/>
      <c r="L92" s="18"/>
      <c r="S92" s="20"/>
      <c r="T92" s="19"/>
      <c r="U92" s="19"/>
    </row>
    <row r="93" spans="9:21" x14ac:dyDescent="0.25">
      <c r="I93" s="2"/>
      <c r="L93" s="18"/>
      <c r="S93" s="20"/>
      <c r="T93" s="19"/>
      <c r="U93" s="19"/>
    </row>
    <row r="94" spans="9:21" x14ac:dyDescent="0.25">
      <c r="I94" s="2"/>
      <c r="L94" s="18"/>
      <c r="S94" s="20"/>
      <c r="T94" s="19"/>
      <c r="U94" s="19"/>
    </row>
    <row r="95" spans="9:21" x14ac:dyDescent="0.25">
      <c r="I95" s="2"/>
      <c r="L95" s="18"/>
      <c r="S95" s="20"/>
      <c r="T95" s="19"/>
      <c r="U95" s="19"/>
    </row>
  </sheetData>
  <autoFilter ref="L3:S95" xr:uid="{27D8D67C-5CDB-4F1D-85AA-631DD4C6E778}"/>
  <conditionalFormatting sqref="Q1:Q2 Q5:Q1048576">
    <cfRule type="cellIs" dxfId="2" priority="3" operator="greaterThan">
      <formula>0</formula>
    </cfRule>
  </conditionalFormatting>
  <conditionalFormatting sqref="Q4">
    <cfRule type="cellIs" dxfId="1" priority="2" operator="greaterThan">
      <formula>0</formula>
    </cfRule>
  </conditionalFormatting>
  <conditionalFormatting sqref="AB4:AB30">
    <cfRule type="cellIs" dxfId="0" priority="1" operator="less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CE2D7F-F11F-4EBF-9A22-46B3ED1698C6}">
  <dimension ref="A1:Y536"/>
  <sheetViews>
    <sheetView workbookViewId="0">
      <selection activeCell="S17" sqref="S17"/>
    </sheetView>
  </sheetViews>
  <sheetFormatPr baseColWidth="10" defaultColWidth="11.42578125" defaultRowHeight="15" x14ac:dyDescent="0.25"/>
  <cols>
    <col min="1" max="1" width="4" bestFit="1" customWidth="1"/>
    <col min="7" max="7" width="23.28515625" bestFit="1" customWidth="1"/>
    <col min="8" max="8" width="26.140625" bestFit="1" customWidth="1"/>
    <col min="9" max="9" width="3" bestFit="1" customWidth="1"/>
    <col min="10" max="10" width="2" bestFit="1" customWidth="1"/>
    <col min="11" max="12" width="3" bestFit="1" customWidth="1"/>
    <col min="13" max="13" width="2" bestFit="1" customWidth="1"/>
    <col min="14" max="15" width="12.5703125" bestFit="1" customWidth="1"/>
    <col min="16" max="16" width="9.5703125" bestFit="1" customWidth="1"/>
    <col min="17" max="20" width="13.140625" bestFit="1" customWidth="1"/>
    <col min="23" max="23" width="14.85546875" customWidth="1"/>
    <col min="24" max="24" width="12.140625" bestFit="1" customWidth="1"/>
  </cols>
  <sheetData>
    <row r="1" spans="1:25" x14ac:dyDescent="0.25">
      <c r="A1" t="s">
        <v>61</v>
      </c>
      <c r="B1" t="s">
        <v>62</v>
      </c>
      <c r="C1" t="s">
        <v>63</v>
      </c>
      <c r="D1" t="s">
        <v>64</v>
      </c>
      <c r="E1" t="s">
        <v>65</v>
      </c>
    </row>
    <row r="2" spans="1:25" x14ac:dyDescent="0.25">
      <c r="A2" t="s">
        <v>66</v>
      </c>
      <c r="B2" t="s">
        <v>67</v>
      </c>
      <c r="C2" t="s">
        <v>28</v>
      </c>
      <c r="D2" t="s">
        <v>68</v>
      </c>
      <c r="E2" t="s">
        <v>69</v>
      </c>
    </row>
    <row r="3" spans="1:25" x14ac:dyDescent="0.25">
      <c r="A3" t="s">
        <v>66</v>
      </c>
      <c r="B3" t="s">
        <v>67</v>
      </c>
      <c r="C3" t="s">
        <v>40</v>
      </c>
      <c r="D3" t="s">
        <v>68</v>
      </c>
      <c r="E3" t="s">
        <v>69</v>
      </c>
      <c r="G3" s="28" t="s">
        <v>70</v>
      </c>
      <c r="H3" s="28" t="s">
        <v>71</v>
      </c>
      <c r="I3" s="29"/>
      <c r="J3" s="29"/>
      <c r="K3" s="29"/>
      <c r="L3" s="29"/>
      <c r="M3" s="29"/>
    </row>
    <row r="4" spans="1:25" ht="30" x14ac:dyDescent="0.25">
      <c r="A4" t="s">
        <v>75</v>
      </c>
      <c r="B4" t="s">
        <v>83</v>
      </c>
      <c r="C4" t="s">
        <v>28</v>
      </c>
      <c r="D4" t="s">
        <v>68</v>
      </c>
      <c r="E4" t="s">
        <v>69</v>
      </c>
      <c r="G4" s="28" t="s">
        <v>72</v>
      </c>
      <c r="H4" s="29" t="s">
        <v>73</v>
      </c>
      <c r="I4" s="29" t="s">
        <v>66</v>
      </c>
      <c r="J4" s="29" t="s">
        <v>74</v>
      </c>
      <c r="K4" s="29" t="s">
        <v>75</v>
      </c>
      <c r="L4" s="29" t="s">
        <v>69</v>
      </c>
      <c r="M4" s="29" t="s">
        <v>76</v>
      </c>
      <c r="P4" s="13" t="s">
        <v>77</v>
      </c>
      <c r="Q4" s="13" t="s">
        <v>78</v>
      </c>
      <c r="R4" s="13" t="s">
        <v>79</v>
      </c>
      <c r="S4" s="13" t="s">
        <v>80</v>
      </c>
      <c r="T4" s="13" t="s">
        <v>81</v>
      </c>
      <c r="U4" s="14" t="s">
        <v>82</v>
      </c>
      <c r="W4" s="9" t="s">
        <v>84</v>
      </c>
      <c r="X4" s="10">
        <v>8</v>
      </c>
    </row>
    <row r="5" spans="1:25" x14ac:dyDescent="0.25">
      <c r="A5" t="s">
        <v>75</v>
      </c>
      <c r="B5" t="s">
        <v>83</v>
      </c>
      <c r="C5" t="s">
        <v>40</v>
      </c>
      <c r="D5" t="s">
        <v>68</v>
      </c>
      <c r="E5" t="s">
        <v>69</v>
      </c>
      <c r="G5" s="29" t="s">
        <v>8</v>
      </c>
      <c r="H5" s="30"/>
      <c r="I5" s="30">
        <v>3</v>
      </c>
      <c r="J5" s="30"/>
      <c r="K5" s="30">
        <v>5</v>
      </c>
      <c r="L5" s="30">
        <v>3</v>
      </c>
      <c r="M5" s="30"/>
      <c r="P5">
        <f>GETPIVOTDATA("hebdo",$G$3,"article","4000ZA2","hebdo","1")*VLOOKUP($X$4,$W$7:$X$18,2,FALSE)</f>
        <v>12</v>
      </c>
      <c r="Q5">
        <f>GETPIVOTDATA("hebdo",$G$3,"article","4000ZA2","hebdo","2")*VLOOKUP($X$4,$W$7:$X$18,2,FALSE)*2</f>
        <v>0</v>
      </c>
      <c r="R5">
        <f>GETPIVOTDATA("hebdo",$G$3,"article","4000ZA2","hebdo","3")*VLOOKUP($X$4,$W$7:$X$18,2,FALSE)*3</f>
        <v>60</v>
      </c>
      <c r="S5">
        <f>GETPIVOTDATA("hebdo",$G$3,"article","4000ZA2","hebdo","4")*VLOOKUP($X$4,$W$7:$X$18,2,FALSE)*4</f>
        <v>48</v>
      </c>
      <c r="T5">
        <f>GETPIVOTDATA("hebdo",$G$3,"article","4000ZA2","hebdo","5")*VLOOKUP($X$4,$W$7:$X$18,2,FALSE)*5</f>
        <v>0</v>
      </c>
      <c r="U5" s="2">
        <f>SUM(P5:T5)</f>
        <v>120</v>
      </c>
      <c r="W5" s="3" t="s">
        <v>85</v>
      </c>
      <c r="X5" s="4"/>
    </row>
    <row r="6" spans="1:25" x14ac:dyDescent="0.25">
      <c r="A6" t="s">
        <v>86</v>
      </c>
      <c r="B6" t="s">
        <v>87</v>
      </c>
      <c r="C6" t="s">
        <v>28</v>
      </c>
      <c r="D6" t="s">
        <v>68</v>
      </c>
      <c r="E6" t="s">
        <v>69</v>
      </c>
      <c r="G6" s="29" t="s">
        <v>10</v>
      </c>
      <c r="H6" s="30"/>
      <c r="I6" s="30">
        <v>8</v>
      </c>
      <c r="J6" s="30"/>
      <c r="K6" s="30">
        <v>24</v>
      </c>
      <c r="L6" s="30"/>
      <c r="M6" s="30"/>
      <c r="P6">
        <f>GETPIVOTDATA("hebdo",$G$3,"article","4000Zj","hebdo","1")*VLOOKUP($X$4,$W$7:$X$18,2,FALSE)</f>
        <v>32</v>
      </c>
      <c r="Q6">
        <f>GETPIVOTDATA("hebdo",$G$3,"article","4000Zj","hebdo","2")*VLOOKUP($X$4,$W$7:$X$18,2,FALSE)*2</f>
        <v>0</v>
      </c>
      <c r="R6">
        <f>GETPIVOTDATA("hebdo",$G$3,"article","4000Zj","hebdo","3")*VLOOKUP($X$4,$W$7:$X$18,2,FALSE)*3</f>
        <v>288</v>
      </c>
      <c r="S6">
        <f>GETPIVOTDATA("hebdo",$G$3,"article","4000Zj","hebdo","4")*VLOOKUP($X$4,$W$7:$X$18,2,FALSE)*4</f>
        <v>0</v>
      </c>
      <c r="T6">
        <f>GETPIVOTDATA("hebdo",$G$3,"article","4000Zj","hebdo","5")*VLOOKUP($X$4,$W$7:$X$18,2,FALSE)*5</f>
        <v>0</v>
      </c>
      <c r="U6" s="2">
        <f t="shared" ref="U6:U69" si="0">SUM(P6:T6)</f>
        <v>320</v>
      </c>
      <c r="W6" s="11" t="s">
        <v>88</v>
      </c>
      <c r="X6" s="12" t="s">
        <v>89</v>
      </c>
      <c r="Y6" s="2" t="s">
        <v>587</v>
      </c>
    </row>
    <row r="7" spans="1:25" x14ac:dyDescent="0.25">
      <c r="A7" t="s">
        <v>86</v>
      </c>
      <c r="B7" t="s">
        <v>87</v>
      </c>
      <c r="C7" t="s">
        <v>40</v>
      </c>
      <c r="D7" t="s">
        <v>68</v>
      </c>
      <c r="E7" t="s">
        <v>69</v>
      </c>
      <c r="G7" s="29" t="s">
        <v>12</v>
      </c>
      <c r="H7" s="30"/>
      <c r="I7" s="30">
        <v>2</v>
      </c>
      <c r="J7" s="30"/>
      <c r="K7" s="30">
        <v>1</v>
      </c>
      <c r="L7" s="30">
        <v>44</v>
      </c>
      <c r="M7" s="30"/>
      <c r="P7">
        <f>GETPIVOTDATA("hebdo",$G$3,"article","4000Zv","hebdo","1")*VLOOKUP($X$4,$W$7:$X$18,2,FALSE)</f>
        <v>8</v>
      </c>
      <c r="Q7">
        <f>GETPIVOTDATA("hebdo",$G$3,"article","4000Zv","hebdo","2")*VLOOKUP($X$4,$W$7:$X$18,2,FALSE)*2</f>
        <v>0</v>
      </c>
      <c r="R7">
        <f>GETPIVOTDATA("hebdo",$G$3,"article","4000Zv","hebdo","3")*VLOOKUP($X$4,$W$7:$X$18,2,FALSE)*3</f>
        <v>12</v>
      </c>
      <c r="S7">
        <f>GETPIVOTDATA("hebdo",$G$3,"article","4000Zv","hebdo","4")*VLOOKUP($X$4,$W$7:$X$18,2,FALSE)*4</f>
        <v>704</v>
      </c>
      <c r="T7">
        <f>GETPIVOTDATA("hebdo",$G$3,"article","4000Zv","hebdo","5")*VLOOKUP($X$4,$W$7:$X$18,2,FALSE)*5</f>
        <v>0</v>
      </c>
      <c r="U7" s="2">
        <f t="shared" si="0"/>
        <v>724</v>
      </c>
      <c r="W7" s="3">
        <v>1</v>
      </c>
      <c r="X7" s="4">
        <v>4</v>
      </c>
    </row>
    <row r="8" spans="1:25" x14ac:dyDescent="0.25">
      <c r="A8" t="s">
        <v>90</v>
      </c>
      <c r="B8" t="s">
        <v>91</v>
      </c>
      <c r="C8" t="s">
        <v>10</v>
      </c>
      <c r="D8" t="s">
        <v>86</v>
      </c>
      <c r="E8" t="s">
        <v>75</v>
      </c>
      <c r="G8" s="29" t="s">
        <v>14</v>
      </c>
      <c r="H8" s="30">
        <v>2</v>
      </c>
      <c r="I8" s="30"/>
      <c r="J8" s="30">
        <v>1</v>
      </c>
      <c r="K8" s="30"/>
      <c r="L8" s="30"/>
      <c r="M8" s="30"/>
      <c r="P8">
        <f>GETPIVOTDATA("hebdo",$G$3,"article","4109MB","hebdo","1")*VLOOKUP($X$4,$W$7:$X$18,2,FALSE)</f>
        <v>0</v>
      </c>
      <c r="Q8">
        <f>GETPIVOTDATA("hebdo",$G$3,"article","4109MB","hebdo","2")*VLOOKUP($X$4,$W$7:$X$18,2,FALSE)*2</f>
        <v>8</v>
      </c>
      <c r="R8">
        <f>GETPIVOTDATA("hebdo",$G$3,"article","4109MB","hebdo","3")*VLOOKUP($X$4,$W$7:$X$18,2,FALSE)*3</f>
        <v>0</v>
      </c>
      <c r="S8">
        <f>GETPIVOTDATA("hebdo",$G$3,"article","4109MB","hebdo","4")*VLOOKUP($X$4,$W$7:$X$18,2,FALSE)*4</f>
        <v>0</v>
      </c>
      <c r="T8">
        <f>GETPIVOTDATA("hebdo",$G$3,"article","4109MB","hebdo","5")*VLOOKUP($X$4,$W$7:$X$18,2,FALSE)*5</f>
        <v>0</v>
      </c>
      <c r="U8" s="2">
        <f t="shared" si="0"/>
        <v>8</v>
      </c>
      <c r="W8" s="5">
        <v>2</v>
      </c>
      <c r="X8" s="6">
        <v>4</v>
      </c>
    </row>
    <row r="9" spans="1:25" x14ac:dyDescent="0.25">
      <c r="A9" t="s">
        <v>90</v>
      </c>
      <c r="B9" t="s">
        <v>91</v>
      </c>
      <c r="C9" t="s">
        <v>50</v>
      </c>
      <c r="D9" t="s">
        <v>86</v>
      </c>
      <c r="E9" t="s">
        <v>75</v>
      </c>
      <c r="G9" s="29" t="s">
        <v>16</v>
      </c>
      <c r="H9" s="30">
        <v>1</v>
      </c>
      <c r="I9" s="30"/>
      <c r="J9" s="30"/>
      <c r="K9" s="30"/>
      <c r="L9" s="30">
        <v>21</v>
      </c>
      <c r="M9" s="30">
        <v>1</v>
      </c>
      <c r="U9" s="2"/>
      <c r="W9" s="5">
        <v>3</v>
      </c>
      <c r="X9" s="6">
        <v>5</v>
      </c>
    </row>
    <row r="10" spans="1:25" x14ac:dyDescent="0.25">
      <c r="A10" t="s">
        <v>92</v>
      </c>
      <c r="B10" t="s">
        <v>93</v>
      </c>
      <c r="C10" t="s">
        <v>10</v>
      </c>
      <c r="D10" t="s">
        <v>75</v>
      </c>
      <c r="E10" t="s">
        <v>66</v>
      </c>
      <c r="G10" s="29" t="s">
        <v>18</v>
      </c>
      <c r="H10" s="30"/>
      <c r="I10" s="30"/>
      <c r="J10" s="30"/>
      <c r="K10" s="30">
        <v>11</v>
      </c>
      <c r="L10" s="30"/>
      <c r="M10" s="30"/>
      <c r="U10" s="2"/>
      <c r="W10" s="5">
        <v>4</v>
      </c>
      <c r="X10" s="6">
        <v>4</v>
      </c>
    </row>
    <row r="11" spans="1:25" x14ac:dyDescent="0.25">
      <c r="A11" t="s">
        <v>94</v>
      </c>
      <c r="B11" t="s">
        <v>95</v>
      </c>
      <c r="C11" t="s">
        <v>12</v>
      </c>
      <c r="D11" t="s">
        <v>68</v>
      </c>
      <c r="E11" t="s">
        <v>69</v>
      </c>
      <c r="G11" s="29" t="s">
        <v>20</v>
      </c>
      <c r="H11" s="30"/>
      <c r="I11" s="30">
        <v>10</v>
      </c>
      <c r="J11" s="30"/>
      <c r="K11" s="30"/>
      <c r="L11" s="30"/>
      <c r="M11" s="30"/>
      <c r="U11" s="2"/>
      <c r="W11" s="5">
        <v>5</v>
      </c>
      <c r="X11" s="6">
        <v>4</v>
      </c>
    </row>
    <row r="12" spans="1:25" x14ac:dyDescent="0.25">
      <c r="A12" t="s">
        <v>94</v>
      </c>
      <c r="B12" t="s">
        <v>95</v>
      </c>
      <c r="C12" t="s">
        <v>52</v>
      </c>
      <c r="D12" t="s">
        <v>68</v>
      </c>
      <c r="E12" t="s">
        <v>69</v>
      </c>
      <c r="G12" s="29" t="s">
        <v>22</v>
      </c>
      <c r="H12" s="30">
        <v>5</v>
      </c>
      <c r="I12" s="30"/>
      <c r="J12" s="30"/>
      <c r="K12" s="30"/>
      <c r="L12" s="30"/>
      <c r="M12" s="30"/>
      <c r="U12" s="2"/>
      <c r="W12" s="5">
        <v>6</v>
      </c>
      <c r="X12" s="6">
        <v>5</v>
      </c>
    </row>
    <row r="13" spans="1:25" x14ac:dyDescent="0.25">
      <c r="A13" t="s">
        <v>96</v>
      </c>
      <c r="B13" t="s">
        <v>97</v>
      </c>
      <c r="C13" t="s">
        <v>16</v>
      </c>
      <c r="D13" t="s">
        <v>68</v>
      </c>
      <c r="E13" t="s">
        <v>69</v>
      </c>
      <c r="G13" s="29" t="s">
        <v>24</v>
      </c>
      <c r="H13" s="30">
        <v>13</v>
      </c>
      <c r="I13" s="30"/>
      <c r="J13" s="30"/>
      <c r="K13" s="30"/>
      <c r="L13" s="30"/>
      <c r="M13" s="30"/>
      <c r="U13" s="2"/>
      <c r="W13" s="5">
        <v>7</v>
      </c>
      <c r="X13" s="6">
        <v>4</v>
      </c>
    </row>
    <row r="14" spans="1:25" x14ac:dyDescent="0.25">
      <c r="A14" t="s">
        <v>96</v>
      </c>
      <c r="B14" t="s">
        <v>97</v>
      </c>
      <c r="C14" t="s">
        <v>24</v>
      </c>
      <c r="D14" t="s">
        <v>73</v>
      </c>
      <c r="E14" t="s">
        <v>73</v>
      </c>
      <c r="G14" s="29" t="s">
        <v>26</v>
      </c>
      <c r="H14" s="30"/>
      <c r="I14" s="30"/>
      <c r="J14" s="30"/>
      <c r="K14" s="30"/>
      <c r="L14" s="30">
        <v>10</v>
      </c>
      <c r="M14" s="30"/>
      <c r="U14" s="2"/>
      <c r="W14" s="5">
        <v>8</v>
      </c>
      <c r="X14" s="6">
        <v>4</v>
      </c>
    </row>
    <row r="15" spans="1:25" x14ac:dyDescent="0.25">
      <c r="A15" t="s">
        <v>96</v>
      </c>
      <c r="B15" t="s">
        <v>97</v>
      </c>
      <c r="C15" t="s">
        <v>44</v>
      </c>
      <c r="D15" t="s">
        <v>68</v>
      </c>
      <c r="E15" t="s">
        <v>69</v>
      </c>
      <c r="G15" s="29" t="s">
        <v>28</v>
      </c>
      <c r="H15" s="30">
        <v>4</v>
      </c>
      <c r="I15" s="30">
        <v>1</v>
      </c>
      <c r="J15" s="30"/>
      <c r="K15" s="30">
        <v>2</v>
      </c>
      <c r="L15" s="30">
        <v>90</v>
      </c>
      <c r="M15" s="30"/>
      <c r="U15" s="2"/>
      <c r="W15" s="5">
        <v>9</v>
      </c>
      <c r="X15" s="6">
        <v>5</v>
      </c>
    </row>
    <row r="16" spans="1:25" x14ac:dyDescent="0.25">
      <c r="A16" t="s">
        <v>96</v>
      </c>
      <c r="B16" t="s">
        <v>97</v>
      </c>
      <c r="C16" t="s">
        <v>48</v>
      </c>
      <c r="D16" t="s">
        <v>73</v>
      </c>
      <c r="E16" t="s">
        <v>73</v>
      </c>
      <c r="G16" s="29" t="s">
        <v>30</v>
      </c>
      <c r="H16" s="30"/>
      <c r="I16" s="30"/>
      <c r="J16" s="30"/>
      <c r="K16" s="30"/>
      <c r="L16" s="30">
        <v>2</v>
      </c>
      <c r="M16" s="30"/>
      <c r="U16" s="2"/>
      <c r="W16" s="5">
        <v>10</v>
      </c>
      <c r="X16" s="6">
        <v>4</v>
      </c>
    </row>
    <row r="17" spans="1:24" x14ac:dyDescent="0.25">
      <c r="A17" t="s">
        <v>98</v>
      </c>
      <c r="B17" t="s">
        <v>99</v>
      </c>
      <c r="C17" t="s">
        <v>12</v>
      </c>
      <c r="D17" t="s">
        <v>68</v>
      </c>
      <c r="E17" t="s">
        <v>69</v>
      </c>
      <c r="G17" s="29" t="s">
        <v>32</v>
      </c>
      <c r="H17" s="30"/>
      <c r="I17" s="30"/>
      <c r="J17" s="30"/>
      <c r="K17" s="30">
        <v>1</v>
      </c>
      <c r="L17" s="30">
        <v>12</v>
      </c>
      <c r="M17" s="30"/>
      <c r="U17" s="2"/>
      <c r="W17" s="5">
        <v>11</v>
      </c>
      <c r="X17" s="6">
        <v>4</v>
      </c>
    </row>
    <row r="18" spans="1:24" x14ac:dyDescent="0.25">
      <c r="A18" t="s">
        <v>98</v>
      </c>
      <c r="B18" t="s">
        <v>99</v>
      </c>
      <c r="C18" t="s">
        <v>52</v>
      </c>
      <c r="D18" t="s">
        <v>68</v>
      </c>
      <c r="E18" t="s">
        <v>69</v>
      </c>
      <c r="G18" s="29" t="s">
        <v>34</v>
      </c>
      <c r="H18" s="30"/>
      <c r="I18" s="30"/>
      <c r="J18" s="30"/>
      <c r="K18" s="30"/>
      <c r="L18" s="30">
        <v>18</v>
      </c>
      <c r="M18" s="30"/>
      <c r="U18" s="2"/>
      <c r="W18" s="7">
        <v>12</v>
      </c>
      <c r="X18" s="8">
        <v>5</v>
      </c>
    </row>
    <row r="19" spans="1:24" x14ac:dyDescent="0.25">
      <c r="A19" t="s">
        <v>100</v>
      </c>
      <c r="B19" t="s">
        <v>101</v>
      </c>
      <c r="C19" t="s">
        <v>12</v>
      </c>
      <c r="D19" t="s">
        <v>68</v>
      </c>
      <c r="E19" t="s">
        <v>69</v>
      </c>
      <c r="G19" s="29" t="s">
        <v>36</v>
      </c>
      <c r="H19" s="30"/>
      <c r="I19" s="30"/>
      <c r="J19" s="30"/>
      <c r="K19" s="30">
        <v>11</v>
      </c>
      <c r="L19" s="30"/>
      <c r="M19" s="30"/>
      <c r="U19" s="2"/>
      <c r="X19">
        <v>52</v>
      </c>
    </row>
    <row r="20" spans="1:24" x14ac:dyDescent="0.25">
      <c r="A20" t="s">
        <v>100</v>
      </c>
      <c r="B20" t="s">
        <v>101</v>
      </c>
      <c r="C20" t="s">
        <v>52</v>
      </c>
      <c r="D20" t="s">
        <v>68</v>
      </c>
      <c r="E20" t="s">
        <v>69</v>
      </c>
      <c r="G20" s="29" t="s">
        <v>38</v>
      </c>
      <c r="H20" s="30"/>
      <c r="I20" s="30"/>
      <c r="J20" s="30"/>
      <c r="K20" s="30"/>
      <c r="L20" s="30">
        <v>16</v>
      </c>
      <c r="M20" s="30"/>
      <c r="U20" s="2"/>
    </row>
    <row r="21" spans="1:24" x14ac:dyDescent="0.25">
      <c r="A21" t="s">
        <v>102</v>
      </c>
      <c r="B21" t="s">
        <v>103</v>
      </c>
      <c r="C21" t="s">
        <v>28</v>
      </c>
      <c r="D21" t="s">
        <v>68</v>
      </c>
      <c r="E21" t="s">
        <v>69</v>
      </c>
      <c r="G21" s="29" t="s">
        <v>40</v>
      </c>
      <c r="H21" s="30">
        <v>2</v>
      </c>
      <c r="I21" s="30"/>
      <c r="J21" s="30"/>
      <c r="K21" s="30">
        <v>1</v>
      </c>
      <c r="L21" s="30">
        <v>70</v>
      </c>
      <c r="M21" s="30"/>
      <c r="U21" s="2"/>
    </row>
    <row r="22" spans="1:24" x14ac:dyDescent="0.25">
      <c r="A22" t="s">
        <v>102</v>
      </c>
      <c r="B22" t="s">
        <v>103</v>
      </c>
      <c r="C22" t="s">
        <v>40</v>
      </c>
      <c r="D22" t="s">
        <v>68</v>
      </c>
      <c r="E22" t="s">
        <v>69</v>
      </c>
      <c r="G22" s="29" t="s">
        <v>42</v>
      </c>
      <c r="H22" s="30"/>
      <c r="I22" s="30"/>
      <c r="J22" s="30"/>
      <c r="K22" s="30"/>
      <c r="L22" s="30">
        <v>2</v>
      </c>
      <c r="M22" s="30"/>
      <c r="U22" s="2"/>
    </row>
    <row r="23" spans="1:24" x14ac:dyDescent="0.25">
      <c r="A23" t="s">
        <v>104</v>
      </c>
      <c r="B23" t="s">
        <v>105</v>
      </c>
      <c r="C23" t="s">
        <v>10</v>
      </c>
      <c r="D23" t="s">
        <v>75</v>
      </c>
      <c r="E23" t="s">
        <v>66</v>
      </c>
      <c r="G23" s="29" t="s">
        <v>44</v>
      </c>
      <c r="H23" s="30"/>
      <c r="I23" s="30"/>
      <c r="J23" s="30"/>
      <c r="K23" s="30"/>
      <c r="L23" s="30">
        <v>22</v>
      </c>
      <c r="M23" s="30"/>
      <c r="U23" s="2"/>
    </row>
    <row r="24" spans="1:24" x14ac:dyDescent="0.25">
      <c r="A24" t="s">
        <v>106</v>
      </c>
      <c r="B24" t="s">
        <v>107</v>
      </c>
      <c r="C24" t="s">
        <v>18</v>
      </c>
      <c r="D24" t="s">
        <v>86</v>
      </c>
      <c r="E24" t="s">
        <v>75</v>
      </c>
      <c r="G24" s="29" t="s">
        <v>46</v>
      </c>
      <c r="H24" s="30"/>
      <c r="I24" s="30"/>
      <c r="J24" s="30"/>
      <c r="K24" s="30">
        <v>1</v>
      </c>
      <c r="L24" s="30"/>
      <c r="M24" s="30"/>
      <c r="U24" s="2"/>
    </row>
    <row r="25" spans="1:24" x14ac:dyDescent="0.25">
      <c r="A25" t="s">
        <v>106</v>
      </c>
      <c r="B25" t="s">
        <v>107</v>
      </c>
      <c r="C25" t="s">
        <v>36</v>
      </c>
      <c r="D25" t="s">
        <v>86</v>
      </c>
      <c r="E25" t="s">
        <v>75</v>
      </c>
      <c r="G25" s="29" t="s">
        <v>48</v>
      </c>
      <c r="H25" s="30">
        <v>14</v>
      </c>
      <c r="I25" s="30"/>
      <c r="J25" s="30"/>
      <c r="K25" s="30"/>
      <c r="L25" s="30"/>
      <c r="M25" s="30"/>
      <c r="U25" s="2"/>
    </row>
    <row r="26" spans="1:24" x14ac:dyDescent="0.25">
      <c r="A26" t="s">
        <v>108</v>
      </c>
      <c r="B26" t="s">
        <v>109</v>
      </c>
      <c r="C26" t="s">
        <v>12</v>
      </c>
      <c r="D26" t="s">
        <v>68</v>
      </c>
      <c r="E26" t="s">
        <v>69</v>
      </c>
      <c r="G26" s="29" t="s">
        <v>50</v>
      </c>
      <c r="H26" s="30"/>
      <c r="I26" s="30"/>
      <c r="J26" s="30"/>
      <c r="K26" s="30">
        <v>21</v>
      </c>
      <c r="L26" s="30"/>
      <c r="M26" s="30"/>
      <c r="U26" s="2"/>
    </row>
    <row r="27" spans="1:24" x14ac:dyDescent="0.25">
      <c r="A27" t="s">
        <v>108</v>
      </c>
      <c r="B27" t="s">
        <v>109</v>
      </c>
      <c r="C27" t="s">
        <v>52</v>
      </c>
      <c r="D27" t="s">
        <v>68</v>
      </c>
      <c r="E27" t="s">
        <v>69</v>
      </c>
      <c r="G27" s="29" t="s">
        <v>52</v>
      </c>
      <c r="H27" s="30"/>
      <c r="I27" s="30"/>
      <c r="J27" s="30"/>
      <c r="K27" s="30">
        <v>1</v>
      </c>
      <c r="L27" s="30">
        <v>78</v>
      </c>
      <c r="M27" s="30"/>
      <c r="U27" s="2"/>
    </row>
    <row r="28" spans="1:24" x14ac:dyDescent="0.25">
      <c r="A28" t="s">
        <v>110</v>
      </c>
      <c r="B28" t="s">
        <v>111</v>
      </c>
      <c r="C28" t="s">
        <v>28</v>
      </c>
      <c r="D28" t="s">
        <v>68</v>
      </c>
      <c r="E28" t="s">
        <v>69</v>
      </c>
      <c r="G28" s="29" t="s">
        <v>562</v>
      </c>
      <c r="H28" s="30"/>
      <c r="I28" s="30"/>
      <c r="J28" s="30"/>
      <c r="K28" s="30"/>
      <c r="L28" s="30">
        <v>1</v>
      </c>
      <c r="M28" s="30"/>
      <c r="U28" s="2"/>
    </row>
    <row r="29" spans="1:24" x14ac:dyDescent="0.25">
      <c r="A29" t="s">
        <v>110</v>
      </c>
      <c r="B29" t="s">
        <v>111</v>
      </c>
      <c r="C29" t="s">
        <v>52</v>
      </c>
      <c r="D29" t="s">
        <v>68</v>
      </c>
      <c r="E29" t="s">
        <v>69</v>
      </c>
      <c r="U29" s="2"/>
    </row>
    <row r="30" spans="1:24" x14ac:dyDescent="0.25">
      <c r="A30" t="s">
        <v>112</v>
      </c>
      <c r="B30" t="s">
        <v>113</v>
      </c>
      <c r="C30" t="s">
        <v>562</v>
      </c>
      <c r="D30" t="s">
        <v>68</v>
      </c>
      <c r="E30" t="s">
        <v>69</v>
      </c>
      <c r="U30" s="2"/>
    </row>
    <row r="31" spans="1:24" x14ac:dyDescent="0.25">
      <c r="A31" t="s">
        <v>112</v>
      </c>
      <c r="B31" t="s">
        <v>113</v>
      </c>
      <c r="C31" t="s">
        <v>34</v>
      </c>
      <c r="D31" t="s">
        <v>68</v>
      </c>
      <c r="E31" t="s">
        <v>69</v>
      </c>
      <c r="U31" s="2"/>
    </row>
    <row r="32" spans="1:24" x14ac:dyDescent="0.25">
      <c r="A32" t="s">
        <v>112</v>
      </c>
      <c r="B32" t="s">
        <v>113</v>
      </c>
      <c r="C32" t="s">
        <v>38</v>
      </c>
      <c r="D32" t="s">
        <v>68</v>
      </c>
      <c r="E32" t="s">
        <v>69</v>
      </c>
      <c r="U32" s="2"/>
    </row>
    <row r="33" spans="1:21" x14ac:dyDescent="0.25">
      <c r="A33" t="s">
        <v>114</v>
      </c>
      <c r="B33" t="s">
        <v>115</v>
      </c>
      <c r="C33" t="s">
        <v>12</v>
      </c>
      <c r="D33" t="s">
        <v>68</v>
      </c>
      <c r="E33" t="s">
        <v>69</v>
      </c>
      <c r="U33" s="2"/>
    </row>
    <row r="34" spans="1:21" x14ac:dyDescent="0.25">
      <c r="A34" t="s">
        <v>114</v>
      </c>
      <c r="B34" t="s">
        <v>115</v>
      </c>
      <c r="C34" t="s">
        <v>52</v>
      </c>
      <c r="D34" t="s">
        <v>68</v>
      </c>
      <c r="E34" t="s">
        <v>69</v>
      </c>
      <c r="U34" s="2"/>
    </row>
    <row r="35" spans="1:21" x14ac:dyDescent="0.25">
      <c r="A35" t="s">
        <v>116</v>
      </c>
      <c r="B35" t="s">
        <v>117</v>
      </c>
      <c r="C35" t="s">
        <v>28</v>
      </c>
      <c r="D35" t="s">
        <v>68</v>
      </c>
      <c r="E35" t="s">
        <v>69</v>
      </c>
      <c r="U35" s="2"/>
    </row>
    <row r="36" spans="1:21" x14ac:dyDescent="0.25">
      <c r="A36" t="s">
        <v>116</v>
      </c>
      <c r="B36" t="s">
        <v>117</v>
      </c>
      <c r="C36" t="s">
        <v>40</v>
      </c>
      <c r="D36" t="s">
        <v>68</v>
      </c>
      <c r="E36" t="s">
        <v>69</v>
      </c>
      <c r="U36" s="2"/>
    </row>
    <row r="37" spans="1:21" x14ac:dyDescent="0.25">
      <c r="A37" t="s">
        <v>118</v>
      </c>
      <c r="B37" t="s">
        <v>119</v>
      </c>
      <c r="C37" t="s">
        <v>16</v>
      </c>
      <c r="D37" t="s">
        <v>68</v>
      </c>
      <c r="E37" t="s">
        <v>69</v>
      </c>
      <c r="U37" s="2"/>
    </row>
    <row r="38" spans="1:21" x14ac:dyDescent="0.25">
      <c r="A38" t="s">
        <v>118</v>
      </c>
      <c r="B38" t="s">
        <v>119</v>
      </c>
      <c r="C38" t="s">
        <v>20</v>
      </c>
      <c r="D38" t="s">
        <v>75</v>
      </c>
      <c r="E38" t="s">
        <v>66</v>
      </c>
      <c r="U38" s="2"/>
    </row>
    <row r="39" spans="1:21" x14ac:dyDescent="0.25">
      <c r="A39" t="s">
        <v>118</v>
      </c>
      <c r="B39" t="s">
        <v>119</v>
      </c>
      <c r="C39" t="s">
        <v>24</v>
      </c>
      <c r="D39" t="s">
        <v>73</v>
      </c>
      <c r="E39" t="s">
        <v>73</v>
      </c>
      <c r="U39" s="2"/>
    </row>
    <row r="40" spans="1:21" x14ac:dyDescent="0.25">
      <c r="A40" t="s">
        <v>118</v>
      </c>
      <c r="B40" t="s">
        <v>119</v>
      </c>
      <c r="C40" t="s">
        <v>44</v>
      </c>
      <c r="D40" t="s">
        <v>68</v>
      </c>
      <c r="E40" t="s">
        <v>69</v>
      </c>
      <c r="U40" s="2"/>
    </row>
    <row r="41" spans="1:21" x14ac:dyDescent="0.25">
      <c r="A41" t="s">
        <v>118</v>
      </c>
      <c r="B41" t="s">
        <v>119</v>
      </c>
      <c r="C41" t="s">
        <v>48</v>
      </c>
      <c r="D41" t="s">
        <v>73</v>
      </c>
      <c r="E41" t="s">
        <v>73</v>
      </c>
      <c r="U41" s="2"/>
    </row>
    <row r="42" spans="1:21" x14ac:dyDescent="0.25">
      <c r="A42" t="s">
        <v>120</v>
      </c>
      <c r="B42" t="s">
        <v>121</v>
      </c>
      <c r="C42" t="s">
        <v>12</v>
      </c>
      <c r="D42" t="s">
        <v>68</v>
      </c>
      <c r="E42" t="s">
        <v>69</v>
      </c>
      <c r="U42" s="2"/>
    </row>
    <row r="43" spans="1:21" x14ac:dyDescent="0.25">
      <c r="A43" t="s">
        <v>120</v>
      </c>
      <c r="B43" t="s">
        <v>121</v>
      </c>
      <c r="C43" t="s">
        <v>52</v>
      </c>
      <c r="D43" t="s">
        <v>68</v>
      </c>
      <c r="E43" t="s">
        <v>69</v>
      </c>
      <c r="U43" s="2"/>
    </row>
    <row r="44" spans="1:21" x14ac:dyDescent="0.25">
      <c r="A44" t="s">
        <v>122</v>
      </c>
      <c r="B44" t="s">
        <v>123</v>
      </c>
      <c r="C44" t="s">
        <v>32</v>
      </c>
      <c r="D44" t="s">
        <v>68</v>
      </c>
      <c r="E44" t="s">
        <v>69</v>
      </c>
      <c r="U44" s="2"/>
    </row>
    <row r="45" spans="1:21" x14ac:dyDescent="0.25">
      <c r="A45" t="s">
        <v>122</v>
      </c>
      <c r="B45" t="s">
        <v>123</v>
      </c>
      <c r="C45" t="s">
        <v>52</v>
      </c>
      <c r="D45" t="s">
        <v>68</v>
      </c>
      <c r="E45" t="s">
        <v>69</v>
      </c>
      <c r="U45" s="2"/>
    </row>
    <row r="46" spans="1:21" x14ac:dyDescent="0.25">
      <c r="A46" t="s">
        <v>124</v>
      </c>
      <c r="B46" t="s">
        <v>125</v>
      </c>
      <c r="C46" t="s">
        <v>12</v>
      </c>
      <c r="D46" t="s">
        <v>68</v>
      </c>
      <c r="E46" t="s">
        <v>69</v>
      </c>
      <c r="U46" s="2"/>
    </row>
    <row r="47" spans="1:21" x14ac:dyDescent="0.25">
      <c r="A47" t="s">
        <v>124</v>
      </c>
      <c r="B47" t="s">
        <v>125</v>
      </c>
      <c r="C47" t="s">
        <v>52</v>
      </c>
      <c r="D47" t="s">
        <v>68</v>
      </c>
      <c r="E47" t="s">
        <v>69</v>
      </c>
      <c r="U47" s="2"/>
    </row>
    <row r="48" spans="1:21" x14ac:dyDescent="0.25">
      <c r="A48" t="s">
        <v>126</v>
      </c>
      <c r="B48" t="s">
        <v>127</v>
      </c>
      <c r="C48" t="s">
        <v>12</v>
      </c>
      <c r="D48" t="s">
        <v>68</v>
      </c>
      <c r="E48" t="s">
        <v>69</v>
      </c>
      <c r="U48" s="2"/>
    </row>
    <row r="49" spans="1:21" x14ac:dyDescent="0.25">
      <c r="A49" t="s">
        <v>126</v>
      </c>
      <c r="B49" t="s">
        <v>127</v>
      </c>
      <c r="C49" t="s">
        <v>52</v>
      </c>
      <c r="D49" t="s">
        <v>68</v>
      </c>
      <c r="E49" t="s">
        <v>69</v>
      </c>
      <c r="U49" s="2"/>
    </row>
    <row r="50" spans="1:21" x14ac:dyDescent="0.25">
      <c r="A50" t="s">
        <v>128</v>
      </c>
      <c r="B50" t="s">
        <v>129</v>
      </c>
      <c r="C50" t="s">
        <v>12</v>
      </c>
      <c r="D50" t="s">
        <v>68</v>
      </c>
      <c r="E50" t="s">
        <v>69</v>
      </c>
      <c r="U50" s="2"/>
    </row>
    <row r="51" spans="1:21" x14ac:dyDescent="0.25">
      <c r="A51" t="s">
        <v>128</v>
      </c>
      <c r="B51" t="s">
        <v>129</v>
      </c>
      <c r="C51" t="s">
        <v>52</v>
      </c>
      <c r="D51" t="s">
        <v>68</v>
      </c>
      <c r="E51" t="s">
        <v>69</v>
      </c>
      <c r="U51" s="2"/>
    </row>
    <row r="52" spans="1:21" x14ac:dyDescent="0.25">
      <c r="A52" t="s">
        <v>130</v>
      </c>
      <c r="B52" t="s">
        <v>131</v>
      </c>
      <c r="C52" t="s">
        <v>10</v>
      </c>
      <c r="D52" t="s">
        <v>86</v>
      </c>
      <c r="E52" t="s">
        <v>75</v>
      </c>
      <c r="U52" s="2"/>
    </row>
    <row r="53" spans="1:21" x14ac:dyDescent="0.25">
      <c r="A53" t="s">
        <v>130</v>
      </c>
      <c r="B53" t="s">
        <v>131</v>
      </c>
      <c r="C53" t="s">
        <v>50</v>
      </c>
      <c r="D53" t="s">
        <v>86</v>
      </c>
      <c r="E53" t="s">
        <v>75</v>
      </c>
      <c r="U53" s="2"/>
    </row>
    <row r="54" spans="1:21" x14ac:dyDescent="0.25">
      <c r="A54" t="s">
        <v>132</v>
      </c>
      <c r="B54" t="s">
        <v>133</v>
      </c>
      <c r="C54" t="s">
        <v>26</v>
      </c>
      <c r="D54" t="s">
        <v>68</v>
      </c>
      <c r="E54" t="s">
        <v>69</v>
      </c>
      <c r="U54" s="2"/>
    </row>
    <row r="55" spans="1:21" x14ac:dyDescent="0.25">
      <c r="A55" t="s">
        <v>132</v>
      </c>
      <c r="B55" t="s">
        <v>133</v>
      </c>
      <c r="C55" t="s">
        <v>52</v>
      </c>
      <c r="D55" t="s">
        <v>68</v>
      </c>
      <c r="E55" t="s">
        <v>69</v>
      </c>
      <c r="U55" s="2"/>
    </row>
    <row r="56" spans="1:21" x14ac:dyDescent="0.25">
      <c r="A56" t="s">
        <v>134</v>
      </c>
      <c r="B56" t="s">
        <v>135</v>
      </c>
      <c r="C56" t="s">
        <v>34</v>
      </c>
      <c r="D56" t="s">
        <v>68</v>
      </c>
      <c r="E56" t="s">
        <v>69</v>
      </c>
      <c r="U56" s="2"/>
    </row>
    <row r="57" spans="1:21" x14ac:dyDescent="0.25">
      <c r="A57" t="s">
        <v>134</v>
      </c>
      <c r="B57" t="s">
        <v>135</v>
      </c>
      <c r="C57" t="s">
        <v>38</v>
      </c>
      <c r="D57" t="s">
        <v>68</v>
      </c>
      <c r="E57" t="s">
        <v>69</v>
      </c>
      <c r="U57" s="2"/>
    </row>
    <row r="58" spans="1:21" x14ac:dyDescent="0.25">
      <c r="A58" t="s">
        <v>136</v>
      </c>
      <c r="B58" t="s">
        <v>137</v>
      </c>
      <c r="C58" t="s">
        <v>28</v>
      </c>
      <c r="D58" t="s">
        <v>68</v>
      </c>
      <c r="E58" t="s">
        <v>69</v>
      </c>
      <c r="U58" s="2"/>
    </row>
    <row r="59" spans="1:21" x14ac:dyDescent="0.25">
      <c r="A59" t="s">
        <v>136</v>
      </c>
      <c r="B59" t="s">
        <v>137</v>
      </c>
      <c r="C59" t="s">
        <v>40</v>
      </c>
      <c r="D59" t="s">
        <v>68</v>
      </c>
      <c r="E59" t="s">
        <v>69</v>
      </c>
      <c r="U59" s="2"/>
    </row>
    <row r="60" spans="1:21" x14ac:dyDescent="0.25">
      <c r="A60" t="s">
        <v>138</v>
      </c>
      <c r="B60" t="s">
        <v>139</v>
      </c>
      <c r="C60" t="s">
        <v>28</v>
      </c>
      <c r="D60" t="s">
        <v>68</v>
      </c>
      <c r="E60" t="s">
        <v>69</v>
      </c>
      <c r="U60" s="2"/>
    </row>
    <row r="61" spans="1:21" x14ac:dyDescent="0.25">
      <c r="A61" t="s">
        <v>138</v>
      </c>
      <c r="B61" t="s">
        <v>139</v>
      </c>
      <c r="C61" t="s">
        <v>40</v>
      </c>
      <c r="D61" t="s">
        <v>68</v>
      </c>
      <c r="E61" t="s">
        <v>69</v>
      </c>
      <c r="U61" s="2"/>
    </row>
    <row r="62" spans="1:21" x14ac:dyDescent="0.25">
      <c r="A62" t="s">
        <v>140</v>
      </c>
      <c r="B62" t="s">
        <v>141</v>
      </c>
      <c r="C62" t="s">
        <v>28</v>
      </c>
      <c r="D62" t="s">
        <v>68</v>
      </c>
      <c r="E62" t="s">
        <v>69</v>
      </c>
      <c r="U62" s="2"/>
    </row>
    <row r="63" spans="1:21" x14ac:dyDescent="0.25">
      <c r="A63" t="s">
        <v>140</v>
      </c>
      <c r="B63" t="s">
        <v>141</v>
      </c>
      <c r="C63" t="s">
        <v>40</v>
      </c>
      <c r="D63" t="s">
        <v>68</v>
      </c>
      <c r="E63" t="s">
        <v>69</v>
      </c>
      <c r="U63" s="2"/>
    </row>
    <row r="64" spans="1:21" x14ac:dyDescent="0.25">
      <c r="A64" t="s">
        <v>142</v>
      </c>
      <c r="B64" t="s">
        <v>143</v>
      </c>
      <c r="C64" t="s">
        <v>10</v>
      </c>
      <c r="D64" t="s">
        <v>75</v>
      </c>
      <c r="E64" t="s">
        <v>66</v>
      </c>
      <c r="U64" s="2"/>
    </row>
    <row r="65" spans="1:21" x14ac:dyDescent="0.25">
      <c r="A65" t="s">
        <v>142</v>
      </c>
      <c r="B65" t="s">
        <v>143</v>
      </c>
      <c r="C65" t="s">
        <v>12</v>
      </c>
      <c r="D65" t="s">
        <v>68</v>
      </c>
      <c r="E65" t="s">
        <v>69</v>
      </c>
      <c r="U65" s="2"/>
    </row>
    <row r="66" spans="1:21" x14ac:dyDescent="0.25">
      <c r="A66" t="s">
        <v>142</v>
      </c>
      <c r="B66" t="s">
        <v>143</v>
      </c>
      <c r="C66" t="s">
        <v>52</v>
      </c>
      <c r="D66" t="s">
        <v>68</v>
      </c>
      <c r="E66" t="s">
        <v>69</v>
      </c>
      <c r="U66" s="2"/>
    </row>
    <row r="67" spans="1:21" x14ac:dyDescent="0.25">
      <c r="A67" t="s">
        <v>144</v>
      </c>
      <c r="B67" t="s">
        <v>145</v>
      </c>
      <c r="C67" t="s">
        <v>28</v>
      </c>
      <c r="D67" t="s">
        <v>68</v>
      </c>
      <c r="E67" t="s">
        <v>69</v>
      </c>
      <c r="U67" s="2"/>
    </row>
    <row r="68" spans="1:21" x14ac:dyDescent="0.25">
      <c r="A68" t="s">
        <v>144</v>
      </c>
      <c r="B68" t="s">
        <v>145</v>
      </c>
      <c r="C68" t="s">
        <v>40</v>
      </c>
      <c r="D68" t="s">
        <v>68</v>
      </c>
      <c r="E68" t="s">
        <v>69</v>
      </c>
      <c r="U68" s="2"/>
    </row>
    <row r="69" spans="1:21" x14ac:dyDescent="0.25">
      <c r="A69" t="s">
        <v>146</v>
      </c>
      <c r="B69" t="s">
        <v>147</v>
      </c>
      <c r="C69" t="s">
        <v>8</v>
      </c>
      <c r="D69" t="s">
        <v>68</v>
      </c>
      <c r="E69" t="s">
        <v>69</v>
      </c>
      <c r="U69" s="2"/>
    </row>
    <row r="70" spans="1:21" x14ac:dyDescent="0.25">
      <c r="A70" t="s">
        <v>146</v>
      </c>
      <c r="B70" t="s">
        <v>147</v>
      </c>
      <c r="C70" t="s">
        <v>52</v>
      </c>
      <c r="D70" t="s">
        <v>68</v>
      </c>
      <c r="E70" t="s">
        <v>69</v>
      </c>
      <c r="U70" s="2"/>
    </row>
    <row r="71" spans="1:21" x14ac:dyDescent="0.25">
      <c r="A71" t="s">
        <v>148</v>
      </c>
      <c r="B71" t="s">
        <v>149</v>
      </c>
      <c r="C71" t="s">
        <v>16</v>
      </c>
      <c r="D71" t="s">
        <v>68</v>
      </c>
      <c r="E71" t="s">
        <v>69</v>
      </c>
      <c r="U71" s="2"/>
    </row>
    <row r="72" spans="1:21" x14ac:dyDescent="0.25">
      <c r="A72" t="s">
        <v>148</v>
      </c>
      <c r="B72" t="s">
        <v>149</v>
      </c>
      <c r="C72" t="s">
        <v>24</v>
      </c>
      <c r="D72" t="s">
        <v>73</v>
      </c>
      <c r="E72" t="s">
        <v>73</v>
      </c>
      <c r="U72" s="2"/>
    </row>
    <row r="73" spans="1:21" x14ac:dyDescent="0.25">
      <c r="A73" t="s">
        <v>148</v>
      </c>
      <c r="B73" t="s">
        <v>149</v>
      </c>
      <c r="C73" t="s">
        <v>44</v>
      </c>
      <c r="D73" t="s">
        <v>68</v>
      </c>
      <c r="E73" t="s">
        <v>69</v>
      </c>
      <c r="U73" s="2"/>
    </row>
    <row r="74" spans="1:21" x14ac:dyDescent="0.25">
      <c r="A74" t="s">
        <v>148</v>
      </c>
      <c r="B74" t="s">
        <v>149</v>
      </c>
      <c r="C74" t="s">
        <v>48</v>
      </c>
      <c r="D74" t="s">
        <v>73</v>
      </c>
      <c r="E74" t="s">
        <v>73</v>
      </c>
      <c r="U74" s="2"/>
    </row>
    <row r="75" spans="1:21" x14ac:dyDescent="0.25">
      <c r="A75" t="s">
        <v>150</v>
      </c>
      <c r="B75" t="s">
        <v>151</v>
      </c>
      <c r="C75" t="s">
        <v>28</v>
      </c>
      <c r="D75" t="s">
        <v>68</v>
      </c>
      <c r="E75" t="s">
        <v>69</v>
      </c>
      <c r="U75" s="2"/>
    </row>
    <row r="76" spans="1:21" x14ac:dyDescent="0.25">
      <c r="A76" t="s">
        <v>150</v>
      </c>
      <c r="B76" t="s">
        <v>151</v>
      </c>
      <c r="C76" t="s">
        <v>34</v>
      </c>
      <c r="D76" t="s">
        <v>68</v>
      </c>
      <c r="E76" t="s">
        <v>69</v>
      </c>
      <c r="U76" s="2"/>
    </row>
    <row r="77" spans="1:21" x14ac:dyDescent="0.25">
      <c r="A77" t="s">
        <v>150</v>
      </c>
      <c r="B77" t="s">
        <v>151</v>
      </c>
      <c r="C77" t="s">
        <v>38</v>
      </c>
      <c r="D77" t="s">
        <v>68</v>
      </c>
      <c r="E77" t="s">
        <v>69</v>
      </c>
      <c r="U77" s="2"/>
    </row>
    <row r="78" spans="1:21" x14ac:dyDescent="0.25">
      <c r="A78" t="s">
        <v>152</v>
      </c>
      <c r="B78" t="s">
        <v>153</v>
      </c>
      <c r="C78" t="s">
        <v>28</v>
      </c>
      <c r="D78" t="s">
        <v>68</v>
      </c>
      <c r="E78" t="s">
        <v>69</v>
      </c>
      <c r="U78" s="2"/>
    </row>
    <row r="79" spans="1:21" x14ac:dyDescent="0.25">
      <c r="A79" t="s">
        <v>152</v>
      </c>
      <c r="B79" t="s">
        <v>153</v>
      </c>
      <c r="C79" t="s">
        <v>40</v>
      </c>
      <c r="D79" t="s">
        <v>68</v>
      </c>
      <c r="E79" t="s">
        <v>69</v>
      </c>
      <c r="U79" s="2"/>
    </row>
    <row r="80" spans="1:21" x14ac:dyDescent="0.25">
      <c r="A80" t="s">
        <v>154</v>
      </c>
      <c r="B80" t="s">
        <v>155</v>
      </c>
      <c r="C80" t="s">
        <v>10</v>
      </c>
      <c r="D80" t="s">
        <v>86</v>
      </c>
      <c r="E80" t="s">
        <v>75</v>
      </c>
      <c r="U80" s="2"/>
    </row>
    <row r="81" spans="1:21" x14ac:dyDescent="0.25">
      <c r="A81" t="s">
        <v>154</v>
      </c>
      <c r="B81" t="s">
        <v>155</v>
      </c>
      <c r="C81" t="s">
        <v>50</v>
      </c>
      <c r="D81" t="s">
        <v>86</v>
      </c>
      <c r="E81" t="s">
        <v>75</v>
      </c>
      <c r="U81" s="2"/>
    </row>
    <row r="82" spans="1:21" x14ac:dyDescent="0.25">
      <c r="A82" t="s">
        <v>156</v>
      </c>
      <c r="B82" t="s">
        <v>157</v>
      </c>
      <c r="C82" t="s">
        <v>26</v>
      </c>
      <c r="D82" t="s">
        <v>68</v>
      </c>
      <c r="E82" t="s">
        <v>69</v>
      </c>
      <c r="U82" s="2"/>
    </row>
    <row r="83" spans="1:21" x14ac:dyDescent="0.25">
      <c r="A83" t="s">
        <v>156</v>
      </c>
      <c r="B83" t="s">
        <v>157</v>
      </c>
      <c r="C83" t="s">
        <v>52</v>
      </c>
      <c r="D83" t="s">
        <v>68</v>
      </c>
      <c r="E83" t="s">
        <v>69</v>
      </c>
      <c r="U83" s="2"/>
    </row>
    <row r="84" spans="1:21" x14ac:dyDescent="0.25">
      <c r="A84" t="s">
        <v>158</v>
      </c>
      <c r="B84" t="s">
        <v>159</v>
      </c>
      <c r="C84" t="s">
        <v>12</v>
      </c>
      <c r="D84" t="s">
        <v>68</v>
      </c>
      <c r="E84" t="s">
        <v>69</v>
      </c>
      <c r="U84" s="2"/>
    </row>
    <row r="85" spans="1:21" x14ac:dyDescent="0.25">
      <c r="A85" t="s">
        <v>158</v>
      </c>
      <c r="B85" t="s">
        <v>159</v>
      </c>
      <c r="C85" t="s">
        <v>52</v>
      </c>
      <c r="D85" t="s">
        <v>68</v>
      </c>
      <c r="E85" t="s">
        <v>69</v>
      </c>
      <c r="U85" s="2"/>
    </row>
    <row r="86" spans="1:21" x14ac:dyDescent="0.25">
      <c r="A86" t="s">
        <v>160</v>
      </c>
      <c r="B86" t="s">
        <v>161</v>
      </c>
      <c r="C86" t="s">
        <v>28</v>
      </c>
      <c r="D86" t="s">
        <v>68</v>
      </c>
      <c r="E86" t="s">
        <v>69</v>
      </c>
      <c r="U86" s="2"/>
    </row>
    <row r="87" spans="1:21" x14ac:dyDescent="0.25">
      <c r="A87" t="s">
        <v>160</v>
      </c>
      <c r="B87" t="s">
        <v>161</v>
      </c>
      <c r="C87" t="s">
        <v>40</v>
      </c>
      <c r="D87" t="s">
        <v>68</v>
      </c>
      <c r="E87" t="s">
        <v>69</v>
      </c>
      <c r="U87" s="2"/>
    </row>
    <row r="88" spans="1:21" x14ac:dyDescent="0.25">
      <c r="A88" t="s">
        <v>162</v>
      </c>
      <c r="B88" t="s">
        <v>163</v>
      </c>
      <c r="C88" t="s">
        <v>28</v>
      </c>
      <c r="D88" t="s">
        <v>68</v>
      </c>
      <c r="E88" t="s">
        <v>69</v>
      </c>
      <c r="U88" s="2"/>
    </row>
    <row r="89" spans="1:21" x14ac:dyDescent="0.25">
      <c r="A89" t="s">
        <v>162</v>
      </c>
      <c r="B89" t="s">
        <v>163</v>
      </c>
      <c r="C89" t="s">
        <v>40</v>
      </c>
      <c r="D89" t="s">
        <v>68</v>
      </c>
      <c r="E89" t="s">
        <v>69</v>
      </c>
      <c r="U89" s="2"/>
    </row>
    <row r="90" spans="1:21" x14ac:dyDescent="0.25">
      <c r="A90" t="s">
        <v>164</v>
      </c>
      <c r="B90" t="s">
        <v>165</v>
      </c>
      <c r="C90" t="s">
        <v>28</v>
      </c>
      <c r="D90" t="s">
        <v>68</v>
      </c>
      <c r="E90" t="s">
        <v>69</v>
      </c>
      <c r="U90" s="2"/>
    </row>
    <row r="91" spans="1:21" x14ac:dyDescent="0.25">
      <c r="A91" t="s">
        <v>164</v>
      </c>
      <c r="B91" t="s">
        <v>165</v>
      </c>
      <c r="C91" t="s">
        <v>52</v>
      </c>
      <c r="D91" t="s">
        <v>68</v>
      </c>
      <c r="E91" t="s">
        <v>69</v>
      </c>
      <c r="U91" s="2"/>
    </row>
    <row r="92" spans="1:21" x14ac:dyDescent="0.25">
      <c r="A92" t="s">
        <v>166</v>
      </c>
      <c r="B92" t="s">
        <v>167</v>
      </c>
      <c r="C92" t="s">
        <v>28</v>
      </c>
      <c r="D92" t="s">
        <v>68</v>
      </c>
      <c r="E92" t="s">
        <v>69</v>
      </c>
      <c r="U92" s="2"/>
    </row>
    <row r="93" spans="1:21" x14ac:dyDescent="0.25">
      <c r="A93" t="s">
        <v>166</v>
      </c>
      <c r="B93" t="s">
        <v>167</v>
      </c>
      <c r="C93" t="s">
        <v>40</v>
      </c>
      <c r="D93" t="s">
        <v>68</v>
      </c>
      <c r="E93" t="s">
        <v>69</v>
      </c>
      <c r="U93" s="2"/>
    </row>
    <row r="94" spans="1:21" x14ac:dyDescent="0.25">
      <c r="A94" t="s">
        <v>168</v>
      </c>
      <c r="B94" t="s">
        <v>169</v>
      </c>
      <c r="C94" t="s">
        <v>28</v>
      </c>
      <c r="D94" t="s">
        <v>68</v>
      </c>
      <c r="E94" t="s">
        <v>69</v>
      </c>
      <c r="U94" s="2"/>
    </row>
    <row r="95" spans="1:21" x14ac:dyDescent="0.25">
      <c r="A95" t="s">
        <v>168</v>
      </c>
      <c r="B95" t="s">
        <v>169</v>
      </c>
      <c r="C95" t="s">
        <v>40</v>
      </c>
      <c r="D95" t="s">
        <v>68</v>
      </c>
      <c r="E95" t="s">
        <v>69</v>
      </c>
      <c r="U95" s="2"/>
    </row>
    <row r="96" spans="1:21" x14ac:dyDescent="0.25">
      <c r="A96" t="s">
        <v>170</v>
      </c>
      <c r="B96" t="s">
        <v>171</v>
      </c>
      <c r="C96" t="s">
        <v>8</v>
      </c>
      <c r="D96" t="s">
        <v>75</v>
      </c>
      <c r="E96" t="s">
        <v>66</v>
      </c>
      <c r="U96" s="2"/>
    </row>
    <row r="97" spans="1:21" x14ac:dyDescent="0.25">
      <c r="A97" t="s">
        <v>170</v>
      </c>
      <c r="B97" t="s">
        <v>171</v>
      </c>
      <c r="C97" t="s">
        <v>32</v>
      </c>
      <c r="D97" t="s">
        <v>68</v>
      </c>
      <c r="E97" t="s">
        <v>69</v>
      </c>
      <c r="U97" s="2"/>
    </row>
    <row r="98" spans="1:21" x14ac:dyDescent="0.25">
      <c r="A98" t="s">
        <v>170</v>
      </c>
      <c r="B98" t="s">
        <v>171</v>
      </c>
      <c r="C98" t="s">
        <v>52</v>
      </c>
      <c r="D98" t="s">
        <v>68</v>
      </c>
      <c r="E98" t="s">
        <v>69</v>
      </c>
      <c r="U98" s="2"/>
    </row>
    <row r="99" spans="1:21" x14ac:dyDescent="0.25">
      <c r="A99" t="s">
        <v>172</v>
      </c>
      <c r="B99" t="s">
        <v>173</v>
      </c>
      <c r="C99" t="s">
        <v>12</v>
      </c>
      <c r="D99" t="s">
        <v>68</v>
      </c>
      <c r="E99" t="s">
        <v>69</v>
      </c>
      <c r="U99" s="2"/>
    </row>
    <row r="100" spans="1:21" x14ac:dyDescent="0.25">
      <c r="A100" t="s">
        <v>172</v>
      </c>
      <c r="B100" t="s">
        <v>173</v>
      </c>
      <c r="C100" t="s">
        <v>52</v>
      </c>
      <c r="D100" t="s">
        <v>68</v>
      </c>
      <c r="E100" t="s">
        <v>69</v>
      </c>
      <c r="U100" s="2"/>
    </row>
    <row r="101" spans="1:21" x14ac:dyDescent="0.25">
      <c r="A101" t="s">
        <v>174</v>
      </c>
      <c r="B101" t="s">
        <v>175</v>
      </c>
      <c r="C101" t="s">
        <v>10</v>
      </c>
      <c r="D101" t="s">
        <v>86</v>
      </c>
      <c r="E101" t="s">
        <v>75</v>
      </c>
      <c r="U101" s="2"/>
    </row>
    <row r="102" spans="1:21" x14ac:dyDescent="0.25">
      <c r="A102" t="s">
        <v>174</v>
      </c>
      <c r="B102" t="s">
        <v>175</v>
      </c>
      <c r="C102" t="s">
        <v>50</v>
      </c>
      <c r="D102" t="s">
        <v>86</v>
      </c>
      <c r="E102" t="s">
        <v>75</v>
      </c>
      <c r="U102" s="2"/>
    </row>
    <row r="103" spans="1:21" x14ac:dyDescent="0.25">
      <c r="A103" t="s">
        <v>176</v>
      </c>
      <c r="B103" t="s">
        <v>177</v>
      </c>
      <c r="C103" t="s">
        <v>28</v>
      </c>
      <c r="D103" t="s">
        <v>68</v>
      </c>
      <c r="E103" t="s">
        <v>69</v>
      </c>
      <c r="U103" s="2"/>
    </row>
    <row r="104" spans="1:21" x14ac:dyDescent="0.25">
      <c r="A104" t="s">
        <v>176</v>
      </c>
      <c r="B104" t="s">
        <v>177</v>
      </c>
      <c r="C104" t="s">
        <v>40</v>
      </c>
      <c r="D104" t="s">
        <v>68</v>
      </c>
      <c r="E104" t="s">
        <v>69</v>
      </c>
      <c r="U104" s="2"/>
    </row>
    <row r="105" spans="1:21" x14ac:dyDescent="0.25">
      <c r="A105" t="s">
        <v>178</v>
      </c>
      <c r="B105" t="s">
        <v>179</v>
      </c>
      <c r="C105" t="s">
        <v>16</v>
      </c>
      <c r="D105" t="s">
        <v>68</v>
      </c>
      <c r="E105" t="s">
        <v>69</v>
      </c>
      <c r="U105" s="2"/>
    </row>
    <row r="106" spans="1:21" x14ac:dyDescent="0.25">
      <c r="A106" t="s">
        <v>178</v>
      </c>
      <c r="B106" t="s">
        <v>179</v>
      </c>
      <c r="C106" t="s">
        <v>44</v>
      </c>
      <c r="D106" t="s">
        <v>68</v>
      </c>
      <c r="E106" t="s">
        <v>69</v>
      </c>
      <c r="U106" s="2"/>
    </row>
    <row r="107" spans="1:21" x14ac:dyDescent="0.25">
      <c r="A107" t="s">
        <v>180</v>
      </c>
      <c r="B107" t="s">
        <v>181</v>
      </c>
      <c r="C107" t="s">
        <v>32</v>
      </c>
      <c r="D107" t="s">
        <v>68</v>
      </c>
      <c r="E107" t="s">
        <v>69</v>
      </c>
      <c r="U107" s="2"/>
    </row>
    <row r="108" spans="1:21" x14ac:dyDescent="0.25">
      <c r="A108" t="s">
        <v>180</v>
      </c>
      <c r="B108" t="s">
        <v>181</v>
      </c>
      <c r="C108" t="s">
        <v>52</v>
      </c>
      <c r="D108" t="s">
        <v>68</v>
      </c>
      <c r="E108" t="s">
        <v>69</v>
      </c>
      <c r="U108" s="2"/>
    </row>
    <row r="109" spans="1:21" x14ac:dyDescent="0.25">
      <c r="A109" t="s">
        <v>182</v>
      </c>
      <c r="B109" t="s">
        <v>183</v>
      </c>
      <c r="C109" t="s">
        <v>18</v>
      </c>
      <c r="D109" t="s">
        <v>86</v>
      </c>
      <c r="E109" t="s">
        <v>75</v>
      </c>
      <c r="U109" s="2"/>
    </row>
    <row r="110" spans="1:21" x14ac:dyDescent="0.25">
      <c r="A110" t="s">
        <v>182</v>
      </c>
      <c r="B110" t="s">
        <v>183</v>
      </c>
      <c r="C110" t="s">
        <v>36</v>
      </c>
      <c r="D110" t="s">
        <v>86</v>
      </c>
      <c r="E110" t="s">
        <v>75</v>
      </c>
      <c r="U110" s="2"/>
    </row>
    <row r="111" spans="1:21" x14ac:dyDescent="0.25">
      <c r="A111" t="s">
        <v>184</v>
      </c>
      <c r="B111" t="s">
        <v>185</v>
      </c>
      <c r="C111" t="s">
        <v>18</v>
      </c>
      <c r="D111" t="s">
        <v>86</v>
      </c>
      <c r="E111" t="s">
        <v>75</v>
      </c>
      <c r="U111" s="2"/>
    </row>
    <row r="112" spans="1:21" x14ac:dyDescent="0.25">
      <c r="A112" t="s">
        <v>184</v>
      </c>
      <c r="B112" t="s">
        <v>185</v>
      </c>
      <c r="C112" t="s">
        <v>36</v>
      </c>
      <c r="D112" t="s">
        <v>86</v>
      </c>
      <c r="E112" t="s">
        <v>75</v>
      </c>
      <c r="U112" s="2"/>
    </row>
    <row r="113" spans="1:21" x14ac:dyDescent="0.25">
      <c r="A113" t="s">
        <v>186</v>
      </c>
      <c r="B113" t="s">
        <v>187</v>
      </c>
      <c r="C113" t="s">
        <v>10</v>
      </c>
      <c r="D113" t="s">
        <v>86</v>
      </c>
      <c r="E113" t="s">
        <v>75</v>
      </c>
      <c r="U113" s="2"/>
    </row>
    <row r="114" spans="1:21" x14ac:dyDescent="0.25">
      <c r="A114" t="s">
        <v>188</v>
      </c>
      <c r="B114" t="s">
        <v>189</v>
      </c>
      <c r="C114" t="s">
        <v>28</v>
      </c>
      <c r="D114" t="s">
        <v>68</v>
      </c>
      <c r="E114" t="s">
        <v>69</v>
      </c>
      <c r="U114" s="2"/>
    </row>
    <row r="115" spans="1:21" x14ac:dyDescent="0.25">
      <c r="A115" t="s">
        <v>188</v>
      </c>
      <c r="B115" t="s">
        <v>189</v>
      </c>
      <c r="C115" t="s">
        <v>40</v>
      </c>
      <c r="D115" t="s">
        <v>68</v>
      </c>
      <c r="E115" t="s">
        <v>69</v>
      </c>
      <c r="U115" s="2"/>
    </row>
    <row r="116" spans="1:21" x14ac:dyDescent="0.25">
      <c r="A116" t="s">
        <v>190</v>
      </c>
      <c r="B116" t="s">
        <v>191</v>
      </c>
      <c r="C116" t="s">
        <v>28</v>
      </c>
      <c r="D116" t="s">
        <v>68</v>
      </c>
      <c r="E116" t="s">
        <v>69</v>
      </c>
      <c r="U116" s="2"/>
    </row>
    <row r="117" spans="1:21" x14ac:dyDescent="0.25">
      <c r="A117" t="s">
        <v>190</v>
      </c>
      <c r="B117" t="s">
        <v>191</v>
      </c>
      <c r="C117" t="s">
        <v>52</v>
      </c>
      <c r="D117" t="s">
        <v>68</v>
      </c>
      <c r="E117" t="s">
        <v>69</v>
      </c>
      <c r="U117" s="2"/>
    </row>
    <row r="118" spans="1:21" x14ac:dyDescent="0.25">
      <c r="A118" t="s">
        <v>192</v>
      </c>
      <c r="B118" t="s">
        <v>193</v>
      </c>
      <c r="C118" t="s">
        <v>12</v>
      </c>
      <c r="D118" t="s">
        <v>68</v>
      </c>
      <c r="E118" t="s">
        <v>69</v>
      </c>
      <c r="U118" s="2"/>
    </row>
    <row r="119" spans="1:21" x14ac:dyDescent="0.25">
      <c r="A119" t="s">
        <v>192</v>
      </c>
      <c r="B119" t="s">
        <v>193</v>
      </c>
      <c r="C119" t="s">
        <v>52</v>
      </c>
      <c r="D119" t="s">
        <v>68</v>
      </c>
      <c r="E119" t="s">
        <v>69</v>
      </c>
      <c r="U119" s="2"/>
    </row>
    <row r="120" spans="1:21" x14ac:dyDescent="0.25">
      <c r="A120" t="s">
        <v>194</v>
      </c>
      <c r="B120" t="s">
        <v>195</v>
      </c>
      <c r="C120" t="s">
        <v>28</v>
      </c>
      <c r="D120" t="s">
        <v>68</v>
      </c>
      <c r="E120" t="s">
        <v>69</v>
      </c>
      <c r="U120" s="2"/>
    </row>
    <row r="121" spans="1:21" x14ac:dyDescent="0.25">
      <c r="A121" t="s">
        <v>194</v>
      </c>
      <c r="B121" t="s">
        <v>195</v>
      </c>
      <c r="C121" t="s">
        <v>34</v>
      </c>
      <c r="D121" t="s">
        <v>68</v>
      </c>
      <c r="E121" t="s">
        <v>69</v>
      </c>
      <c r="U121" s="2"/>
    </row>
    <row r="122" spans="1:21" x14ac:dyDescent="0.25">
      <c r="A122" t="s">
        <v>194</v>
      </c>
      <c r="B122" t="s">
        <v>195</v>
      </c>
      <c r="C122" t="s">
        <v>38</v>
      </c>
      <c r="D122" t="s">
        <v>68</v>
      </c>
      <c r="E122" t="s">
        <v>69</v>
      </c>
      <c r="U122" s="2"/>
    </row>
    <row r="123" spans="1:21" x14ac:dyDescent="0.25">
      <c r="A123" t="s">
        <v>196</v>
      </c>
      <c r="B123" t="s">
        <v>197</v>
      </c>
      <c r="C123" t="s">
        <v>28</v>
      </c>
      <c r="D123" t="s">
        <v>68</v>
      </c>
      <c r="E123" t="s">
        <v>69</v>
      </c>
      <c r="U123" s="2"/>
    </row>
    <row r="124" spans="1:21" x14ac:dyDescent="0.25">
      <c r="A124" t="s">
        <v>196</v>
      </c>
      <c r="B124" t="s">
        <v>197</v>
      </c>
      <c r="C124" t="s">
        <v>40</v>
      </c>
      <c r="D124" t="s">
        <v>68</v>
      </c>
      <c r="E124" t="s">
        <v>69</v>
      </c>
      <c r="U124" s="2"/>
    </row>
    <row r="125" spans="1:21" x14ac:dyDescent="0.25">
      <c r="A125" t="s">
        <v>198</v>
      </c>
      <c r="B125" t="s">
        <v>199</v>
      </c>
      <c r="C125" t="s">
        <v>32</v>
      </c>
      <c r="D125" t="s">
        <v>68</v>
      </c>
      <c r="E125" t="s">
        <v>69</v>
      </c>
      <c r="U125" s="2"/>
    </row>
    <row r="126" spans="1:21" x14ac:dyDescent="0.25">
      <c r="A126" t="s">
        <v>198</v>
      </c>
      <c r="B126" t="s">
        <v>199</v>
      </c>
      <c r="C126" t="s">
        <v>52</v>
      </c>
      <c r="D126" t="s">
        <v>68</v>
      </c>
      <c r="E126" t="s">
        <v>69</v>
      </c>
      <c r="U126" s="2"/>
    </row>
    <row r="127" spans="1:21" x14ac:dyDescent="0.25">
      <c r="A127" t="s">
        <v>200</v>
      </c>
      <c r="B127" t="s">
        <v>201</v>
      </c>
      <c r="C127" t="s">
        <v>28</v>
      </c>
      <c r="D127" t="s">
        <v>68</v>
      </c>
      <c r="E127" t="s">
        <v>69</v>
      </c>
      <c r="U127" s="2"/>
    </row>
    <row r="128" spans="1:21" x14ac:dyDescent="0.25">
      <c r="A128" t="s">
        <v>200</v>
      </c>
      <c r="B128" t="s">
        <v>201</v>
      </c>
      <c r="C128" t="s">
        <v>40</v>
      </c>
      <c r="D128" t="s">
        <v>68</v>
      </c>
      <c r="E128" t="s">
        <v>69</v>
      </c>
      <c r="U128" s="2"/>
    </row>
    <row r="129" spans="1:21" x14ac:dyDescent="0.25">
      <c r="A129" t="s">
        <v>202</v>
      </c>
      <c r="B129" t="s">
        <v>203</v>
      </c>
      <c r="C129" t="s">
        <v>10</v>
      </c>
      <c r="D129" t="s">
        <v>75</v>
      </c>
      <c r="E129" t="s">
        <v>66</v>
      </c>
      <c r="U129" s="2"/>
    </row>
    <row r="130" spans="1:21" x14ac:dyDescent="0.25">
      <c r="A130" t="s">
        <v>202</v>
      </c>
      <c r="B130" t="s">
        <v>203</v>
      </c>
      <c r="C130" t="s">
        <v>12</v>
      </c>
      <c r="D130" t="s">
        <v>68</v>
      </c>
      <c r="E130" t="s">
        <v>69</v>
      </c>
      <c r="U130" s="2"/>
    </row>
    <row r="131" spans="1:21" x14ac:dyDescent="0.25">
      <c r="A131" t="s">
        <v>202</v>
      </c>
      <c r="B131" t="s">
        <v>203</v>
      </c>
      <c r="C131" t="s">
        <v>52</v>
      </c>
      <c r="D131" t="s">
        <v>68</v>
      </c>
      <c r="E131" t="s">
        <v>69</v>
      </c>
      <c r="U131" s="2"/>
    </row>
    <row r="132" spans="1:21" x14ac:dyDescent="0.25">
      <c r="A132" t="s">
        <v>204</v>
      </c>
      <c r="B132" t="s">
        <v>205</v>
      </c>
      <c r="C132" t="s">
        <v>28</v>
      </c>
      <c r="D132" t="s">
        <v>68</v>
      </c>
      <c r="E132" t="s">
        <v>69</v>
      </c>
      <c r="U132" s="2"/>
    </row>
    <row r="133" spans="1:21" x14ac:dyDescent="0.25">
      <c r="A133" t="s">
        <v>204</v>
      </c>
      <c r="B133" t="s">
        <v>205</v>
      </c>
      <c r="C133" t="s">
        <v>40</v>
      </c>
      <c r="D133" t="s">
        <v>68</v>
      </c>
      <c r="E133" t="s">
        <v>69</v>
      </c>
      <c r="U133" s="2"/>
    </row>
    <row r="134" spans="1:21" x14ac:dyDescent="0.25">
      <c r="A134" t="s">
        <v>206</v>
      </c>
      <c r="B134" t="s">
        <v>207</v>
      </c>
      <c r="C134" t="s">
        <v>10</v>
      </c>
      <c r="D134" t="s">
        <v>86</v>
      </c>
      <c r="E134" t="s">
        <v>75</v>
      </c>
      <c r="U134" s="2"/>
    </row>
    <row r="135" spans="1:21" x14ac:dyDescent="0.25">
      <c r="A135" t="s">
        <v>206</v>
      </c>
      <c r="B135" t="s">
        <v>207</v>
      </c>
      <c r="C135" t="s">
        <v>50</v>
      </c>
      <c r="D135" t="s">
        <v>86</v>
      </c>
      <c r="E135" t="s">
        <v>75</v>
      </c>
      <c r="U135" s="2"/>
    </row>
    <row r="136" spans="1:21" x14ac:dyDescent="0.25">
      <c r="A136" t="s">
        <v>208</v>
      </c>
      <c r="B136" t="s">
        <v>209</v>
      </c>
      <c r="C136" t="s">
        <v>12</v>
      </c>
      <c r="D136" t="s">
        <v>68</v>
      </c>
      <c r="E136" t="s">
        <v>69</v>
      </c>
      <c r="U136" s="2"/>
    </row>
    <row r="137" spans="1:21" x14ac:dyDescent="0.25">
      <c r="A137" t="s">
        <v>208</v>
      </c>
      <c r="B137" t="s">
        <v>209</v>
      </c>
      <c r="C137" t="s">
        <v>52</v>
      </c>
      <c r="D137" t="s">
        <v>68</v>
      </c>
      <c r="E137" t="s">
        <v>69</v>
      </c>
      <c r="U137" s="2"/>
    </row>
    <row r="138" spans="1:21" x14ac:dyDescent="0.25">
      <c r="A138" t="s">
        <v>210</v>
      </c>
      <c r="B138" t="s">
        <v>211</v>
      </c>
      <c r="C138" t="s">
        <v>16</v>
      </c>
      <c r="D138" t="s">
        <v>68</v>
      </c>
      <c r="E138" t="s">
        <v>69</v>
      </c>
      <c r="U138" s="2"/>
    </row>
    <row r="139" spans="1:21" x14ac:dyDescent="0.25">
      <c r="A139" t="s">
        <v>210</v>
      </c>
      <c r="B139" t="s">
        <v>211</v>
      </c>
      <c r="C139" t="s">
        <v>44</v>
      </c>
      <c r="D139" t="s">
        <v>68</v>
      </c>
      <c r="E139" t="s">
        <v>69</v>
      </c>
      <c r="U139" s="2"/>
    </row>
    <row r="140" spans="1:21" x14ac:dyDescent="0.25">
      <c r="A140" t="s">
        <v>212</v>
      </c>
      <c r="B140" t="s">
        <v>213</v>
      </c>
      <c r="C140" t="s">
        <v>10</v>
      </c>
      <c r="D140" t="s">
        <v>86</v>
      </c>
      <c r="E140" t="s">
        <v>75</v>
      </c>
      <c r="U140" s="2"/>
    </row>
    <row r="141" spans="1:21" x14ac:dyDescent="0.25">
      <c r="A141" t="s">
        <v>212</v>
      </c>
      <c r="B141" t="s">
        <v>213</v>
      </c>
      <c r="C141" t="s">
        <v>46</v>
      </c>
      <c r="D141" t="s">
        <v>86</v>
      </c>
      <c r="E141" t="s">
        <v>75</v>
      </c>
      <c r="U141" s="2"/>
    </row>
    <row r="142" spans="1:21" x14ac:dyDescent="0.25">
      <c r="A142" t="s">
        <v>214</v>
      </c>
      <c r="B142" t="s">
        <v>215</v>
      </c>
      <c r="C142" t="s">
        <v>12</v>
      </c>
      <c r="D142" t="s">
        <v>68</v>
      </c>
      <c r="E142" t="s">
        <v>69</v>
      </c>
      <c r="U142" s="2"/>
    </row>
    <row r="143" spans="1:21" x14ac:dyDescent="0.25">
      <c r="A143" t="s">
        <v>214</v>
      </c>
      <c r="B143" t="s">
        <v>215</v>
      </c>
      <c r="C143" t="s">
        <v>52</v>
      </c>
      <c r="D143" t="s">
        <v>68</v>
      </c>
      <c r="E143" t="s">
        <v>69</v>
      </c>
      <c r="U143" s="2"/>
    </row>
    <row r="144" spans="1:21" x14ac:dyDescent="0.25">
      <c r="A144" t="s">
        <v>216</v>
      </c>
      <c r="B144" t="s">
        <v>217</v>
      </c>
      <c r="C144" t="s">
        <v>8</v>
      </c>
      <c r="D144" t="s">
        <v>86</v>
      </c>
      <c r="E144" t="s">
        <v>75</v>
      </c>
      <c r="U144" s="2"/>
    </row>
    <row r="145" spans="1:21" x14ac:dyDescent="0.25">
      <c r="A145" t="s">
        <v>216</v>
      </c>
      <c r="B145" t="s">
        <v>217</v>
      </c>
      <c r="C145" t="s">
        <v>26</v>
      </c>
      <c r="D145" t="s">
        <v>68</v>
      </c>
      <c r="E145" t="s">
        <v>69</v>
      </c>
      <c r="U145" s="2"/>
    </row>
    <row r="146" spans="1:21" x14ac:dyDescent="0.25">
      <c r="A146" t="s">
        <v>216</v>
      </c>
      <c r="B146" t="s">
        <v>217</v>
      </c>
      <c r="C146" t="s">
        <v>52</v>
      </c>
      <c r="D146" t="s">
        <v>68</v>
      </c>
      <c r="E146" t="s">
        <v>69</v>
      </c>
    </row>
    <row r="147" spans="1:21" x14ac:dyDescent="0.25">
      <c r="A147" t="s">
        <v>218</v>
      </c>
      <c r="B147" t="s">
        <v>219</v>
      </c>
      <c r="C147" t="s">
        <v>12</v>
      </c>
      <c r="D147" t="s">
        <v>68</v>
      </c>
      <c r="E147" t="s">
        <v>69</v>
      </c>
    </row>
    <row r="148" spans="1:21" x14ac:dyDescent="0.25">
      <c r="A148" t="s">
        <v>218</v>
      </c>
      <c r="B148" t="s">
        <v>219</v>
      </c>
      <c r="C148" t="s">
        <v>52</v>
      </c>
      <c r="D148" t="s">
        <v>68</v>
      </c>
      <c r="E148" t="s">
        <v>69</v>
      </c>
    </row>
    <row r="149" spans="1:21" x14ac:dyDescent="0.25">
      <c r="A149" t="s">
        <v>220</v>
      </c>
      <c r="B149" t="s">
        <v>221</v>
      </c>
      <c r="C149" t="s">
        <v>16</v>
      </c>
      <c r="D149" t="s">
        <v>68</v>
      </c>
      <c r="E149" t="s">
        <v>69</v>
      </c>
    </row>
    <row r="150" spans="1:21" x14ac:dyDescent="0.25">
      <c r="A150" t="s">
        <v>220</v>
      </c>
      <c r="B150" t="s">
        <v>221</v>
      </c>
      <c r="C150" t="s">
        <v>20</v>
      </c>
      <c r="D150" t="s">
        <v>75</v>
      </c>
      <c r="E150" t="s">
        <v>66</v>
      </c>
    </row>
    <row r="151" spans="1:21" x14ac:dyDescent="0.25">
      <c r="A151" t="s">
        <v>220</v>
      </c>
      <c r="B151" t="s">
        <v>221</v>
      </c>
      <c r="C151" t="s">
        <v>44</v>
      </c>
      <c r="D151" t="s">
        <v>68</v>
      </c>
      <c r="E151" t="s">
        <v>69</v>
      </c>
    </row>
    <row r="152" spans="1:21" x14ac:dyDescent="0.25">
      <c r="A152" t="s">
        <v>222</v>
      </c>
      <c r="B152" t="s">
        <v>223</v>
      </c>
      <c r="C152" t="s">
        <v>12</v>
      </c>
      <c r="D152" t="s">
        <v>68</v>
      </c>
      <c r="E152" t="s">
        <v>69</v>
      </c>
    </row>
    <row r="153" spans="1:21" x14ac:dyDescent="0.25">
      <c r="A153" t="s">
        <v>222</v>
      </c>
      <c r="B153" t="s">
        <v>223</v>
      </c>
      <c r="C153" t="s">
        <v>12</v>
      </c>
      <c r="D153" t="s">
        <v>66</v>
      </c>
      <c r="E153" t="s">
        <v>66</v>
      </c>
    </row>
    <row r="154" spans="1:21" x14ac:dyDescent="0.25">
      <c r="A154" t="s">
        <v>222</v>
      </c>
      <c r="B154" t="s">
        <v>223</v>
      </c>
      <c r="C154" t="s">
        <v>40</v>
      </c>
      <c r="D154" t="s">
        <v>68</v>
      </c>
      <c r="E154" t="s">
        <v>69</v>
      </c>
    </row>
    <row r="155" spans="1:21" x14ac:dyDescent="0.25">
      <c r="A155" t="s">
        <v>224</v>
      </c>
      <c r="B155" t="s">
        <v>225</v>
      </c>
      <c r="C155" t="s">
        <v>28</v>
      </c>
      <c r="D155" t="s">
        <v>68</v>
      </c>
      <c r="E155" t="s">
        <v>69</v>
      </c>
    </row>
    <row r="156" spans="1:21" x14ac:dyDescent="0.25">
      <c r="A156" t="s">
        <v>224</v>
      </c>
      <c r="B156" t="s">
        <v>225</v>
      </c>
      <c r="C156" t="s">
        <v>34</v>
      </c>
      <c r="D156" t="s">
        <v>68</v>
      </c>
      <c r="E156" t="s">
        <v>69</v>
      </c>
    </row>
    <row r="157" spans="1:21" x14ac:dyDescent="0.25">
      <c r="A157" t="s">
        <v>224</v>
      </c>
      <c r="B157" t="s">
        <v>225</v>
      </c>
      <c r="C157" t="s">
        <v>38</v>
      </c>
      <c r="D157" t="s">
        <v>68</v>
      </c>
      <c r="E157" t="s">
        <v>69</v>
      </c>
    </row>
    <row r="158" spans="1:21" x14ac:dyDescent="0.25">
      <c r="A158" t="s">
        <v>226</v>
      </c>
      <c r="B158" t="s">
        <v>227</v>
      </c>
      <c r="C158" t="s">
        <v>8</v>
      </c>
      <c r="D158" t="s">
        <v>86</v>
      </c>
      <c r="E158" t="s">
        <v>75</v>
      </c>
    </row>
    <row r="159" spans="1:21" x14ac:dyDescent="0.25">
      <c r="A159" t="s">
        <v>226</v>
      </c>
      <c r="B159" t="s">
        <v>227</v>
      </c>
      <c r="C159" t="s">
        <v>26</v>
      </c>
      <c r="D159" t="s">
        <v>68</v>
      </c>
      <c r="E159" t="s">
        <v>69</v>
      </c>
    </row>
    <row r="160" spans="1:21" x14ac:dyDescent="0.25">
      <c r="A160" t="s">
        <v>226</v>
      </c>
      <c r="B160" t="s">
        <v>227</v>
      </c>
      <c r="C160" t="s">
        <v>52</v>
      </c>
      <c r="D160" t="s">
        <v>68</v>
      </c>
      <c r="E160" t="s">
        <v>69</v>
      </c>
    </row>
    <row r="161" spans="1:5" x14ac:dyDescent="0.25">
      <c r="A161" t="s">
        <v>228</v>
      </c>
      <c r="B161" t="s">
        <v>229</v>
      </c>
      <c r="C161" t="s">
        <v>28</v>
      </c>
      <c r="D161" t="s">
        <v>68</v>
      </c>
      <c r="E161" t="s">
        <v>69</v>
      </c>
    </row>
    <row r="162" spans="1:5" x14ac:dyDescent="0.25">
      <c r="A162" t="s">
        <v>228</v>
      </c>
      <c r="B162" t="s">
        <v>229</v>
      </c>
      <c r="C162" t="s">
        <v>40</v>
      </c>
      <c r="D162" t="s">
        <v>68</v>
      </c>
      <c r="E162" t="s">
        <v>69</v>
      </c>
    </row>
    <row r="163" spans="1:5" x14ac:dyDescent="0.25">
      <c r="A163" t="s">
        <v>230</v>
      </c>
      <c r="B163" t="s">
        <v>231</v>
      </c>
      <c r="C163" t="s">
        <v>28</v>
      </c>
      <c r="D163" t="s">
        <v>68</v>
      </c>
      <c r="E163" t="s">
        <v>69</v>
      </c>
    </row>
    <row r="164" spans="1:5" x14ac:dyDescent="0.25">
      <c r="A164" t="s">
        <v>230</v>
      </c>
      <c r="B164" t="s">
        <v>231</v>
      </c>
      <c r="C164" t="s">
        <v>52</v>
      </c>
      <c r="D164" t="s">
        <v>68</v>
      </c>
      <c r="E164" t="s">
        <v>69</v>
      </c>
    </row>
    <row r="165" spans="1:5" x14ac:dyDescent="0.25">
      <c r="A165" t="s">
        <v>232</v>
      </c>
      <c r="B165" t="s">
        <v>233</v>
      </c>
      <c r="C165" t="s">
        <v>28</v>
      </c>
      <c r="D165" t="s">
        <v>68</v>
      </c>
      <c r="E165" t="s">
        <v>69</v>
      </c>
    </row>
    <row r="166" spans="1:5" x14ac:dyDescent="0.25">
      <c r="A166" t="s">
        <v>232</v>
      </c>
      <c r="B166" t="s">
        <v>233</v>
      </c>
      <c r="C166" t="s">
        <v>40</v>
      </c>
      <c r="D166" t="s">
        <v>68</v>
      </c>
      <c r="E166" t="s">
        <v>69</v>
      </c>
    </row>
    <row r="167" spans="1:5" x14ac:dyDescent="0.25">
      <c r="A167" t="s">
        <v>234</v>
      </c>
      <c r="B167" t="s">
        <v>235</v>
      </c>
      <c r="C167" t="s">
        <v>28</v>
      </c>
      <c r="D167" t="s">
        <v>68</v>
      </c>
      <c r="E167" t="s">
        <v>69</v>
      </c>
    </row>
    <row r="168" spans="1:5" x14ac:dyDescent="0.25">
      <c r="A168" t="s">
        <v>234</v>
      </c>
      <c r="B168" t="s">
        <v>235</v>
      </c>
      <c r="C168" t="s">
        <v>40</v>
      </c>
      <c r="D168" t="s">
        <v>68</v>
      </c>
      <c r="E168" t="s">
        <v>69</v>
      </c>
    </row>
    <row r="169" spans="1:5" x14ac:dyDescent="0.25">
      <c r="A169" t="s">
        <v>236</v>
      </c>
      <c r="B169" t="s">
        <v>237</v>
      </c>
      <c r="C169" t="s">
        <v>12</v>
      </c>
      <c r="D169" t="s">
        <v>68</v>
      </c>
      <c r="E169" t="s">
        <v>69</v>
      </c>
    </row>
    <row r="170" spans="1:5" x14ac:dyDescent="0.25">
      <c r="A170" t="s">
        <v>236</v>
      </c>
      <c r="B170" t="s">
        <v>237</v>
      </c>
      <c r="C170" t="s">
        <v>52</v>
      </c>
      <c r="D170" t="s">
        <v>68</v>
      </c>
      <c r="E170" t="s">
        <v>69</v>
      </c>
    </row>
    <row r="171" spans="1:5" x14ac:dyDescent="0.25">
      <c r="A171" t="s">
        <v>238</v>
      </c>
      <c r="B171" t="s">
        <v>239</v>
      </c>
      <c r="C171" t="s">
        <v>10</v>
      </c>
      <c r="D171" t="s">
        <v>86</v>
      </c>
      <c r="E171" t="s">
        <v>75</v>
      </c>
    </row>
    <row r="172" spans="1:5" x14ac:dyDescent="0.25">
      <c r="A172" t="s">
        <v>238</v>
      </c>
      <c r="B172" t="s">
        <v>239</v>
      </c>
      <c r="C172" t="s">
        <v>50</v>
      </c>
      <c r="D172" t="s">
        <v>86</v>
      </c>
      <c r="E172" t="s">
        <v>75</v>
      </c>
    </row>
    <row r="173" spans="1:5" x14ac:dyDescent="0.25">
      <c r="A173" t="s">
        <v>240</v>
      </c>
      <c r="B173" t="s">
        <v>241</v>
      </c>
      <c r="C173" t="s">
        <v>10</v>
      </c>
      <c r="D173" t="s">
        <v>86</v>
      </c>
      <c r="E173" t="s">
        <v>75</v>
      </c>
    </row>
    <row r="174" spans="1:5" x14ac:dyDescent="0.25">
      <c r="A174" t="s">
        <v>240</v>
      </c>
      <c r="B174" t="s">
        <v>241</v>
      </c>
      <c r="C174" t="s">
        <v>50</v>
      </c>
      <c r="D174" t="s">
        <v>86</v>
      </c>
      <c r="E174" t="s">
        <v>75</v>
      </c>
    </row>
    <row r="175" spans="1:5" x14ac:dyDescent="0.25">
      <c r="A175" t="s">
        <v>242</v>
      </c>
      <c r="B175" t="s">
        <v>243</v>
      </c>
      <c r="C175" t="s">
        <v>28</v>
      </c>
      <c r="D175" t="s">
        <v>68</v>
      </c>
      <c r="E175" t="s">
        <v>69</v>
      </c>
    </row>
    <row r="176" spans="1:5" x14ac:dyDescent="0.25">
      <c r="A176" t="s">
        <v>242</v>
      </c>
      <c r="B176" t="s">
        <v>243</v>
      </c>
      <c r="C176" t="s">
        <v>40</v>
      </c>
      <c r="D176" t="s">
        <v>68</v>
      </c>
      <c r="E176" t="s">
        <v>69</v>
      </c>
    </row>
    <row r="177" spans="1:5" x14ac:dyDescent="0.25">
      <c r="A177" t="s">
        <v>244</v>
      </c>
      <c r="B177" t="s">
        <v>245</v>
      </c>
      <c r="C177" t="s">
        <v>12</v>
      </c>
      <c r="D177" t="s">
        <v>68</v>
      </c>
      <c r="E177" t="s">
        <v>69</v>
      </c>
    </row>
    <row r="178" spans="1:5" x14ac:dyDescent="0.25">
      <c r="A178" t="s">
        <v>244</v>
      </c>
      <c r="B178" t="s">
        <v>245</v>
      </c>
      <c r="C178" t="s">
        <v>52</v>
      </c>
      <c r="D178" t="s">
        <v>68</v>
      </c>
      <c r="E178" t="s">
        <v>69</v>
      </c>
    </row>
    <row r="179" spans="1:5" x14ac:dyDescent="0.25">
      <c r="A179" t="s">
        <v>246</v>
      </c>
      <c r="B179" t="s">
        <v>247</v>
      </c>
      <c r="C179" t="s">
        <v>28</v>
      </c>
      <c r="D179" t="s">
        <v>68</v>
      </c>
      <c r="E179" t="s">
        <v>69</v>
      </c>
    </row>
    <row r="180" spans="1:5" x14ac:dyDescent="0.25">
      <c r="A180" t="s">
        <v>246</v>
      </c>
      <c r="B180" t="s">
        <v>247</v>
      </c>
      <c r="C180" t="s">
        <v>40</v>
      </c>
      <c r="D180" t="s">
        <v>68</v>
      </c>
      <c r="E180" t="s">
        <v>69</v>
      </c>
    </row>
    <row r="181" spans="1:5" x14ac:dyDescent="0.25">
      <c r="A181" t="s">
        <v>248</v>
      </c>
      <c r="B181" t="s">
        <v>249</v>
      </c>
      <c r="C181" t="s">
        <v>10</v>
      </c>
      <c r="D181" t="s">
        <v>86</v>
      </c>
      <c r="E181" t="s">
        <v>75</v>
      </c>
    </row>
    <row r="182" spans="1:5" x14ac:dyDescent="0.25">
      <c r="A182" t="s">
        <v>248</v>
      </c>
      <c r="B182" t="s">
        <v>249</v>
      </c>
      <c r="C182" t="s">
        <v>50</v>
      </c>
      <c r="D182" t="s">
        <v>86</v>
      </c>
      <c r="E182" t="s">
        <v>75</v>
      </c>
    </row>
    <row r="183" spans="1:5" x14ac:dyDescent="0.25">
      <c r="A183" t="s">
        <v>250</v>
      </c>
      <c r="B183" t="s">
        <v>251</v>
      </c>
      <c r="C183" t="s">
        <v>12</v>
      </c>
      <c r="D183" t="s">
        <v>68</v>
      </c>
      <c r="E183" t="s">
        <v>69</v>
      </c>
    </row>
    <row r="184" spans="1:5" x14ac:dyDescent="0.25">
      <c r="A184" t="s">
        <v>250</v>
      </c>
      <c r="B184" t="s">
        <v>251</v>
      </c>
      <c r="C184" t="s">
        <v>52</v>
      </c>
      <c r="D184" t="s">
        <v>68</v>
      </c>
      <c r="E184" t="s">
        <v>69</v>
      </c>
    </row>
    <row r="185" spans="1:5" x14ac:dyDescent="0.25">
      <c r="A185" t="s">
        <v>252</v>
      </c>
      <c r="B185" t="s">
        <v>253</v>
      </c>
      <c r="C185" t="s">
        <v>12</v>
      </c>
      <c r="D185" t="s">
        <v>68</v>
      </c>
      <c r="E185" t="s">
        <v>69</v>
      </c>
    </row>
    <row r="186" spans="1:5" x14ac:dyDescent="0.25">
      <c r="A186" t="s">
        <v>252</v>
      </c>
      <c r="B186" t="s">
        <v>253</v>
      </c>
      <c r="C186" t="s">
        <v>52</v>
      </c>
      <c r="D186" t="s">
        <v>68</v>
      </c>
      <c r="E186" t="s">
        <v>69</v>
      </c>
    </row>
    <row r="187" spans="1:5" x14ac:dyDescent="0.25">
      <c r="A187" t="s">
        <v>254</v>
      </c>
      <c r="B187" t="s">
        <v>255</v>
      </c>
      <c r="C187" t="s">
        <v>12</v>
      </c>
      <c r="D187" t="s">
        <v>68</v>
      </c>
      <c r="E187" t="s">
        <v>69</v>
      </c>
    </row>
    <row r="188" spans="1:5" x14ac:dyDescent="0.25">
      <c r="A188" t="s">
        <v>254</v>
      </c>
      <c r="B188" t="s">
        <v>255</v>
      </c>
      <c r="C188" t="s">
        <v>52</v>
      </c>
      <c r="D188" t="s">
        <v>68</v>
      </c>
      <c r="E188" t="s">
        <v>69</v>
      </c>
    </row>
    <row r="189" spans="1:5" x14ac:dyDescent="0.25">
      <c r="A189" t="s">
        <v>256</v>
      </c>
      <c r="B189" t="s">
        <v>257</v>
      </c>
      <c r="C189" t="s">
        <v>28</v>
      </c>
      <c r="D189" t="s">
        <v>68</v>
      </c>
      <c r="E189" t="s">
        <v>69</v>
      </c>
    </row>
    <row r="190" spans="1:5" x14ac:dyDescent="0.25">
      <c r="A190" t="s">
        <v>256</v>
      </c>
      <c r="B190" t="s">
        <v>257</v>
      </c>
      <c r="C190" t="s">
        <v>52</v>
      </c>
      <c r="D190" t="s">
        <v>68</v>
      </c>
      <c r="E190" t="s">
        <v>69</v>
      </c>
    </row>
    <row r="191" spans="1:5" x14ac:dyDescent="0.25">
      <c r="A191" t="s">
        <v>258</v>
      </c>
      <c r="B191" t="s">
        <v>259</v>
      </c>
      <c r="C191" t="s">
        <v>28</v>
      </c>
      <c r="D191" t="s">
        <v>68</v>
      </c>
      <c r="E191" t="s">
        <v>69</v>
      </c>
    </row>
    <row r="192" spans="1:5" x14ac:dyDescent="0.25">
      <c r="A192" t="s">
        <v>258</v>
      </c>
      <c r="B192" t="s">
        <v>259</v>
      </c>
      <c r="C192" t="s">
        <v>40</v>
      </c>
      <c r="D192" t="s">
        <v>68</v>
      </c>
      <c r="E192" t="s">
        <v>69</v>
      </c>
    </row>
    <row r="193" spans="1:5" x14ac:dyDescent="0.25">
      <c r="A193" t="s">
        <v>260</v>
      </c>
      <c r="B193" t="s">
        <v>261</v>
      </c>
      <c r="C193" t="s">
        <v>12</v>
      </c>
      <c r="D193" t="s">
        <v>68</v>
      </c>
      <c r="E193" t="s">
        <v>69</v>
      </c>
    </row>
    <row r="194" spans="1:5" x14ac:dyDescent="0.25">
      <c r="A194" t="s">
        <v>260</v>
      </c>
      <c r="B194" t="s">
        <v>261</v>
      </c>
      <c r="C194" t="s">
        <v>52</v>
      </c>
      <c r="D194" t="s">
        <v>68</v>
      </c>
      <c r="E194" t="s">
        <v>69</v>
      </c>
    </row>
    <row r="195" spans="1:5" x14ac:dyDescent="0.25">
      <c r="A195" t="s">
        <v>262</v>
      </c>
      <c r="B195" t="s">
        <v>263</v>
      </c>
      <c r="C195" t="s">
        <v>10</v>
      </c>
      <c r="D195" t="s">
        <v>86</v>
      </c>
      <c r="E195" t="s">
        <v>75</v>
      </c>
    </row>
    <row r="196" spans="1:5" x14ac:dyDescent="0.25">
      <c r="A196" t="s">
        <v>262</v>
      </c>
      <c r="B196" t="s">
        <v>263</v>
      </c>
      <c r="C196" t="s">
        <v>50</v>
      </c>
      <c r="D196" t="s">
        <v>86</v>
      </c>
      <c r="E196" t="s">
        <v>75</v>
      </c>
    </row>
    <row r="197" spans="1:5" x14ac:dyDescent="0.25">
      <c r="A197" t="s">
        <v>264</v>
      </c>
      <c r="B197" t="s">
        <v>265</v>
      </c>
      <c r="C197" t="s">
        <v>10</v>
      </c>
      <c r="D197" t="s">
        <v>75</v>
      </c>
      <c r="E197" t="s">
        <v>66</v>
      </c>
    </row>
    <row r="198" spans="1:5" x14ac:dyDescent="0.25">
      <c r="A198" t="s">
        <v>266</v>
      </c>
      <c r="B198" t="s">
        <v>267</v>
      </c>
      <c r="C198" t="s">
        <v>28</v>
      </c>
      <c r="D198" t="s">
        <v>68</v>
      </c>
      <c r="E198" t="s">
        <v>69</v>
      </c>
    </row>
    <row r="199" spans="1:5" x14ac:dyDescent="0.25">
      <c r="A199" t="s">
        <v>266</v>
      </c>
      <c r="B199" t="s">
        <v>267</v>
      </c>
      <c r="C199" t="s">
        <v>40</v>
      </c>
      <c r="D199" t="s">
        <v>68</v>
      </c>
      <c r="E199" t="s">
        <v>69</v>
      </c>
    </row>
    <row r="200" spans="1:5" x14ac:dyDescent="0.25">
      <c r="A200" t="s">
        <v>268</v>
      </c>
      <c r="B200" t="s">
        <v>269</v>
      </c>
      <c r="C200" t="s">
        <v>28</v>
      </c>
      <c r="D200" t="s">
        <v>68</v>
      </c>
      <c r="E200" t="s">
        <v>69</v>
      </c>
    </row>
    <row r="201" spans="1:5" x14ac:dyDescent="0.25">
      <c r="A201" t="s">
        <v>268</v>
      </c>
      <c r="B201" t="s">
        <v>269</v>
      </c>
      <c r="C201" t="s">
        <v>40</v>
      </c>
      <c r="D201" t="s">
        <v>68</v>
      </c>
      <c r="E201" t="s">
        <v>69</v>
      </c>
    </row>
    <row r="202" spans="1:5" x14ac:dyDescent="0.25">
      <c r="A202" t="s">
        <v>270</v>
      </c>
      <c r="B202" t="s">
        <v>271</v>
      </c>
      <c r="C202" t="s">
        <v>28</v>
      </c>
      <c r="D202" t="s">
        <v>68</v>
      </c>
      <c r="E202" t="s">
        <v>69</v>
      </c>
    </row>
    <row r="203" spans="1:5" x14ac:dyDescent="0.25">
      <c r="A203" t="s">
        <v>270</v>
      </c>
      <c r="B203" t="s">
        <v>271</v>
      </c>
      <c r="C203" t="s">
        <v>40</v>
      </c>
      <c r="D203" t="s">
        <v>68</v>
      </c>
      <c r="E203" t="s">
        <v>69</v>
      </c>
    </row>
    <row r="204" spans="1:5" x14ac:dyDescent="0.25">
      <c r="A204" t="s">
        <v>272</v>
      </c>
      <c r="B204" t="s">
        <v>273</v>
      </c>
      <c r="C204" t="s">
        <v>28</v>
      </c>
      <c r="D204" t="s">
        <v>68</v>
      </c>
      <c r="E204" t="s">
        <v>69</v>
      </c>
    </row>
    <row r="205" spans="1:5" x14ac:dyDescent="0.25">
      <c r="A205" t="s">
        <v>272</v>
      </c>
      <c r="B205" t="s">
        <v>273</v>
      </c>
      <c r="C205" t="s">
        <v>40</v>
      </c>
      <c r="D205" t="s">
        <v>68</v>
      </c>
      <c r="E205" t="s">
        <v>69</v>
      </c>
    </row>
    <row r="206" spans="1:5" x14ac:dyDescent="0.25">
      <c r="A206" t="s">
        <v>274</v>
      </c>
      <c r="B206" t="s">
        <v>275</v>
      </c>
      <c r="C206" t="s">
        <v>28</v>
      </c>
      <c r="D206" t="s">
        <v>68</v>
      </c>
      <c r="E206" t="s">
        <v>69</v>
      </c>
    </row>
    <row r="207" spans="1:5" x14ac:dyDescent="0.25">
      <c r="A207" t="s">
        <v>274</v>
      </c>
      <c r="B207" t="s">
        <v>275</v>
      </c>
      <c r="C207" t="s">
        <v>40</v>
      </c>
      <c r="D207" t="s">
        <v>68</v>
      </c>
      <c r="E207" t="s">
        <v>69</v>
      </c>
    </row>
    <row r="208" spans="1:5" x14ac:dyDescent="0.25">
      <c r="A208" t="s">
        <v>276</v>
      </c>
      <c r="B208" t="s">
        <v>277</v>
      </c>
      <c r="C208" t="s">
        <v>28</v>
      </c>
      <c r="D208" t="s">
        <v>68</v>
      </c>
      <c r="E208" t="s">
        <v>69</v>
      </c>
    </row>
    <row r="209" spans="1:5" x14ac:dyDescent="0.25">
      <c r="A209" t="s">
        <v>276</v>
      </c>
      <c r="B209" t="s">
        <v>277</v>
      </c>
      <c r="C209" t="s">
        <v>52</v>
      </c>
      <c r="D209" t="s">
        <v>68</v>
      </c>
      <c r="E209" t="s">
        <v>69</v>
      </c>
    </row>
    <row r="210" spans="1:5" x14ac:dyDescent="0.25">
      <c r="A210" t="s">
        <v>278</v>
      </c>
      <c r="B210" t="s">
        <v>279</v>
      </c>
      <c r="C210" t="s">
        <v>16</v>
      </c>
      <c r="D210" t="s">
        <v>68</v>
      </c>
      <c r="E210" t="s">
        <v>69</v>
      </c>
    </row>
    <row r="211" spans="1:5" x14ac:dyDescent="0.25">
      <c r="A211" t="s">
        <v>278</v>
      </c>
      <c r="B211" t="s">
        <v>279</v>
      </c>
      <c r="C211" t="s">
        <v>44</v>
      </c>
      <c r="D211" t="s">
        <v>68</v>
      </c>
      <c r="E211" t="s">
        <v>69</v>
      </c>
    </row>
    <row r="212" spans="1:5" x14ac:dyDescent="0.25">
      <c r="A212" t="s">
        <v>280</v>
      </c>
      <c r="B212" t="s">
        <v>281</v>
      </c>
      <c r="C212" t="s">
        <v>28</v>
      </c>
      <c r="D212" t="s">
        <v>68</v>
      </c>
      <c r="E212" t="s">
        <v>69</v>
      </c>
    </row>
    <row r="213" spans="1:5" x14ac:dyDescent="0.25">
      <c r="A213" t="s">
        <v>280</v>
      </c>
      <c r="B213" t="s">
        <v>281</v>
      </c>
      <c r="C213" t="s">
        <v>40</v>
      </c>
      <c r="D213" t="s">
        <v>68</v>
      </c>
      <c r="E213" t="s">
        <v>69</v>
      </c>
    </row>
    <row r="214" spans="1:5" x14ac:dyDescent="0.25">
      <c r="A214" t="s">
        <v>282</v>
      </c>
      <c r="B214" t="s">
        <v>283</v>
      </c>
      <c r="C214" t="s">
        <v>8</v>
      </c>
      <c r="D214" t="s">
        <v>86</v>
      </c>
      <c r="E214" t="s">
        <v>75</v>
      </c>
    </row>
    <row r="215" spans="1:5" x14ac:dyDescent="0.25">
      <c r="A215" t="s">
        <v>282</v>
      </c>
      <c r="B215" t="s">
        <v>283</v>
      </c>
      <c r="C215" t="s">
        <v>32</v>
      </c>
      <c r="D215" t="s">
        <v>68</v>
      </c>
      <c r="E215" t="s">
        <v>69</v>
      </c>
    </row>
    <row r="216" spans="1:5" x14ac:dyDescent="0.25">
      <c r="A216" t="s">
        <v>282</v>
      </c>
      <c r="B216" t="s">
        <v>283</v>
      </c>
      <c r="C216" t="s">
        <v>52</v>
      </c>
      <c r="D216" t="s">
        <v>68</v>
      </c>
      <c r="E216" t="s">
        <v>69</v>
      </c>
    </row>
    <row r="217" spans="1:5" x14ac:dyDescent="0.25">
      <c r="A217" t="s">
        <v>284</v>
      </c>
      <c r="B217" t="s">
        <v>285</v>
      </c>
      <c r="C217" t="s">
        <v>10</v>
      </c>
      <c r="D217" t="s">
        <v>74</v>
      </c>
      <c r="E217" t="s">
        <v>66</v>
      </c>
    </row>
    <row r="218" spans="1:5" x14ac:dyDescent="0.25">
      <c r="A218" t="s">
        <v>284</v>
      </c>
      <c r="B218" t="s">
        <v>285</v>
      </c>
      <c r="C218" t="s">
        <v>28</v>
      </c>
      <c r="D218" t="s">
        <v>90</v>
      </c>
      <c r="E218" t="s">
        <v>75</v>
      </c>
    </row>
    <row r="219" spans="1:5" x14ac:dyDescent="0.25">
      <c r="A219" t="s">
        <v>284</v>
      </c>
      <c r="B219" t="s">
        <v>285</v>
      </c>
      <c r="C219" t="s">
        <v>40</v>
      </c>
      <c r="D219" t="s">
        <v>90</v>
      </c>
      <c r="E219" t="s">
        <v>75</v>
      </c>
    </row>
    <row r="220" spans="1:5" x14ac:dyDescent="0.25">
      <c r="A220" t="s">
        <v>286</v>
      </c>
      <c r="B220" t="s">
        <v>287</v>
      </c>
      <c r="C220" t="s">
        <v>18</v>
      </c>
      <c r="D220" t="s">
        <v>86</v>
      </c>
      <c r="E220" t="s">
        <v>75</v>
      </c>
    </row>
    <row r="221" spans="1:5" x14ac:dyDescent="0.25">
      <c r="A221" t="s">
        <v>286</v>
      </c>
      <c r="B221" t="s">
        <v>287</v>
      </c>
      <c r="C221" t="s">
        <v>36</v>
      </c>
      <c r="D221" t="s">
        <v>86</v>
      </c>
      <c r="E221" t="s">
        <v>75</v>
      </c>
    </row>
    <row r="222" spans="1:5" x14ac:dyDescent="0.25">
      <c r="A222" t="s">
        <v>288</v>
      </c>
      <c r="B222" t="s">
        <v>289</v>
      </c>
      <c r="C222" t="s">
        <v>28</v>
      </c>
      <c r="D222" t="s">
        <v>68</v>
      </c>
      <c r="E222" t="s">
        <v>69</v>
      </c>
    </row>
    <row r="223" spans="1:5" x14ac:dyDescent="0.25">
      <c r="A223" t="s">
        <v>288</v>
      </c>
      <c r="B223" t="s">
        <v>289</v>
      </c>
      <c r="C223" t="s">
        <v>40</v>
      </c>
      <c r="D223" t="s">
        <v>68</v>
      </c>
      <c r="E223" t="s">
        <v>69</v>
      </c>
    </row>
    <row r="224" spans="1:5" x14ac:dyDescent="0.25">
      <c r="A224" t="s">
        <v>290</v>
      </c>
      <c r="B224" t="s">
        <v>291</v>
      </c>
      <c r="C224" t="s">
        <v>28</v>
      </c>
      <c r="D224" t="s">
        <v>68</v>
      </c>
      <c r="E224" t="s">
        <v>69</v>
      </c>
    </row>
    <row r="225" spans="1:5" x14ac:dyDescent="0.25">
      <c r="A225" t="s">
        <v>290</v>
      </c>
      <c r="B225" t="s">
        <v>291</v>
      </c>
      <c r="C225" t="s">
        <v>34</v>
      </c>
      <c r="D225" t="s">
        <v>68</v>
      </c>
      <c r="E225" t="s">
        <v>69</v>
      </c>
    </row>
    <row r="226" spans="1:5" x14ac:dyDescent="0.25">
      <c r="A226" t="s">
        <v>290</v>
      </c>
      <c r="B226" t="s">
        <v>291</v>
      </c>
      <c r="C226" t="s">
        <v>40</v>
      </c>
      <c r="D226" t="s">
        <v>68</v>
      </c>
      <c r="E226" t="s">
        <v>69</v>
      </c>
    </row>
    <row r="227" spans="1:5" x14ac:dyDescent="0.25">
      <c r="A227" t="s">
        <v>292</v>
      </c>
      <c r="B227" t="s">
        <v>293</v>
      </c>
      <c r="C227" t="s">
        <v>16</v>
      </c>
      <c r="D227" t="s">
        <v>68</v>
      </c>
      <c r="E227" t="s">
        <v>69</v>
      </c>
    </row>
    <row r="228" spans="1:5" x14ac:dyDescent="0.25">
      <c r="A228" t="s">
        <v>292</v>
      </c>
      <c r="B228" t="s">
        <v>293</v>
      </c>
      <c r="C228" t="s">
        <v>24</v>
      </c>
      <c r="D228" t="s">
        <v>73</v>
      </c>
      <c r="E228" t="s">
        <v>73</v>
      </c>
    </row>
    <row r="229" spans="1:5" x14ac:dyDescent="0.25">
      <c r="A229" t="s">
        <v>292</v>
      </c>
      <c r="B229" t="s">
        <v>293</v>
      </c>
      <c r="C229" t="s">
        <v>44</v>
      </c>
      <c r="D229" t="s">
        <v>68</v>
      </c>
      <c r="E229" t="s">
        <v>69</v>
      </c>
    </row>
    <row r="230" spans="1:5" x14ac:dyDescent="0.25">
      <c r="A230" t="s">
        <v>292</v>
      </c>
      <c r="B230" t="s">
        <v>293</v>
      </c>
      <c r="C230" t="s">
        <v>48</v>
      </c>
      <c r="D230" t="s">
        <v>73</v>
      </c>
      <c r="E230" t="s">
        <v>73</v>
      </c>
    </row>
    <row r="231" spans="1:5" x14ac:dyDescent="0.25">
      <c r="A231" t="s">
        <v>294</v>
      </c>
      <c r="B231" t="s">
        <v>295</v>
      </c>
      <c r="C231" t="s">
        <v>12</v>
      </c>
      <c r="D231" t="s">
        <v>68</v>
      </c>
      <c r="E231" t="s">
        <v>69</v>
      </c>
    </row>
    <row r="232" spans="1:5" x14ac:dyDescent="0.25">
      <c r="A232" t="s">
        <v>294</v>
      </c>
      <c r="B232" t="s">
        <v>295</v>
      </c>
      <c r="C232" t="s">
        <v>52</v>
      </c>
      <c r="D232" t="s">
        <v>68</v>
      </c>
      <c r="E232" t="s">
        <v>69</v>
      </c>
    </row>
    <row r="233" spans="1:5" x14ac:dyDescent="0.25">
      <c r="A233" t="s">
        <v>296</v>
      </c>
      <c r="B233" t="s">
        <v>297</v>
      </c>
      <c r="C233" t="s">
        <v>8</v>
      </c>
      <c r="D233" t="s">
        <v>86</v>
      </c>
      <c r="E233" t="s">
        <v>75</v>
      </c>
    </row>
    <row r="234" spans="1:5" x14ac:dyDescent="0.25">
      <c r="A234" t="s">
        <v>296</v>
      </c>
      <c r="B234" t="s">
        <v>297</v>
      </c>
      <c r="C234" t="s">
        <v>26</v>
      </c>
      <c r="D234" t="s">
        <v>68</v>
      </c>
      <c r="E234" t="s">
        <v>69</v>
      </c>
    </row>
    <row r="235" spans="1:5" x14ac:dyDescent="0.25">
      <c r="A235" t="s">
        <v>296</v>
      </c>
      <c r="B235" t="s">
        <v>297</v>
      </c>
      <c r="C235" t="s">
        <v>52</v>
      </c>
      <c r="D235" t="s">
        <v>68</v>
      </c>
      <c r="E235" t="s">
        <v>69</v>
      </c>
    </row>
    <row r="236" spans="1:5" x14ac:dyDescent="0.25">
      <c r="A236" t="s">
        <v>298</v>
      </c>
      <c r="B236" t="s">
        <v>299</v>
      </c>
      <c r="C236" t="s">
        <v>28</v>
      </c>
      <c r="D236" t="s">
        <v>68</v>
      </c>
      <c r="E236" t="s">
        <v>69</v>
      </c>
    </row>
    <row r="237" spans="1:5" x14ac:dyDescent="0.25">
      <c r="A237" t="s">
        <v>298</v>
      </c>
      <c r="B237" t="s">
        <v>299</v>
      </c>
      <c r="C237" t="s">
        <v>40</v>
      </c>
      <c r="D237" t="s">
        <v>68</v>
      </c>
      <c r="E237" t="s">
        <v>69</v>
      </c>
    </row>
    <row r="238" spans="1:5" x14ac:dyDescent="0.25">
      <c r="A238" t="s">
        <v>300</v>
      </c>
      <c r="B238" t="s">
        <v>301</v>
      </c>
      <c r="C238" t="s">
        <v>28</v>
      </c>
      <c r="D238" t="s">
        <v>68</v>
      </c>
      <c r="E238" t="s">
        <v>69</v>
      </c>
    </row>
    <row r="239" spans="1:5" x14ac:dyDescent="0.25">
      <c r="A239" t="s">
        <v>300</v>
      </c>
      <c r="B239" t="s">
        <v>301</v>
      </c>
      <c r="C239" t="s">
        <v>40</v>
      </c>
      <c r="D239" t="s">
        <v>68</v>
      </c>
      <c r="E239" t="s">
        <v>69</v>
      </c>
    </row>
    <row r="240" spans="1:5" x14ac:dyDescent="0.25">
      <c r="A240" t="s">
        <v>302</v>
      </c>
      <c r="B240" t="s">
        <v>303</v>
      </c>
      <c r="C240" t="s">
        <v>10</v>
      </c>
      <c r="D240" t="s">
        <v>86</v>
      </c>
      <c r="E240" t="s">
        <v>75</v>
      </c>
    </row>
    <row r="241" spans="1:5" x14ac:dyDescent="0.25">
      <c r="A241" t="s">
        <v>302</v>
      </c>
      <c r="B241" t="s">
        <v>303</v>
      </c>
      <c r="C241" t="s">
        <v>50</v>
      </c>
      <c r="D241" t="s">
        <v>86</v>
      </c>
      <c r="E241" t="s">
        <v>75</v>
      </c>
    </row>
    <row r="242" spans="1:5" x14ac:dyDescent="0.25">
      <c r="A242" t="s">
        <v>304</v>
      </c>
      <c r="B242" t="s">
        <v>305</v>
      </c>
      <c r="C242" t="s">
        <v>10</v>
      </c>
      <c r="D242" t="s">
        <v>86</v>
      </c>
      <c r="E242" t="s">
        <v>75</v>
      </c>
    </row>
    <row r="243" spans="1:5" x14ac:dyDescent="0.25">
      <c r="A243" t="s">
        <v>304</v>
      </c>
      <c r="B243" t="s">
        <v>305</v>
      </c>
      <c r="C243" t="s">
        <v>50</v>
      </c>
      <c r="D243" t="s">
        <v>86</v>
      </c>
      <c r="E243" t="s">
        <v>75</v>
      </c>
    </row>
    <row r="244" spans="1:5" x14ac:dyDescent="0.25">
      <c r="A244" t="s">
        <v>306</v>
      </c>
      <c r="B244" t="s">
        <v>307</v>
      </c>
      <c r="C244" t="s">
        <v>28</v>
      </c>
      <c r="D244" t="s">
        <v>68</v>
      </c>
      <c r="E244" t="s">
        <v>69</v>
      </c>
    </row>
    <row r="245" spans="1:5" x14ac:dyDescent="0.25">
      <c r="A245" t="s">
        <v>306</v>
      </c>
      <c r="B245" t="s">
        <v>307</v>
      </c>
      <c r="C245" t="s">
        <v>52</v>
      </c>
      <c r="D245" t="s">
        <v>68</v>
      </c>
      <c r="E245" t="s">
        <v>69</v>
      </c>
    </row>
    <row r="246" spans="1:5" x14ac:dyDescent="0.25">
      <c r="A246" t="s">
        <v>308</v>
      </c>
      <c r="B246" t="s">
        <v>309</v>
      </c>
      <c r="C246" t="s">
        <v>12</v>
      </c>
      <c r="D246" t="s">
        <v>68</v>
      </c>
      <c r="E246" t="s">
        <v>69</v>
      </c>
    </row>
    <row r="247" spans="1:5" x14ac:dyDescent="0.25">
      <c r="A247" t="s">
        <v>308</v>
      </c>
      <c r="B247" t="s">
        <v>309</v>
      </c>
      <c r="C247" t="s">
        <v>52</v>
      </c>
      <c r="D247" t="s">
        <v>68</v>
      </c>
      <c r="E247" t="s">
        <v>69</v>
      </c>
    </row>
    <row r="248" spans="1:5" x14ac:dyDescent="0.25">
      <c r="A248" t="s">
        <v>310</v>
      </c>
      <c r="B248" t="s">
        <v>311</v>
      </c>
      <c r="C248" t="s">
        <v>10</v>
      </c>
      <c r="D248" t="s">
        <v>86</v>
      </c>
      <c r="E248" t="s">
        <v>75</v>
      </c>
    </row>
    <row r="249" spans="1:5" x14ac:dyDescent="0.25">
      <c r="A249" t="s">
        <v>310</v>
      </c>
      <c r="B249" t="s">
        <v>311</v>
      </c>
      <c r="C249" t="s">
        <v>50</v>
      </c>
      <c r="D249" t="s">
        <v>86</v>
      </c>
      <c r="E249" t="s">
        <v>75</v>
      </c>
    </row>
    <row r="250" spans="1:5" x14ac:dyDescent="0.25">
      <c r="A250" t="s">
        <v>312</v>
      </c>
      <c r="B250" t="s">
        <v>313</v>
      </c>
      <c r="C250" t="s">
        <v>16</v>
      </c>
      <c r="D250" t="s">
        <v>68</v>
      </c>
      <c r="E250" t="s">
        <v>69</v>
      </c>
    </row>
    <row r="251" spans="1:5" x14ac:dyDescent="0.25">
      <c r="A251" t="s">
        <v>312</v>
      </c>
      <c r="B251" t="s">
        <v>313</v>
      </c>
      <c r="C251" t="s">
        <v>20</v>
      </c>
      <c r="D251" t="s">
        <v>74</v>
      </c>
      <c r="E251" t="s">
        <v>66</v>
      </c>
    </row>
    <row r="252" spans="1:5" x14ac:dyDescent="0.25">
      <c r="A252" t="s">
        <v>312</v>
      </c>
      <c r="B252" t="s">
        <v>313</v>
      </c>
      <c r="C252" t="s">
        <v>44</v>
      </c>
      <c r="D252" t="s">
        <v>68</v>
      </c>
      <c r="E252" t="s">
        <v>69</v>
      </c>
    </row>
    <row r="253" spans="1:5" x14ac:dyDescent="0.25">
      <c r="A253" t="s">
        <v>314</v>
      </c>
      <c r="B253" t="s">
        <v>315</v>
      </c>
      <c r="C253" t="s">
        <v>28</v>
      </c>
      <c r="D253" t="s">
        <v>68</v>
      </c>
      <c r="E253" t="s">
        <v>69</v>
      </c>
    </row>
    <row r="254" spans="1:5" x14ac:dyDescent="0.25">
      <c r="A254" t="s">
        <v>314</v>
      </c>
      <c r="B254" t="s">
        <v>315</v>
      </c>
      <c r="C254" t="s">
        <v>52</v>
      </c>
      <c r="D254" t="s">
        <v>68</v>
      </c>
      <c r="E254" t="s">
        <v>69</v>
      </c>
    </row>
    <row r="255" spans="1:5" x14ac:dyDescent="0.25">
      <c r="A255" t="s">
        <v>316</v>
      </c>
      <c r="B255" t="s">
        <v>317</v>
      </c>
      <c r="C255" t="s">
        <v>28</v>
      </c>
      <c r="D255" t="s">
        <v>68</v>
      </c>
      <c r="E255" t="s">
        <v>69</v>
      </c>
    </row>
    <row r="256" spans="1:5" x14ac:dyDescent="0.25">
      <c r="A256" t="s">
        <v>316</v>
      </c>
      <c r="B256" t="s">
        <v>317</v>
      </c>
      <c r="C256" t="s">
        <v>40</v>
      </c>
      <c r="D256" t="s">
        <v>68</v>
      </c>
      <c r="E256" t="s">
        <v>69</v>
      </c>
    </row>
    <row r="257" spans="1:5" x14ac:dyDescent="0.25">
      <c r="A257" t="s">
        <v>318</v>
      </c>
      <c r="B257" t="s">
        <v>319</v>
      </c>
      <c r="C257" t="s">
        <v>12</v>
      </c>
      <c r="D257" t="s">
        <v>68</v>
      </c>
      <c r="E257" t="s">
        <v>69</v>
      </c>
    </row>
    <row r="258" spans="1:5" x14ac:dyDescent="0.25">
      <c r="A258" t="s">
        <v>318</v>
      </c>
      <c r="B258" t="s">
        <v>319</v>
      </c>
      <c r="C258" t="s">
        <v>52</v>
      </c>
      <c r="D258" t="s">
        <v>68</v>
      </c>
      <c r="E258" t="s">
        <v>69</v>
      </c>
    </row>
    <row r="259" spans="1:5" x14ac:dyDescent="0.25">
      <c r="A259" t="s">
        <v>320</v>
      </c>
      <c r="B259" t="s">
        <v>321</v>
      </c>
      <c r="C259" t="s">
        <v>28</v>
      </c>
      <c r="D259" t="s">
        <v>68</v>
      </c>
      <c r="E259" t="s">
        <v>69</v>
      </c>
    </row>
    <row r="260" spans="1:5" x14ac:dyDescent="0.25">
      <c r="A260" t="s">
        <v>320</v>
      </c>
      <c r="B260" t="s">
        <v>321</v>
      </c>
      <c r="C260" t="s">
        <v>34</v>
      </c>
      <c r="D260" t="s">
        <v>68</v>
      </c>
      <c r="E260" t="s">
        <v>69</v>
      </c>
    </row>
    <row r="261" spans="1:5" x14ac:dyDescent="0.25">
      <c r="A261" t="s">
        <v>320</v>
      </c>
      <c r="B261" t="s">
        <v>321</v>
      </c>
      <c r="C261" t="s">
        <v>38</v>
      </c>
      <c r="D261" t="s">
        <v>68</v>
      </c>
      <c r="E261" t="s">
        <v>69</v>
      </c>
    </row>
    <row r="262" spans="1:5" x14ac:dyDescent="0.25">
      <c r="A262" t="s">
        <v>322</v>
      </c>
      <c r="B262" t="s">
        <v>323</v>
      </c>
      <c r="C262" t="s">
        <v>30</v>
      </c>
      <c r="D262" t="s">
        <v>68</v>
      </c>
      <c r="E262" t="s">
        <v>69</v>
      </c>
    </row>
    <row r="263" spans="1:5" x14ac:dyDescent="0.25">
      <c r="A263" t="s">
        <v>322</v>
      </c>
      <c r="B263" t="s">
        <v>323</v>
      </c>
      <c r="C263" t="s">
        <v>42</v>
      </c>
      <c r="D263" t="s">
        <v>68</v>
      </c>
      <c r="E263" t="s">
        <v>69</v>
      </c>
    </row>
    <row r="264" spans="1:5" x14ac:dyDescent="0.25">
      <c r="A264" t="s">
        <v>324</v>
      </c>
      <c r="B264" t="s">
        <v>325</v>
      </c>
      <c r="C264" t="s">
        <v>28</v>
      </c>
      <c r="D264" t="s">
        <v>68</v>
      </c>
      <c r="E264" t="s">
        <v>69</v>
      </c>
    </row>
    <row r="265" spans="1:5" x14ac:dyDescent="0.25">
      <c r="A265" t="s">
        <v>324</v>
      </c>
      <c r="B265" t="s">
        <v>325</v>
      </c>
      <c r="C265" t="s">
        <v>40</v>
      </c>
      <c r="D265" t="s">
        <v>68</v>
      </c>
      <c r="E265" t="s">
        <v>69</v>
      </c>
    </row>
    <row r="266" spans="1:5" x14ac:dyDescent="0.25">
      <c r="A266" t="s">
        <v>326</v>
      </c>
      <c r="B266" t="s">
        <v>327</v>
      </c>
      <c r="C266" t="s">
        <v>12</v>
      </c>
      <c r="D266" t="s">
        <v>68</v>
      </c>
      <c r="E266" t="s">
        <v>69</v>
      </c>
    </row>
    <row r="267" spans="1:5" x14ac:dyDescent="0.25">
      <c r="A267" t="s">
        <v>326</v>
      </c>
      <c r="B267" t="s">
        <v>327</v>
      </c>
      <c r="C267" t="s">
        <v>12</v>
      </c>
      <c r="D267" t="s">
        <v>75</v>
      </c>
      <c r="E267" t="s">
        <v>66</v>
      </c>
    </row>
    <row r="268" spans="1:5" x14ac:dyDescent="0.25">
      <c r="A268" t="s">
        <v>326</v>
      </c>
      <c r="B268" t="s">
        <v>327</v>
      </c>
      <c r="C268" t="s">
        <v>52</v>
      </c>
      <c r="D268" t="s">
        <v>68</v>
      </c>
      <c r="E268" t="s">
        <v>69</v>
      </c>
    </row>
    <row r="269" spans="1:5" x14ac:dyDescent="0.25">
      <c r="A269" t="s">
        <v>328</v>
      </c>
      <c r="B269" t="s">
        <v>329</v>
      </c>
      <c r="C269" t="s">
        <v>10</v>
      </c>
      <c r="D269" t="s">
        <v>75</v>
      </c>
      <c r="E269" t="s">
        <v>66</v>
      </c>
    </row>
    <row r="270" spans="1:5" x14ac:dyDescent="0.25">
      <c r="A270" t="s">
        <v>330</v>
      </c>
      <c r="B270" t="s">
        <v>331</v>
      </c>
      <c r="C270" t="s">
        <v>10</v>
      </c>
      <c r="D270" t="s">
        <v>86</v>
      </c>
      <c r="E270" t="s">
        <v>75</v>
      </c>
    </row>
    <row r="271" spans="1:5" x14ac:dyDescent="0.25">
      <c r="A271" t="s">
        <v>330</v>
      </c>
      <c r="B271" t="s">
        <v>331</v>
      </c>
      <c r="C271" t="s">
        <v>50</v>
      </c>
      <c r="D271" t="s">
        <v>86</v>
      </c>
      <c r="E271" t="s">
        <v>75</v>
      </c>
    </row>
    <row r="272" spans="1:5" x14ac:dyDescent="0.25">
      <c r="A272" t="s">
        <v>332</v>
      </c>
      <c r="B272" t="s">
        <v>333</v>
      </c>
      <c r="C272" t="s">
        <v>10</v>
      </c>
      <c r="D272" t="s">
        <v>86</v>
      </c>
      <c r="E272" t="s">
        <v>75</v>
      </c>
    </row>
    <row r="273" spans="1:5" x14ac:dyDescent="0.25">
      <c r="A273" t="s">
        <v>332</v>
      </c>
      <c r="B273" t="s">
        <v>333</v>
      </c>
      <c r="C273" t="s">
        <v>50</v>
      </c>
      <c r="D273" t="s">
        <v>86</v>
      </c>
      <c r="E273" t="s">
        <v>75</v>
      </c>
    </row>
    <row r="274" spans="1:5" x14ac:dyDescent="0.25">
      <c r="A274" t="s">
        <v>334</v>
      </c>
      <c r="B274" t="s">
        <v>335</v>
      </c>
      <c r="C274" t="s">
        <v>30</v>
      </c>
      <c r="D274" t="s">
        <v>68</v>
      </c>
      <c r="E274" t="s">
        <v>69</v>
      </c>
    </row>
    <row r="275" spans="1:5" x14ac:dyDescent="0.25">
      <c r="A275" t="s">
        <v>334</v>
      </c>
      <c r="B275" t="s">
        <v>335</v>
      </c>
      <c r="C275" t="s">
        <v>42</v>
      </c>
      <c r="D275" t="s">
        <v>68</v>
      </c>
      <c r="E275" t="s">
        <v>69</v>
      </c>
    </row>
    <row r="276" spans="1:5" x14ac:dyDescent="0.25">
      <c r="A276" t="s">
        <v>336</v>
      </c>
      <c r="B276" t="s">
        <v>337</v>
      </c>
      <c r="C276" t="s">
        <v>28</v>
      </c>
      <c r="D276" t="s">
        <v>68</v>
      </c>
      <c r="E276" t="s">
        <v>69</v>
      </c>
    </row>
    <row r="277" spans="1:5" x14ac:dyDescent="0.25">
      <c r="A277" t="s">
        <v>336</v>
      </c>
      <c r="B277" t="s">
        <v>337</v>
      </c>
      <c r="C277" t="s">
        <v>40</v>
      </c>
      <c r="D277" t="s">
        <v>68</v>
      </c>
      <c r="E277" t="s">
        <v>69</v>
      </c>
    </row>
    <row r="278" spans="1:5" x14ac:dyDescent="0.25">
      <c r="A278" t="s">
        <v>338</v>
      </c>
      <c r="B278" t="s">
        <v>339</v>
      </c>
      <c r="C278" t="s">
        <v>18</v>
      </c>
      <c r="D278" t="s">
        <v>86</v>
      </c>
      <c r="E278" t="s">
        <v>75</v>
      </c>
    </row>
    <row r="279" spans="1:5" x14ac:dyDescent="0.25">
      <c r="A279" t="s">
        <v>338</v>
      </c>
      <c r="B279" t="s">
        <v>339</v>
      </c>
      <c r="C279" t="s">
        <v>36</v>
      </c>
      <c r="D279" t="s">
        <v>86</v>
      </c>
      <c r="E279" t="s">
        <v>75</v>
      </c>
    </row>
    <row r="280" spans="1:5" x14ac:dyDescent="0.25">
      <c r="A280" t="s">
        <v>340</v>
      </c>
      <c r="B280" t="s">
        <v>341</v>
      </c>
      <c r="C280" t="s">
        <v>10</v>
      </c>
      <c r="D280" t="s">
        <v>86</v>
      </c>
      <c r="E280" t="s">
        <v>75</v>
      </c>
    </row>
    <row r="281" spans="1:5" x14ac:dyDescent="0.25">
      <c r="A281" t="s">
        <v>342</v>
      </c>
      <c r="B281" t="s">
        <v>343</v>
      </c>
      <c r="C281" t="s">
        <v>10</v>
      </c>
      <c r="D281" t="s">
        <v>86</v>
      </c>
      <c r="E281" t="s">
        <v>75</v>
      </c>
    </row>
    <row r="282" spans="1:5" x14ac:dyDescent="0.25">
      <c r="A282" t="s">
        <v>342</v>
      </c>
      <c r="B282" t="s">
        <v>343</v>
      </c>
      <c r="C282" t="s">
        <v>50</v>
      </c>
      <c r="D282" t="s">
        <v>86</v>
      </c>
      <c r="E282" t="s">
        <v>75</v>
      </c>
    </row>
    <row r="283" spans="1:5" x14ac:dyDescent="0.25">
      <c r="A283" t="s">
        <v>344</v>
      </c>
      <c r="B283" t="s">
        <v>345</v>
      </c>
      <c r="C283" t="s">
        <v>28</v>
      </c>
      <c r="D283" t="s">
        <v>68</v>
      </c>
      <c r="E283" t="s">
        <v>69</v>
      </c>
    </row>
    <row r="284" spans="1:5" x14ac:dyDescent="0.25">
      <c r="A284" t="s">
        <v>344</v>
      </c>
      <c r="B284" t="s">
        <v>345</v>
      </c>
      <c r="C284" t="s">
        <v>40</v>
      </c>
      <c r="D284" t="s">
        <v>68</v>
      </c>
      <c r="E284" t="s">
        <v>69</v>
      </c>
    </row>
    <row r="285" spans="1:5" x14ac:dyDescent="0.25">
      <c r="A285" t="s">
        <v>346</v>
      </c>
      <c r="B285" t="s">
        <v>347</v>
      </c>
      <c r="C285" t="s">
        <v>28</v>
      </c>
      <c r="D285" t="s">
        <v>73</v>
      </c>
      <c r="E285" t="s">
        <v>73</v>
      </c>
    </row>
    <row r="286" spans="1:5" x14ac:dyDescent="0.25">
      <c r="A286" t="s">
        <v>346</v>
      </c>
      <c r="B286" t="s">
        <v>347</v>
      </c>
      <c r="C286" t="s">
        <v>28</v>
      </c>
      <c r="D286" t="s">
        <v>68</v>
      </c>
      <c r="E286" t="s">
        <v>69</v>
      </c>
    </row>
    <row r="287" spans="1:5" x14ac:dyDescent="0.25">
      <c r="A287" t="s">
        <v>346</v>
      </c>
      <c r="B287" t="s">
        <v>347</v>
      </c>
      <c r="C287" t="s">
        <v>52</v>
      </c>
      <c r="D287" t="s">
        <v>68</v>
      </c>
      <c r="E287" t="s">
        <v>69</v>
      </c>
    </row>
    <row r="288" spans="1:5" x14ac:dyDescent="0.25">
      <c r="A288" t="s">
        <v>348</v>
      </c>
      <c r="B288" t="s">
        <v>349</v>
      </c>
      <c r="C288" t="s">
        <v>12</v>
      </c>
      <c r="D288" t="s">
        <v>68</v>
      </c>
      <c r="E288" t="s">
        <v>69</v>
      </c>
    </row>
    <row r="289" spans="1:5" x14ac:dyDescent="0.25">
      <c r="A289" t="s">
        <v>348</v>
      </c>
      <c r="B289" t="s">
        <v>349</v>
      </c>
      <c r="C289" t="s">
        <v>52</v>
      </c>
      <c r="D289" t="s">
        <v>68</v>
      </c>
      <c r="E289" t="s">
        <v>69</v>
      </c>
    </row>
    <row r="290" spans="1:5" x14ac:dyDescent="0.25">
      <c r="A290" t="s">
        <v>350</v>
      </c>
      <c r="B290" t="s">
        <v>351</v>
      </c>
      <c r="C290" t="s">
        <v>28</v>
      </c>
      <c r="D290" t="s">
        <v>68</v>
      </c>
      <c r="E290" t="s">
        <v>69</v>
      </c>
    </row>
    <row r="291" spans="1:5" x14ac:dyDescent="0.25">
      <c r="A291" t="s">
        <v>350</v>
      </c>
      <c r="B291" t="s">
        <v>351</v>
      </c>
      <c r="C291" t="s">
        <v>34</v>
      </c>
      <c r="D291" t="s">
        <v>68</v>
      </c>
      <c r="E291" t="s">
        <v>69</v>
      </c>
    </row>
    <row r="292" spans="1:5" x14ac:dyDescent="0.25">
      <c r="A292" t="s">
        <v>350</v>
      </c>
      <c r="B292" t="s">
        <v>351</v>
      </c>
      <c r="C292" t="s">
        <v>38</v>
      </c>
      <c r="D292" t="s">
        <v>68</v>
      </c>
      <c r="E292" t="s">
        <v>69</v>
      </c>
    </row>
    <row r="293" spans="1:5" x14ac:dyDescent="0.25">
      <c r="A293" t="s">
        <v>352</v>
      </c>
      <c r="B293" t="s">
        <v>353</v>
      </c>
      <c r="C293" t="s">
        <v>28</v>
      </c>
      <c r="D293" t="s">
        <v>68</v>
      </c>
      <c r="E293" t="s">
        <v>69</v>
      </c>
    </row>
    <row r="294" spans="1:5" x14ac:dyDescent="0.25">
      <c r="A294" t="s">
        <v>352</v>
      </c>
      <c r="B294" t="s">
        <v>353</v>
      </c>
      <c r="C294" t="s">
        <v>40</v>
      </c>
      <c r="D294" t="s">
        <v>68</v>
      </c>
      <c r="E294" t="s">
        <v>69</v>
      </c>
    </row>
    <row r="295" spans="1:5" x14ac:dyDescent="0.25">
      <c r="A295" t="s">
        <v>354</v>
      </c>
      <c r="B295" t="s">
        <v>355</v>
      </c>
      <c r="C295" t="s">
        <v>18</v>
      </c>
      <c r="D295" t="s">
        <v>86</v>
      </c>
      <c r="E295" t="s">
        <v>75</v>
      </c>
    </row>
    <row r="296" spans="1:5" x14ac:dyDescent="0.25">
      <c r="A296" t="s">
        <v>354</v>
      </c>
      <c r="B296" t="s">
        <v>355</v>
      </c>
      <c r="C296" t="s">
        <v>36</v>
      </c>
      <c r="D296" t="s">
        <v>86</v>
      </c>
      <c r="E296" t="s">
        <v>75</v>
      </c>
    </row>
    <row r="297" spans="1:5" x14ac:dyDescent="0.25">
      <c r="A297" t="s">
        <v>356</v>
      </c>
      <c r="B297" t="s">
        <v>357</v>
      </c>
      <c r="C297" t="s">
        <v>12</v>
      </c>
      <c r="D297" t="s">
        <v>68</v>
      </c>
      <c r="E297" t="s">
        <v>69</v>
      </c>
    </row>
    <row r="298" spans="1:5" x14ac:dyDescent="0.25">
      <c r="A298" t="s">
        <v>356</v>
      </c>
      <c r="B298" t="s">
        <v>357</v>
      </c>
      <c r="C298" t="s">
        <v>52</v>
      </c>
      <c r="D298" t="s">
        <v>68</v>
      </c>
      <c r="E298" t="s">
        <v>69</v>
      </c>
    </row>
    <row r="299" spans="1:5" x14ac:dyDescent="0.25">
      <c r="A299" t="s">
        <v>358</v>
      </c>
      <c r="B299" t="s">
        <v>359</v>
      </c>
      <c r="C299" t="s">
        <v>32</v>
      </c>
      <c r="D299" t="s">
        <v>68</v>
      </c>
      <c r="E299" t="s">
        <v>69</v>
      </c>
    </row>
    <row r="300" spans="1:5" x14ac:dyDescent="0.25">
      <c r="A300" t="s">
        <v>358</v>
      </c>
      <c r="B300" t="s">
        <v>359</v>
      </c>
      <c r="C300" t="s">
        <v>52</v>
      </c>
      <c r="D300" t="s">
        <v>68</v>
      </c>
      <c r="E300" t="s">
        <v>69</v>
      </c>
    </row>
    <row r="301" spans="1:5" x14ac:dyDescent="0.25">
      <c r="A301" t="s">
        <v>360</v>
      </c>
      <c r="B301" t="s">
        <v>361</v>
      </c>
      <c r="C301" t="s">
        <v>12</v>
      </c>
      <c r="D301" t="s">
        <v>68</v>
      </c>
      <c r="E301" t="s">
        <v>69</v>
      </c>
    </row>
    <row r="302" spans="1:5" x14ac:dyDescent="0.25">
      <c r="A302" t="s">
        <v>360</v>
      </c>
      <c r="B302" t="s">
        <v>361</v>
      </c>
      <c r="C302" t="s">
        <v>52</v>
      </c>
      <c r="D302" t="s">
        <v>68</v>
      </c>
      <c r="E302" t="s">
        <v>69</v>
      </c>
    </row>
    <row r="303" spans="1:5" x14ac:dyDescent="0.25">
      <c r="A303" t="s">
        <v>362</v>
      </c>
      <c r="B303" t="s">
        <v>363</v>
      </c>
      <c r="C303" t="s">
        <v>26</v>
      </c>
      <c r="D303" t="s">
        <v>68</v>
      </c>
      <c r="E303" t="s">
        <v>69</v>
      </c>
    </row>
    <row r="304" spans="1:5" x14ac:dyDescent="0.25">
      <c r="A304" t="s">
        <v>362</v>
      </c>
      <c r="B304" t="s">
        <v>363</v>
      </c>
      <c r="C304" t="s">
        <v>52</v>
      </c>
      <c r="D304" t="s">
        <v>68</v>
      </c>
      <c r="E304" t="s">
        <v>69</v>
      </c>
    </row>
    <row r="305" spans="1:5" x14ac:dyDescent="0.25">
      <c r="A305" t="s">
        <v>364</v>
      </c>
      <c r="B305" t="s">
        <v>365</v>
      </c>
      <c r="C305" t="s">
        <v>32</v>
      </c>
      <c r="D305" t="s">
        <v>68</v>
      </c>
      <c r="E305" t="s">
        <v>69</v>
      </c>
    </row>
    <row r="306" spans="1:5" x14ac:dyDescent="0.25">
      <c r="A306" t="s">
        <v>364</v>
      </c>
      <c r="B306" t="s">
        <v>365</v>
      </c>
      <c r="C306" t="s">
        <v>52</v>
      </c>
      <c r="D306" t="s">
        <v>68</v>
      </c>
      <c r="E306" t="s">
        <v>69</v>
      </c>
    </row>
    <row r="307" spans="1:5" x14ac:dyDescent="0.25">
      <c r="A307" t="s">
        <v>366</v>
      </c>
      <c r="B307" t="s">
        <v>367</v>
      </c>
      <c r="C307" t="s">
        <v>12</v>
      </c>
      <c r="D307" t="s">
        <v>68</v>
      </c>
      <c r="E307" t="s">
        <v>69</v>
      </c>
    </row>
    <row r="308" spans="1:5" x14ac:dyDescent="0.25">
      <c r="A308" t="s">
        <v>366</v>
      </c>
      <c r="B308" t="s">
        <v>367</v>
      </c>
      <c r="C308" t="s">
        <v>52</v>
      </c>
      <c r="D308" t="s">
        <v>68</v>
      </c>
      <c r="E308" t="s">
        <v>69</v>
      </c>
    </row>
    <row r="309" spans="1:5" x14ac:dyDescent="0.25">
      <c r="A309" t="s">
        <v>368</v>
      </c>
      <c r="B309" t="s">
        <v>369</v>
      </c>
      <c r="C309" t="s">
        <v>28</v>
      </c>
      <c r="D309" t="s">
        <v>68</v>
      </c>
      <c r="E309" t="s">
        <v>69</v>
      </c>
    </row>
    <row r="310" spans="1:5" x14ac:dyDescent="0.25">
      <c r="A310" t="s">
        <v>368</v>
      </c>
      <c r="B310" t="s">
        <v>369</v>
      </c>
      <c r="C310" t="s">
        <v>40</v>
      </c>
      <c r="D310" t="s">
        <v>68</v>
      </c>
      <c r="E310" t="s">
        <v>69</v>
      </c>
    </row>
    <row r="311" spans="1:5" x14ac:dyDescent="0.25">
      <c r="A311" t="s">
        <v>370</v>
      </c>
      <c r="B311" t="s">
        <v>371</v>
      </c>
      <c r="C311" t="s">
        <v>26</v>
      </c>
      <c r="D311" t="s">
        <v>68</v>
      </c>
      <c r="E311" t="s">
        <v>69</v>
      </c>
    </row>
    <row r="312" spans="1:5" x14ac:dyDescent="0.25">
      <c r="A312" t="s">
        <v>370</v>
      </c>
      <c r="B312" t="s">
        <v>371</v>
      </c>
      <c r="C312" t="s">
        <v>52</v>
      </c>
      <c r="D312" t="s">
        <v>68</v>
      </c>
      <c r="E312" t="s">
        <v>69</v>
      </c>
    </row>
    <row r="313" spans="1:5" x14ac:dyDescent="0.25">
      <c r="A313" t="s">
        <v>372</v>
      </c>
      <c r="B313" t="s">
        <v>373</v>
      </c>
      <c r="C313" t="s">
        <v>8</v>
      </c>
      <c r="D313" t="s">
        <v>75</v>
      </c>
      <c r="E313" t="s">
        <v>66</v>
      </c>
    </row>
    <row r="314" spans="1:5" x14ac:dyDescent="0.25">
      <c r="A314" t="s">
        <v>372</v>
      </c>
      <c r="B314" t="s">
        <v>373</v>
      </c>
      <c r="C314" t="s">
        <v>32</v>
      </c>
      <c r="D314" t="s">
        <v>68</v>
      </c>
      <c r="E314" t="s">
        <v>69</v>
      </c>
    </row>
    <row r="315" spans="1:5" x14ac:dyDescent="0.25">
      <c r="A315" t="s">
        <v>372</v>
      </c>
      <c r="B315" t="s">
        <v>373</v>
      </c>
      <c r="C315" t="s">
        <v>52</v>
      </c>
      <c r="D315" t="s">
        <v>68</v>
      </c>
      <c r="E315" t="s">
        <v>69</v>
      </c>
    </row>
    <row r="316" spans="1:5" x14ac:dyDescent="0.25">
      <c r="A316" t="s">
        <v>374</v>
      </c>
      <c r="B316" t="s">
        <v>375</v>
      </c>
      <c r="C316" t="s">
        <v>12</v>
      </c>
      <c r="D316" t="s">
        <v>68</v>
      </c>
      <c r="E316" t="s">
        <v>69</v>
      </c>
    </row>
    <row r="317" spans="1:5" x14ac:dyDescent="0.25">
      <c r="A317" t="s">
        <v>374</v>
      </c>
      <c r="B317" t="s">
        <v>375</v>
      </c>
      <c r="C317" t="s">
        <v>52</v>
      </c>
      <c r="D317" t="s">
        <v>68</v>
      </c>
      <c r="E317" t="s">
        <v>69</v>
      </c>
    </row>
    <row r="318" spans="1:5" x14ac:dyDescent="0.25">
      <c r="A318" t="s">
        <v>376</v>
      </c>
      <c r="B318" t="s">
        <v>377</v>
      </c>
      <c r="C318" t="s">
        <v>10</v>
      </c>
      <c r="D318" t="s">
        <v>75</v>
      </c>
      <c r="E318" t="s">
        <v>66</v>
      </c>
    </row>
    <row r="319" spans="1:5" x14ac:dyDescent="0.25">
      <c r="A319" t="s">
        <v>376</v>
      </c>
      <c r="B319" t="s">
        <v>377</v>
      </c>
      <c r="C319" t="s">
        <v>12</v>
      </c>
      <c r="D319" t="s">
        <v>68</v>
      </c>
      <c r="E319" t="s">
        <v>69</v>
      </c>
    </row>
    <row r="320" spans="1:5" x14ac:dyDescent="0.25">
      <c r="A320" t="s">
        <v>376</v>
      </c>
      <c r="B320" t="s">
        <v>377</v>
      </c>
      <c r="C320" t="s">
        <v>52</v>
      </c>
      <c r="D320" t="s">
        <v>68</v>
      </c>
      <c r="E320" t="s">
        <v>69</v>
      </c>
    </row>
    <row r="321" spans="1:5" x14ac:dyDescent="0.25">
      <c r="A321" t="s">
        <v>378</v>
      </c>
      <c r="B321" t="s">
        <v>379</v>
      </c>
      <c r="C321" t="s">
        <v>28</v>
      </c>
      <c r="D321" t="s">
        <v>68</v>
      </c>
      <c r="E321" t="s">
        <v>69</v>
      </c>
    </row>
    <row r="322" spans="1:5" x14ac:dyDescent="0.25">
      <c r="A322" t="s">
        <v>378</v>
      </c>
      <c r="B322" t="s">
        <v>379</v>
      </c>
      <c r="C322" t="s">
        <v>40</v>
      </c>
      <c r="D322" t="s">
        <v>68</v>
      </c>
      <c r="E322" t="s">
        <v>69</v>
      </c>
    </row>
    <row r="323" spans="1:5" x14ac:dyDescent="0.25">
      <c r="A323" t="s">
        <v>380</v>
      </c>
      <c r="B323" t="s">
        <v>381</v>
      </c>
      <c r="C323" t="s">
        <v>28</v>
      </c>
      <c r="D323" t="s">
        <v>68</v>
      </c>
      <c r="E323" t="s">
        <v>69</v>
      </c>
    </row>
    <row r="324" spans="1:5" x14ac:dyDescent="0.25">
      <c r="A324" t="s">
        <v>380</v>
      </c>
      <c r="B324" t="s">
        <v>381</v>
      </c>
      <c r="C324" t="s">
        <v>40</v>
      </c>
      <c r="D324" t="s">
        <v>68</v>
      </c>
      <c r="E324" t="s">
        <v>69</v>
      </c>
    </row>
    <row r="325" spans="1:5" x14ac:dyDescent="0.25">
      <c r="A325" t="s">
        <v>382</v>
      </c>
      <c r="B325" t="s">
        <v>383</v>
      </c>
      <c r="C325" t="s">
        <v>28</v>
      </c>
      <c r="D325" t="s">
        <v>68</v>
      </c>
      <c r="E325" t="s">
        <v>69</v>
      </c>
    </row>
    <row r="326" spans="1:5" x14ac:dyDescent="0.25">
      <c r="A326" t="s">
        <v>382</v>
      </c>
      <c r="B326" t="s">
        <v>383</v>
      </c>
      <c r="C326" t="s">
        <v>40</v>
      </c>
      <c r="D326" t="s">
        <v>68</v>
      </c>
      <c r="E326" t="s">
        <v>69</v>
      </c>
    </row>
    <row r="327" spans="1:5" x14ac:dyDescent="0.25">
      <c r="A327" t="s">
        <v>384</v>
      </c>
      <c r="B327" t="s">
        <v>385</v>
      </c>
      <c r="C327" t="s">
        <v>8</v>
      </c>
      <c r="D327" t="s">
        <v>68</v>
      </c>
      <c r="E327" t="s">
        <v>69</v>
      </c>
    </row>
    <row r="328" spans="1:5" x14ac:dyDescent="0.25">
      <c r="A328" t="s">
        <v>384</v>
      </c>
      <c r="B328" t="s">
        <v>385</v>
      </c>
      <c r="C328" t="s">
        <v>52</v>
      </c>
      <c r="D328" t="s">
        <v>68</v>
      </c>
      <c r="E328" t="s">
        <v>69</v>
      </c>
    </row>
    <row r="329" spans="1:5" x14ac:dyDescent="0.25">
      <c r="A329" t="s">
        <v>386</v>
      </c>
      <c r="B329" t="s">
        <v>387</v>
      </c>
      <c r="C329" t="s">
        <v>12</v>
      </c>
      <c r="D329" t="s">
        <v>68</v>
      </c>
      <c r="E329" t="s">
        <v>69</v>
      </c>
    </row>
    <row r="330" spans="1:5" x14ac:dyDescent="0.25">
      <c r="A330" t="s">
        <v>386</v>
      </c>
      <c r="B330" t="s">
        <v>387</v>
      </c>
      <c r="C330" t="s">
        <v>52</v>
      </c>
      <c r="D330" t="s">
        <v>68</v>
      </c>
      <c r="E330" t="s">
        <v>69</v>
      </c>
    </row>
    <row r="331" spans="1:5" x14ac:dyDescent="0.25">
      <c r="A331" t="s">
        <v>388</v>
      </c>
      <c r="B331" t="s">
        <v>389</v>
      </c>
      <c r="C331" t="s">
        <v>28</v>
      </c>
      <c r="D331" t="s">
        <v>75</v>
      </c>
      <c r="E331" t="s">
        <v>66</v>
      </c>
    </row>
    <row r="332" spans="1:5" x14ac:dyDescent="0.25">
      <c r="A332" t="s">
        <v>388</v>
      </c>
      <c r="B332" t="s">
        <v>389</v>
      </c>
      <c r="C332" t="s">
        <v>34</v>
      </c>
      <c r="D332" t="s">
        <v>68</v>
      </c>
      <c r="E332" t="s">
        <v>69</v>
      </c>
    </row>
    <row r="333" spans="1:5" x14ac:dyDescent="0.25">
      <c r="A333" t="s">
        <v>388</v>
      </c>
      <c r="B333" t="s">
        <v>389</v>
      </c>
      <c r="C333" t="s">
        <v>38</v>
      </c>
      <c r="D333" t="s">
        <v>68</v>
      </c>
      <c r="E333" t="s">
        <v>69</v>
      </c>
    </row>
    <row r="334" spans="1:5" x14ac:dyDescent="0.25">
      <c r="A334" t="s">
        <v>390</v>
      </c>
      <c r="B334" t="s">
        <v>391</v>
      </c>
      <c r="C334" t="s">
        <v>12</v>
      </c>
      <c r="D334" t="s">
        <v>68</v>
      </c>
      <c r="E334" t="s">
        <v>69</v>
      </c>
    </row>
    <row r="335" spans="1:5" x14ac:dyDescent="0.25">
      <c r="A335" t="s">
        <v>390</v>
      </c>
      <c r="B335" t="s">
        <v>391</v>
      </c>
      <c r="C335" t="s">
        <v>52</v>
      </c>
      <c r="D335" t="s">
        <v>68</v>
      </c>
      <c r="E335" t="s">
        <v>69</v>
      </c>
    </row>
    <row r="336" spans="1:5" x14ac:dyDescent="0.25">
      <c r="A336" t="s">
        <v>392</v>
      </c>
      <c r="B336" t="s">
        <v>393</v>
      </c>
      <c r="C336" t="s">
        <v>28</v>
      </c>
      <c r="D336" t="s">
        <v>68</v>
      </c>
      <c r="E336" t="s">
        <v>69</v>
      </c>
    </row>
    <row r="337" spans="1:5" x14ac:dyDescent="0.25">
      <c r="A337" t="s">
        <v>392</v>
      </c>
      <c r="B337" t="s">
        <v>393</v>
      </c>
      <c r="C337" t="s">
        <v>40</v>
      </c>
      <c r="D337" t="s">
        <v>68</v>
      </c>
      <c r="E337" t="s">
        <v>69</v>
      </c>
    </row>
    <row r="338" spans="1:5" x14ac:dyDescent="0.25">
      <c r="A338" t="s">
        <v>394</v>
      </c>
      <c r="B338" t="s">
        <v>395</v>
      </c>
      <c r="C338" t="s">
        <v>28</v>
      </c>
      <c r="D338" t="s">
        <v>68</v>
      </c>
      <c r="E338" t="s">
        <v>69</v>
      </c>
    </row>
    <row r="339" spans="1:5" x14ac:dyDescent="0.25">
      <c r="A339" t="s">
        <v>394</v>
      </c>
      <c r="B339" t="s">
        <v>395</v>
      </c>
      <c r="C339" t="s">
        <v>40</v>
      </c>
      <c r="D339" t="s">
        <v>68</v>
      </c>
      <c r="E339" t="s">
        <v>69</v>
      </c>
    </row>
    <row r="340" spans="1:5" x14ac:dyDescent="0.25">
      <c r="A340" t="s">
        <v>396</v>
      </c>
      <c r="B340" t="s">
        <v>397</v>
      </c>
      <c r="C340" t="s">
        <v>28</v>
      </c>
      <c r="D340" t="s">
        <v>68</v>
      </c>
      <c r="E340" t="s">
        <v>69</v>
      </c>
    </row>
    <row r="341" spans="1:5" x14ac:dyDescent="0.25">
      <c r="A341" t="s">
        <v>396</v>
      </c>
      <c r="B341" t="s">
        <v>397</v>
      </c>
      <c r="C341" t="s">
        <v>40</v>
      </c>
      <c r="D341" t="s">
        <v>68</v>
      </c>
      <c r="E341" t="s">
        <v>69</v>
      </c>
    </row>
    <row r="342" spans="1:5" x14ac:dyDescent="0.25">
      <c r="A342" t="s">
        <v>398</v>
      </c>
      <c r="B342" t="s">
        <v>399</v>
      </c>
      <c r="C342" t="s">
        <v>26</v>
      </c>
      <c r="D342" t="s">
        <v>68</v>
      </c>
      <c r="E342" t="s">
        <v>69</v>
      </c>
    </row>
    <row r="343" spans="1:5" x14ac:dyDescent="0.25">
      <c r="A343" t="s">
        <v>398</v>
      </c>
      <c r="B343" t="s">
        <v>399</v>
      </c>
      <c r="C343" t="s">
        <v>52</v>
      </c>
      <c r="D343" t="s">
        <v>68</v>
      </c>
      <c r="E343" t="s">
        <v>69</v>
      </c>
    </row>
    <row r="344" spans="1:5" x14ac:dyDescent="0.25">
      <c r="A344" t="s">
        <v>400</v>
      </c>
      <c r="B344" t="s">
        <v>401</v>
      </c>
      <c r="C344" t="s">
        <v>16</v>
      </c>
      <c r="D344" t="s">
        <v>68</v>
      </c>
      <c r="E344" t="s">
        <v>69</v>
      </c>
    </row>
    <row r="345" spans="1:5" x14ac:dyDescent="0.25">
      <c r="A345" t="s">
        <v>400</v>
      </c>
      <c r="B345" t="s">
        <v>401</v>
      </c>
      <c r="C345" t="s">
        <v>20</v>
      </c>
      <c r="D345" t="s">
        <v>75</v>
      </c>
      <c r="E345" t="s">
        <v>66</v>
      </c>
    </row>
    <row r="346" spans="1:5" x14ac:dyDescent="0.25">
      <c r="A346" t="s">
        <v>400</v>
      </c>
      <c r="B346" t="s">
        <v>401</v>
      </c>
      <c r="C346" t="s">
        <v>22</v>
      </c>
      <c r="D346" t="s">
        <v>73</v>
      </c>
      <c r="E346" t="s">
        <v>73</v>
      </c>
    </row>
    <row r="347" spans="1:5" x14ac:dyDescent="0.25">
      <c r="A347" t="s">
        <v>400</v>
      </c>
      <c r="B347" t="s">
        <v>401</v>
      </c>
      <c r="C347" t="s">
        <v>24</v>
      </c>
      <c r="D347" t="s">
        <v>73</v>
      </c>
      <c r="E347" t="s">
        <v>73</v>
      </c>
    </row>
    <row r="348" spans="1:5" x14ac:dyDescent="0.25">
      <c r="A348" t="s">
        <v>400</v>
      </c>
      <c r="B348" t="s">
        <v>401</v>
      </c>
      <c r="C348" t="s">
        <v>44</v>
      </c>
      <c r="D348" t="s">
        <v>68</v>
      </c>
      <c r="E348" t="s">
        <v>69</v>
      </c>
    </row>
    <row r="349" spans="1:5" x14ac:dyDescent="0.25">
      <c r="A349" t="s">
        <v>400</v>
      </c>
      <c r="B349" t="s">
        <v>401</v>
      </c>
      <c r="C349" t="s">
        <v>48</v>
      </c>
      <c r="D349" t="s">
        <v>73</v>
      </c>
      <c r="E349" t="s">
        <v>73</v>
      </c>
    </row>
    <row r="350" spans="1:5" x14ac:dyDescent="0.25">
      <c r="A350" t="s">
        <v>402</v>
      </c>
      <c r="B350" t="s">
        <v>403</v>
      </c>
      <c r="C350" t="s">
        <v>16</v>
      </c>
      <c r="D350" t="s">
        <v>68</v>
      </c>
      <c r="E350" t="s">
        <v>69</v>
      </c>
    </row>
    <row r="351" spans="1:5" x14ac:dyDescent="0.25">
      <c r="A351" t="s">
        <v>402</v>
      </c>
      <c r="B351" t="s">
        <v>403</v>
      </c>
      <c r="C351" t="s">
        <v>24</v>
      </c>
      <c r="D351" t="s">
        <v>73</v>
      </c>
      <c r="E351" t="s">
        <v>73</v>
      </c>
    </row>
    <row r="352" spans="1:5" x14ac:dyDescent="0.25">
      <c r="A352" t="s">
        <v>402</v>
      </c>
      <c r="B352" t="s">
        <v>403</v>
      </c>
      <c r="C352" t="s">
        <v>44</v>
      </c>
      <c r="D352" t="s">
        <v>68</v>
      </c>
      <c r="E352" t="s">
        <v>69</v>
      </c>
    </row>
    <row r="353" spans="1:5" x14ac:dyDescent="0.25">
      <c r="A353" t="s">
        <v>402</v>
      </c>
      <c r="B353" t="s">
        <v>403</v>
      </c>
      <c r="C353" t="s">
        <v>48</v>
      </c>
      <c r="D353" t="s">
        <v>73</v>
      </c>
      <c r="E353" t="s">
        <v>73</v>
      </c>
    </row>
    <row r="354" spans="1:5" x14ac:dyDescent="0.25">
      <c r="A354" t="s">
        <v>404</v>
      </c>
      <c r="B354" t="s">
        <v>405</v>
      </c>
      <c r="C354" t="s">
        <v>16</v>
      </c>
      <c r="D354" t="s">
        <v>68</v>
      </c>
      <c r="E354" t="s">
        <v>69</v>
      </c>
    </row>
    <row r="355" spans="1:5" x14ac:dyDescent="0.25">
      <c r="A355" t="s">
        <v>404</v>
      </c>
      <c r="B355" t="s">
        <v>405</v>
      </c>
      <c r="C355" t="s">
        <v>44</v>
      </c>
      <c r="D355" t="s">
        <v>68</v>
      </c>
      <c r="E355" t="s">
        <v>69</v>
      </c>
    </row>
    <row r="356" spans="1:5" x14ac:dyDescent="0.25">
      <c r="A356" t="s">
        <v>406</v>
      </c>
      <c r="B356" t="s">
        <v>407</v>
      </c>
      <c r="C356" t="s">
        <v>12</v>
      </c>
      <c r="D356" t="s">
        <v>92</v>
      </c>
      <c r="E356" t="s">
        <v>75</v>
      </c>
    </row>
    <row r="357" spans="1:5" x14ac:dyDescent="0.25">
      <c r="A357" t="s">
        <v>408</v>
      </c>
      <c r="B357" t="s">
        <v>409</v>
      </c>
      <c r="C357" t="s">
        <v>16</v>
      </c>
      <c r="D357" t="s">
        <v>68</v>
      </c>
      <c r="E357" t="s">
        <v>69</v>
      </c>
    </row>
    <row r="358" spans="1:5" x14ac:dyDescent="0.25">
      <c r="A358" t="s">
        <v>408</v>
      </c>
      <c r="B358" t="s">
        <v>409</v>
      </c>
      <c r="C358" t="s">
        <v>44</v>
      </c>
      <c r="D358" t="s">
        <v>68</v>
      </c>
      <c r="E358" t="s">
        <v>69</v>
      </c>
    </row>
    <row r="359" spans="1:5" x14ac:dyDescent="0.25">
      <c r="A359" t="s">
        <v>410</v>
      </c>
      <c r="B359" t="s">
        <v>411</v>
      </c>
      <c r="C359" t="s">
        <v>28</v>
      </c>
      <c r="D359" t="s">
        <v>68</v>
      </c>
      <c r="E359" t="s">
        <v>69</v>
      </c>
    </row>
    <row r="360" spans="1:5" x14ac:dyDescent="0.25">
      <c r="A360" t="s">
        <v>410</v>
      </c>
      <c r="B360" t="s">
        <v>411</v>
      </c>
      <c r="C360" t="s">
        <v>40</v>
      </c>
      <c r="D360" t="s">
        <v>68</v>
      </c>
      <c r="E360" t="s">
        <v>69</v>
      </c>
    </row>
    <row r="361" spans="1:5" x14ac:dyDescent="0.25">
      <c r="A361" t="s">
        <v>412</v>
      </c>
      <c r="B361" t="s">
        <v>413</v>
      </c>
      <c r="C361" t="s">
        <v>28</v>
      </c>
      <c r="D361" t="s">
        <v>68</v>
      </c>
      <c r="E361" t="s">
        <v>69</v>
      </c>
    </row>
    <row r="362" spans="1:5" x14ac:dyDescent="0.25">
      <c r="A362" t="s">
        <v>412</v>
      </c>
      <c r="B362" t="s">
        <v>413</v>
      </c>
      <c r="C362" t="s">
        <v>34</v>
      </c>
      <c r="D362" t="s">
        <v>68</v>
      </c>
      <c r="E362" t="s">
        <v>69</v>
      </c>
    </row>
    <row r="363" spans="1:5" x14ac:dyDescent="0.25">
      <c r="A363" t="s">
        <v>412</v>
      </c>
      <c r="B363" t="s">
        <v>413</v>
      </c>
      <c r="C363" t="s">
        <v>38</v>
      </c>
      <c r="D363" t="s">
        <v>68</v>
      </c>
      <c r="E363" t="s">
        <v>69</v>
      </c>
    </row>
    <row r="364" spans="1:5" x14ac:dyDescent="0.25">
      <c r="A364" t="s">
        <v>414</v>
      </c>
      <c r="B364" t="s">
        <v>415</v>
      </c>
      <c r="C364" t="s">
        <v>12</v>
      </c>
      <c r="D364" t="s">
        <v>68</v>
      </c>
      <c r="E364" t="s">
        <v>69</v>
      </c>
    </row>
    <row r="365" spans="1:5" x14ac:dyDescent="0.25">
      <c r="A365" t="s">
        <v>414</v>
      </c>
      <c r="B365" t="s">
        <v>415</v>
      </c>
      <c r="C365" t="s">
        <v>52</v>
      </c>
      <c r="D365" t="s">
        <v>68</v>
      </c>
      <c r="E365" t="s">
        <v>69</v>
      </c>
    </row>
    <row r="366" spans="1:5" x14ac:dyDescent="0.25">
      <c r="A366" t="s">
        <v>416</v>
      </c>
      <c r="B366" t="s">
        <v>417</v>
      </c>
      <c r="C366" t="s">
        <v>34</v>
      </c>
      <c r="D366" t="s">
        <v>68</v>
      </c>
      <c r="E366" t="s">
        <v>69</v>
      </c>
    </row>
    <row r="367" spans="1:5" x14ac:dyDescent="0.25">
      <c r="A367" t="s">
        <v>416</v>
      </c>
      <c r="B367" t="s">
        <v>417</v>
      </c>
      <c r="C367" t="s">
        <v>38</v>
      </c>
      <c r="D367" t="s">
        <v>68</v>
      </c>
      <c r="E367" t="s">
        <v>69</v>
      </c>
    </row>
    <row r="368" spans="1:5" x14ac:dyDescent="0.25">
      <c r="A368" t="s">
        <v>418</v>
      </c>
      <c r="B368" t="s">
        <v>419</v>
      </c>
      <c r="C368" t="s">
        <v>10</v>
      </c>
      <c r="D368" t="s">
        <v>86</v>
      </c>
      <c r="E368" t="s">
        <v>75</v>
      </c>
    </row>
    <row r="369" spans="1:5" x14ac:dyDescent="0.25">
      <c r="A369" t="s">
        <v>418</v>
      </c>
      <c r="B369" t="s">
        <v>419</v>
      </c>
      <c r="C369" t="s">
        <v>50</v>
      </c>
      <c r="D369" t="s">
        <v>86</v>
      </c>
      <c r="E369" t="s">
        <v>75</v>
      </c>
    </row>
    <row r="370" spans="1:5" x14ac:dyDescent="0.25">
      <c r="A370" t="s">
        <v>420</v>
      </c>
      <c r="B370" t="s">
        <v>421</v>
      </c>
      <c r="C370" t="s">
        <v>32</v>
      </c>
      <c r="D370" t="s">
        <v>68</v>
      </c>
      <c r="E370" t="s">
        <v>69</v>
      </c>
    </row>
    <row r="371" spans="1:5" x14ac:dyDescent="0.25">
      <c r="A371" t="s">
        <v>420</v>
      </c>
      <c r="B371" t="s">
        <v>421</v>
      </c>
      <c r="C371" t="s">
        <v>52</v>
      </c>
      <c r="D371" t="s">
        <v>68</v>
      </c>
      <c r="E371" t="s">
        <v>69</v>
      </c>
    </row>
    <row r="372" spans="1:5" x14ac:dyDescent="0.25">
      <c r="A372" t="s">
        <v>422</v>
      </c>
      <c r="B372" t="s">
        <v>423</v>
      </c>
      <c r="C372" t="s">
        <v>16</v>
      </c>
      <c r="D372" t="s">
        <v>68</v>
      </c>
      <c r="E372" t="s">
        <v>69</v>
      </c>
    </row>
    <row r="373" spans="1:5" x14ac:dyDescent="0.25">
      <c r="A373" t="s">
        <v>422</v>
      </c>
      <c r="B373" t="s">
        <v>423</v>
      </c>
      <c r="C373" t="s">
        <v>20</v>
      </c>
      <c r="D373" t="s">
        <v>75</v>
      </c>
      <c r="E373" t="s">
        <v>66</v>
      </c>
    </row>
    <row r="374" spans="1:5" x14ac:dyDescent="0.25">
      <c r="A374" t="s">
        <v>422</v>
      </c>
      <c r="B374" t="s">
        <v>423</v>
      </c>
      <c r="C374" t="s">
        <v>22</v>
      </c>
      <c r="D374" t="s">
        <v>73</v>
      </c>
      <c r="E374" t="s">
        <v>73</v>
      </c>
    </row>
    <row r="375" spans="1:5" x14ac:dyDescent="0.25">
      <c r="A375" t="s">
        <v>422</v>
      </c>
      <c r="B375" t="s">
        <v>423</v>
      </c>
      <c r="C375" t="s">
        <v>24</v>
      </c>
      <c r="D375" t="s">
        <v>73</v>
      </c>
      <c r="E375" t="s">
        <v>73</v>
      </c>
    </row>
    <row r="376" spans="1:5" x14ac:dyDescent="0.25">
      <c r="A376" t="s">
        <v>422</v>
      </c>
      <c r="B376" t="s">
        <v>423</v>
      </c>
      <c r="C376" t="s">
        <v>44</v>
      </c>
      <c r="D376" t="s">
        <v>68</v>
      </c>
      <c r="E376" t="s">
        <v>69</v>
      </c>
    </row>
    <row r="377" spans="1:5" x14ac:dyDescent="0.25">
      <c r="A377" t="s">
        <v>422</v>
      </c>
      <c r="B377" t="s">
        <v>423</v>
      </c>
      <c r="C377" t="s">
        <v>48</v>
      </c>
      <c r="D377" t="s">
        <v>73</v>
      </c>
      <c r="E377" t="s">
        <v>73</v>
      </c>
    </row>
    <row r="378" spans="1:5" x14ac:dyDescent="0.25">
      <c r="A378" t="s">
        <v>424</v>
      </c>
      <c r="B378" t="s">
        <v>425</v>
      </c>
      <c r="C378" t="s">
        <v>16</v>
      </c>
      <c r="D378" t="s">
        <v>68</v>
      </c>
      <c r="E378" t="s">
        <v>69</v>
      </c>
    </row>
    <row r="379" spans="1:5" x14ac:dyDescent="0.25">
      <c r="A379" t="s">
        <v>424</v>
      </c>
      <c r="B379" t="s">
        <v>425</v>
      </c>
      <c r="C379" t="s">
        <v>20</v>
      </c>
      <c r="D379" t="s">
        <v>75</v>
      </c>
      <c r="E379" t="s">
        <v>66</v>
      </c>
    </row>
    <row r="380" spans="1:5" x14ac:dyDescent="0.25">
      <c r="A380" t="s">
        <v>424</v>
      </c>
      <c r="B380" t="s">
        <v>425</v>
      </c>
      <c r="C380" t="s">
        <v>22</v>
      </c>
      <c r="D380" t="s">
        <v>73</v>
      </c>
      <c r="E380" t="s">
        <v>73</v>
      </c>
    </row>
    <row r="381" spans="1:5" x14ac:dyDescent="0.25">
      <c r="A381" t="s">
        <v>424</v>
      </c>
      <c r="B381" t="s">
        <v>425</v>
      </c>
      <c r="C381" t="s">
        <v>24</v>
      </c>
      <c r="D381" t="s">
        <v>73</v>
      </c>
      <c r="E381" t="s">
        <v>73</v>
      </c>
    </row>
    <row r="382" spans="1:5" x14ac:dyDescent="0.25">
      <c r="A382" t="s">
        <v>424</v>
      </c>
      <c r="B382" t="s">
        <v>425</v>
      </c>
      <c r="C382" t="s">
        <v>44</v>
      </c>
      <c r="D382" t="s">
        <v>68</v>
      </c>
      <c r="E382" t="s">
        <v>69</v>
      </c>
    </row>
    <row r="383" spans="1:5" x14ac:dyDescent="0.25">
      <c r="A383" t="s">
        <v>424</v>
      </c>
      <c r="B383" t="s">
        <v>425</v>
      </c>
      <c r="C383" t="s">
        <v>48</v>
      </c>
      <c r="D383" t="s">
        <v>73</v>
      </c>
      <c r="E383" t="s">
        <v>73</v>
      </c>
    </row>
    <row r="384" spans="1:5" x14ac:dyDescent="0.25">
      <c r="A384" t="s">
        <v>426</v>
      </c>
      <c r="B384" t="s">
        <v>427</v>
      </c>
      <c r="C384" t="s">
        <v>28</v>
      </c>
      <c r="D384" t="s">
        <v>68</v>
      </c>
      <c r="E384" t="s">
        <v>69</v>
      </c>
    </row>
    <row r="385" spans="1:5" x14ac:dyDescent="0.25">
      <c r="A385" t="s">
        <v>426</v>
      </c>
      <c r="B385" t="s">
        <v>427</v>
      </c>
      <c r="C385" t="s">
        <v>40</v>
      </c>
      <c r="D385" t="s">
        <v>68</v>
      </c>
      <c r="E385" t="s">
        <v>69</v>
      </c>
    </row>
    <row r="386" spans="1:5" x14ac:dyDescent="0.25">
      <c r="A386" t="s">
        <v>428</v>
      </c>
      <c r="B386" t="s">
        <v>429</v>
      </c>
      <c r="C386" t="s">
        <v>12</v>
      </c>
      <c r="D386" t="s">
        <v>68</v>
      </c>
      <c r="E386" t="s">
        <v>69</v>
      </c>
    </row>
    <row r="387" spans="1:5" x14ac:dyDescent="0.25">
      <c r="A387" t="s">
        <v>428</v>
      </c>
      <c r="B387" t="s">
        <v>429</v>
      </c>
      <c r="C387" t="s">
        <v>52</v>
      </c>
      <c r="D387" t="s">
        <v>68</v>
      </c>
      <c r="E387" t="s">
        <v>69</v>
      </c>
    </row>
    <row r="388" spans="1:5" x14ac:dyDescent="0.25">
      <c r="A388" t="s">
        <v>430</v>
      </c>
      <c r="B388" t="s">
        <v>431</v>
      </c>
      <c r="C388" t="s">
        <v>20</v>
      </c>
      <c r="D388" t="s">
        <v>75</v>
      </c>
      <c r="E388" t="s">
        <v>66</v>
      </c>
    </row>
    <row r="389" spans="1:5" x14ac:dyDescent="0.25">
      <c r="A389" t="s">
        <v>432</v>
      </c>
      <c r="B389" t="s">
        <v>433</v>
      </c>
      <c r="C389" t="s">
        <v>20</v>
      </c>
      <c r="D389" t="s">
        <v>75</v>
      </c>
      <c r="E389" t="s">
        <v>66</v>
      </c>
    </row>
    <row r="390" spans="1:5" x14ac:dyDescent="0.25">
      <c r="A390" t="s">
        <v>434</v>
      </c>
      <c r="B390" t="s">
        <v>435</v>
      </c>
      <c r="C390" t="s">
        <v>20</v>
      </c>
      <c r="D390" t="s">
        <v>75</v>
      </c>
      <c r="E390" t="s">
        <v>66</v>
      </c>
    </row>
    <row r="391" spans="1:5" x14ac:dyDescent="0.25">
      <c r="A391" t="s">
        <v>436</v>
      </c>
      <c r="B391" t="s">
        <v>437</v>
      </c>
      <c r="C391" t="s">
        <v>16</v>
      </c>
      <c r="D391" t="s">
        <v>68</v>
      </c>
      <c r="E391" t="s">
        <v>69</v>
      </c>
    </row>
    <row r="392" spans="1:5" x14ac:dyDescent="0.25">
      <c r="A392" t="s">
        <v>436</v>
      </c>
      <c r="B392" t="s">
        <v>437</v>
      </c>
      <c r="C392" t="s">
        <v>20</v>
      </c>
      <c r="D392" t="s">
        <v>75</v>
      </c>
      <c r="E392" t="s">
        <v>66</v>
      </c>
    </row>
    <row r="393" spans="1:5" x14ac:dyDescent="0.25">
      <c r="A393" t="s">
        <v>436</v>
      </c>
      <c r="B393" t="s">
        <v>437</v>
      </c>
      <c r="C393" t="s">
        <v>22</v>
      </c>
      <c r="D393" t="s">
        <v>73</v>
      </c>
      <c r="E393" t="s">
        <v>73</v>
      </c>
    </row>
    <row r="394" spans="1:5" x14ac:dyDescent="0.25">
      <c r="A394" t="s">
        <v>436</v>
      </c>
      <c r="B394" t="s">
        <v>437</v>
      </c>
      <c r="C394" t="s">
        <v>24</v>
      </c>
      <c r="D394" t="s">
        <v>73</v>
      </c>
      <c r="E394" t="s">
        <v>73</v>
      </c>
    </row>
    <row r="395" spans="1:5" x14ac:dyDescent="0.25">
      <c r="A395" t="s">
        <v>436</v>
      </c>
      <c r="B395" t="s">
        <v>437</v>
      </c>
      <c r="C395" t="s">
        <v>44</v>
      </c>
      <c r="D395" t="s">
        <v>68</v>
      </c>
      <c r="E395" t="s">
        <v>69</v>
      </c>
    </row>
    <row r="396" spans="1:5" x14ac:dyDescent="0.25">
      <c r="A396" t="s">
        <v>436</v>
      </c>
      <c r="B396" t="s">
        <v>437</v>
      </c>
      <c r="C396" t="s">
        <v>48</v>
      </c>
      <c r="D396" t="s">
        <v>73</v>
      </c>
      <c r="E396" t="s">
        <v>73</v>
      </c>
    </row>
    <row r="397" spans="1:5" x14ac:dyDescent="0.25">
      <c r="A397" t="s">
        <v>438</v>
      </c>
      <c r="B397" t="s">
        <v>439</v>
      </c>
      <c r="C397" t="s">
        <v>28</v>
      </c>
      <c r="D397" t="s">
        <v>68</v>
      </c>
      <c r="E397" t="s">
        <v>69</v>
      </c>
    </row>
    <row r="398" spans="1:5" x14ac:dyDescent="0.25">
      <c r="A398" t="s">
        <v>438</v>
      </c>
      <c r="B398" t="s">
        <v>439</v>
      </c>
      <c r="C398" t="s">
        <v>40</v>
      </c>
      <c r="D398" t="s">
        <v>68</v>
      </c>
      <c r="E398" t="s">
        <v>69</v>
      </c>
    </row>
    <row r="399" spans="1:5" x14ac:dyDescent="0.25">
      <c r="A399" t="s">
        <v>440</v>
      </c>
      <c r="B399" t="s">
        <v>441</v>
      </c>
      <c r="C399" t="s">
        <v>28</v>
      </c>
      <c r="D399" t="s">
        <v>68</v>
      </c>
      <c r="E399" t="s">
        <v>69</v>
      </c>
    </row>
    <row r="400" spans="1:5" x14ac:dyDescent="0.25">
      <c r="A400" t="s">
        <v>440</v>
      </c>
      <c r="B400" t="s">
        <v>441</v>
      </c>
      <c r="C400" t="s">
        <v>40</v>
      </c>
      <c r="D400" t="s">
        <v>68</v>
      </c>
      <c r="E400" t="s">
        <v>69</v>
      </c>
    </row>
    <row r="401" spans="1:5" x14ac:dyDescent="0.25">
      <c r="A401" t="s">
        <v>442</v>
      </c>
      <c r="B401" t="s">
        <v>443</v>
      </c>
      <c r="C401" t="s">
        <v>10</v>
      </c>
      <c r="D401" t="s">
        <v>86</v>
      </c>
      <c r="E401" t="s">
        <v>75</v>
      </c>
    </row>
    <row r="402" spans="1:5" x14ac:dyDescent="0.25">
      <c r="A402" t="s">
        <v>442</v>
      </c>
      <c r="B402" t="s">
        <v>443</v>
      </c>
      <c r="C402" t="s">
        <v>50</v>
      </c>
      <c r="D402" t="s">
        <v>86</v>
      </c>
      <c r="E402" t="s">
        <v>75</v>
      </c>
    </row>
    <row r="403" spans="1:5" x14ac:dyDescent="0.25">
      <c r="A403" t="s">
        <v>444</v>
      </c>
      <c r="B403" t="s">
        <v>445</v>
      </c>
      <c r="C403" t="s">
        <v>28</v>
      </c>
      <c r="D403" t="s">
        <v>68</v>
      </c>
      <c r="E403" t="s">
        <v>69</v>
      </c>
    </row>
    <row r="404" spans="1:5" x14ac:dyDescent="0.25">
      <c r="A404" t="s">
        <v>444</v>
      </c>
      <c r="B404" t="s">
        <v>445</v>
      </c>
      <c r="C404" t="s">
        <v>40</v>
      </c>
      <c r="D404" t="s">
        <v>68</v>
      </c>
      <c r="E404" t="s">
        <v>69</v>
      </c>
    </row>
    <row r="405" spans="1:5" x14ac:dyDescent="0.25">
      <c r="A405" t="s">
        <v>446</v>
      </c>
      <c r="B405" t="s">
        <v>447</v>
      </c>
      <c r="C405" t="s">
        <v>28</v>
      </c>
      <c r="D405" t="s">
        <v>68</v>
      </c>
      <c r="E405" t="s">
        <v>69</v>
      </c>
    </row>
    <row r="406" spans="1:5" x14ac:dyDescent="0.25">
      <c r="A406" t="s">
        <v>446</v>
      </c>
      <c r="B406" t="s">
        <v>447</v>
      </c>
      <c r="C406" t="s">
        <v>52</v>
      </c>
      <c r="D406" t="s">
        <v>68</v>
      </c>
      <c r="E406" t="s">
        <v>69</v>
      </c>
    </row>
    <row r="407" spans="1:5" x14ac:dyDescent="0.25">
      <c r="A407" t="s">
        <v>448</v>
      </c>
      <c r="B407" t="s">
        <v>449</v>
      </c>
      <c r="C407" t="s">
        <v>18</v>
      </c>
      <c r="D407" t="s">
        <v>86</v>
      </c>
      <c r="E407" t="s">
        <v>75</v>
      </c>
    </row>
    <row r="408" spans="1:5" x14ac:dyDescent="0.25">
      <c r="A408" t="s">
        <v>448</v>
      </c>
      <c r="B408" t="s">
        <v>449</v>
      </c>
      <c r="C408" t="s">
        <v>36</v>
      </c>
      <c r="D408" t="s">
        <v>86</v>
      </c>
      <c r="E408" t="s">
        <v>75</v>
      </c>
    </row>
    <row r="409" spans="1:5" x14ac:dyDescent="0.25">
      <c r="A409" t="s">
        <v>450</v>
      </c>
      <c r="B409" t="s">
        <v>451</v>
      </c>
      <c r="C409" t="s">
        <v>28</v>
      </c>
      <c r="D409" t="s">
        <v>68</v>
      </c>
      <c r="E409" t="s">
        <v>69</v>
      </c>
    </row>
    <row r="410" spans="1:5" x14ac:dyDescent="0.25">
      <c r="A410" t="s">
        <v>450</v>
      </c>
      <c r="B410" t="s">
        <v>451</v>
      </c>
      <c r="C410" t="s">
        <v>34</v>
      </c>
      <c r="D410" t="s">
        <v>68</v>
      </c>
      <c r="E410" t="s">
        <v>69</v>
      </c>
    </row>
    <row r="411" spans="1:5" x14ac:dyDescent="0.25">
      <c r="A411" t="s">
        <v>450</v>
      </c>
      <c r="B411" t="s">
        <v>451</v>
      </c>
      <c r="C411" t="s">
        <v>38</v>
      </c>
      <c r="D411" t="s">
        <v>68</v>
      </c>
      <c r="E411" t="s">
        <v>69</v>
      </c>
    </row>
    <row r="412" spans="1:5" x14ac:dyDescent="0.25">
      <c r="A412" t="s">
        <v>452</v>
      </c>
      <c r="B412" t="s">
        <v>453</v>
      </c>
      <c r="C412" t="s">
        <v>12</v>
      </c>
      <c r="D412" t="s">
        <v>68</v>
      </c>
      <c r="E412" t="s">
        <v>69</v>
      </c>
    </row>
    <row r="413" spans="1:5" x14ac:dyDescent="0.25">
      <c r="A413" t="s">
        <v>452</v>
      </c>
      <c r="B413" t="s">
        <v>453</v>
      </c>
      <c r="C413" t="s">
        <v>52</v>
      </c>
      <c r="D413" t="s">
        <v>68</v>
      </c>
      <c r="E413" t="s">
        <v>69</v>
      </c>
    </row>
    <row r="414" spans="1:5" x14ac:dyDescent="0.25">
      <c r="A414" t="s">
        <v>454</v>
      </c>
      <c r="B414" t="s">
        <v>455</v>
      </c>
      <c r="C414" t="s">
        <v>28</v>
      </c>
      <c r="D414" t="s">
        <v>68</v>
      </c>
      <c r="E414" t="s">
        <v>69</v>
      </c>
    </row>
    <row r="415" spans="1:5" x14ac:dyDescent="0.25">
      <c r="A415" t="s">
        <v>454</v>
      </c>
      <c r="B415" t="s">
        <v>455</v>
      </c>
      <c r="C415" t="s">
        <v>52</v>
      </c>
      <c r="D415" t="s">
        <v>68</v>
      </c>
      <c r="E415" t="s">
        <v>69</v>
      </c>
    </row>
    <row r="416" spans="1:5" x14ac:dyDescent="0.25">
      <c r="A416" t="s">
        <v>456</v>
      </c>
      <c r="B416" t="s">
        <v>457</v>
      </c>
      <c r="C416" t="s">
        <v>28</v>
      </c>
      <c r="D416" t="s">
        <v>68</v>
      </c>
      <c r="E416" t="s">
        <v>69</v>
      </c>
    </row>
    <row r="417" spans="1:5" x14ac:dyDescent="0.25">
      <c r="A417" t="s">
        <v>456</v>
      </c>
      <c r="B417" t="s">
        <v>457</v>
      </c>
      <c r="C417" t="s">
        <v>40</v>
      </c>
      <c r="D417" t="s">
        <v>68</v>
      </c>
      <c r="E417" t="s">
        <v>69</v>
      </c>
    </row>
    <row r="418" spans="1:5" x14ac:dyDescent="0.25">
      <c r="A418" t="s">
        <v>458</v>
      </c>
      <c r="B418" t="s">
        <v>459</v>
      </c>
      <c r="C418" t="s">
        <v>12</v>
      </c>
      <c r="D418" t="s">
        <v>68</v>
      </c>
      <c r="E418" t="s">
        <v>69</v>
      </c>
    </row>
    <row r="419" spans="1:5" x14ac:dyDescent="0.25">
      <c r="A419" t="s">
        <v>458</v>
      </c>
      <c r="B419" t="s">
        <v>459</v>
      </c>
      <c r="C419" t="s">
        <v>52</v>
      </c>
      <c r="D419" t="s">
        <v>68</v>
      </c>
      <c r="E419" t="s">
        <v>69</v>
      </c>
    </row>
    <row r="420" spans="1:5" x14ac:dyDescent="0.25">
      <c r="A420" t="s">
        <v>460</v>
      </c>
      <c r="B420" t="s">
        <v>461</v>
      </c>
      <c r="C420" t="s">
        <v>18</v>
      </c>
      <c r="D420" t="s">
        <v>86</v>
      </c>
      <c r="E420" t="s">
        <v>75</v>
      </c>
    </row>
    <row r="421" spans="1:5" x14ac:dyDescent="0.25">
      <c r="A421" t="s">
        <v>460</v>
      </c>
      <c r="B421" t="s">
        <v>461</v>
      </c>
      <c r="C421" t="s">
        <v>36</v>
      </c>
      <c r="D421" t="s">
        <v>86</v>
      </c>
      <c r="E421" t="s">
        <v>75</v>
      </c>
    </row>
    <row r="422" spans="1:5" x14ac:dyDescent="0.25">
      <c r="A422" t="s">
        <v>462</v>
      </c>
      <c r="B422" t="s">
        <v>463</v>
      </c>
      <c r="C422" t="s">
        <v>34</v>
      </c>
      <c r="D422" t="s">
        <v>68</v>
      </c>
      <c r="E422" t="s">
        <v>69</v>
      </c>
    </row>
    <row r="423" spans="1:5" x14ac:dyDescent="0.25">
      <c r="A423" t="s">
        <v>462</v>
      </c>
      <c r="B423" t="s">
        <v>463</v>
      </c>
      <c r="C423" t="s">
        <v>38</v>
      </c>
      <c r="D423" t="s">
        <v>68</v>
      </c>
      <c r="E423" t="s">
        <v>69</v>
      </c>
    </row>
    <row r="424" spans="1:5" x14ac:dyDescent="0.25">
      <c r="A424" t="s">
        <v>464</v>
      </c>
      <c r="B424" t="s">
        <v>465</v>
      </c>
      <c r="C424" t="s">
        <v>28</v>
      </c>
      <c r="D424" t="s">
        <v>68</v>
      </c>
      <c r="E424" t="s">
        <v>69</v>
      </c>
    </row>
    <row r="425" spans="1:5" x14ac:dyDescent="0.25">
      <c r="A425" t="s">
        <v>464</v>
      </c>
      <c r="B425" t="s">
        <v>465</v>
      </c>
      <c r="C425" t="s">
        <v>34</v>
      </c>
      <c r="D425" t="s">
        <v>68</v>
      </c>
      <c r="E425" t="s">
        <v>69</v>
      </c>
    </row>
    <row r="426" spans="1:5" x14ac:dyDescent="0.25">
      <c r="A426" t="s">
        <v>464</v>
      </c>
      <c r="B426" t="s">
        <v>465</v>
      </c>
      <c r="C426" t="s">
        <v>38</v>
      </c>
      <c r="D426" t="s">
        <v>68</v>
      </c>
      <c r="E426" t="s">
        <v>69</v>
      </c>
    </row>
    <row r="427" spans="1:5" x14ac:dyDescent="0.25">
      <c r="A427" t="s">
        <v>466</v>
      </c>
      <c r="B427" t="s">
        <v>467</v>
      </c>
      <c r="C427" t="s">
        <v>12</v>
      </c>
      <c r="D427" t="s">
        <v>68</v>
      </c>
      <c r="E427" t="s">
        <v>69</v>
      </c>
    </row>
    <row r="428" spans="1:5" x14ac:dyDescent="0.25">
      <c r="A428" t="s">
        <v>466</v>
      </c>
      <c r="B428" t="s">
        <v>467</v>
      </c>
      <c r="C428" t="s">
        <v>52</v>
      </c>
      <c r="D428" t="s">
        <v>68</v>
      </c>
      <c r="E428" t="s">
        <v>69</v>
      </c>
    </row>
    <row r="429" spans="1:5" x14ac:dyDescent="0.25">
      <c r="A429" t="s">
        <v>468</v>
      </c>
      <c r="B429" t="s">
        <v>469</v>
      </c>
      <c r="C429" t="s">
        <v>28</v>
      </c>
      <c r="D429" t="s">
        <v>68</v>
      </c>
      <c r="E429" t="s">
        <v>69</v>
      </c>
    </row>
    <row r="430" spans="1:5" x14ac:dyDescent="0.25">
      <c r="A430" t="s">
        <v>468</v>
      </c>
      <c r="B430" t="s">
        <v>469</v>
      </c>
      <c r="C430" t="s">
        <v>34</v>
      </c>
      <c r="D430" t="s">
        <v>68</v>
      </c>
      <c r="E430" t="s">
        <v>69</v>
      </c>
    </row>
    <row r="431" spans="1:5" x14ac:dyDescent="0.25">
      <c r="A431" t="s">
        <v>468</v>
      </c>
      <c r="B431" t="s">
        <v>469</v>
      </c>
      <c r="C431" t="s">
        <v>40</v>
      </c>
      <c r="D431" t="s">
        <v>68</v>
      </c>
      <c r="E431" t="s">
        <v>69</v>
      </c>
    </row>
    <row r="432" spans="1:5" x14ac:dyDescent="0.25">
      <c r="A432" t="s">
        <v>470</v>
      </c>
      <c r="B432" t="s">
        <v>471</v>
      </c>
      <c r="C432" t="s">
        <v>8</v>
      </c>
      <c r="D432" t="s">
        <v>75</v>
      </c>
      <c r="E432" t="s">
        <v>66</v>
      </c>
    </row>
    <row r="433" spans="1:5" x14ac:dyDescent="0.25">
      <c r="A433" t="s">
        <v>470</v>
      </c>
      <c r="B433" t="s">
        <v>471</v>
      </c>
      <c r="C433" t="s">
        <v>26</v>
      </c>
      <c r="D433" t="s">
        <v>68</v>
      </c>
      <c r="E433" t="s">
        <v>69</v>
      </c>
    </row>
    <row r="434" spans="1:5" x14ac:dyDescent="0.25">
      <c r="A434" t="s">
        <v>470</v>
      </c>
      <c r="B434" t="s">
        <v>471</v>
      </c>
      <c r="C434" t="s">
        <v>52</v>
      </c>
      <c r="D434" t="s">
        <v>68</v>
      </c>
      <c r="E434" t="s">
        <v>69</v>
      </c>
    </row>
    <row r="435" spans="1:5" x14ac:dyDescent="0.25">
      <c r="A435" t="s">
        <v>472</v>
      </c>
      <c r="B435" t="s">
        <v>473</v>
      </c>
      <c r="C435" t="s">
        <v>8</v>
      </c>
      <c r="D435" t="s">
        <v>68</v>
      </c>
      <c r="E435" t="s">
        <v>69</v>
      </c>
    </row>
    <row r="436" spans="1:5" x14ac:dyDescent="0.25">
      <c r="A436" t="s">
        <v>472</v>
      </c>
      <c r="B436" t="s">
        <v>473</v>
      </c>
      <c r="C436" t="s">
        <v>32</v>
      </c>
      <c r="D436" t="s">
        <v>68</v>
      </c>
      <c r="E436" t="s">
        <v>69</v>
      </c>
    </row>
    <row r="437" spans="1:5" x14ac:dyDescent="0.25">
      <c r="A437" t="s">
        <v>472</v>
      </c>
      <c r="B437" t="s">
        <v>473</v>
      </c>
      <c r="C437" t="s">
        <v>52</v>
      </c>
      <c r="D437" t="s">
        <v>68</v>
      </c>
      <c r="E437" t="s">
        <v>69</v>
      </c>
    </row>
    <row r="438" spans="1:5" x14ac:dyDescent="0.25">
      <c r="A438" t="s">
        <v>474</v>
      </c>
      <c r="B438" t="s">
        <v>475</v>
      </c>
      <c r="C438" t="s">
        <v>16</v>
      </c>
      <c r="D438" t="s">
        <v>68</v>
      </c>
      <c r="E438" t="s">
        <v>76</v>
      </c>
    </row>
    <row r="439" spans="1:5" x14ac:dyDescent="0.25">
      <c r="A439" t="s">
        <v>474</v>
      </c>
      <c r="B439" t="s">
        <v>475</v>
      </c>
      <c r="C439" t="s">
        <v>44</v>
      </c>
      <c r="D439" t="s">
        <v>68</v>
      </c>
      <c r="E439" t="s">
        <v>69</v>
      </c>
    </row>
    <row r="440" spans="1:5" x14ac:dyDescent="0.25">
      <c r="A440" t="s">
        <v>476</v>
      </c>
      <c r="B440" t="s">
        <v>477</v>
      </c>
      <c r="C440" t="s">
        <v>32</v>
      </c>
      <c r="D440" t="s">
        <v>68</v>
      </c>
      <c r="E440" t="s">
        <v>69</v>
      </c>
    </row>
    <row r="441" spans="1:5" x14ac:dyDescent="0.25">
      <c r="A441" t="s">
        <v>476</v>
      </c>
      <c r="B441" t="s">
        <v>477</v>
      </c>
      <c r="C441" t="s">
        <v>52</v>
      </c>
      <c r="D441" t="s">
        <v>68</v>
      </c>
      <c r="E441" t="s">
        <v>69</v>
      </c>
    </row>
    <row r="442" spans="1:5" x14ac:dyDescent="0.25">
      <c r="A442" t="s">
        <v>478</v>
      </c>
      <c r="B442" t="s">
        <v>479</v>
      </c>
      <c r="C442" t="s">
        <v>28</v>
      </c>
      <c r="D442" t="s">
        <v>68</v>
      </c>
      <c r="E442" t="s">
        <v>69</v>
      </c>
    </row>
    <row r="443" spans="1:5" x14ac:dyDescent="0.25">
      <c r="A443" t="s">
        <v>478</v>
      </c>
      <c r="B443" t="s">
        <v>479</v>
      </c>
      <c r="C443" t="s">
        <v>40</v>
      </c>
      <c r="D443" t="s">
        <v>68</v>
      </c>
      <c r="E443" t="s">
        <v>69</v>
      </c>
    </row>
    <row r="444" spans="1:5" x14ac:dyDescent="0.25">
      <c r="A444" t="s">
        <v>480</v>
      </c>
      <c r="B444" t="s">
        <v>481</v>
      </c>
      <c r="C444" t="s">
        <v>28</v>
      </c>
      <c r="D444" t="s">
        <v>68</v>
      </c>
      <c r="E444" t="s">
        <v>69</v>
      </c>
    </row>
    <row r="445" spans="1:5" x14ac:dyDescent="0.25">
      <c r="A445" t="s">
        <v>480</v>
      </c>
      <c r="B445" t="s">
        <v>481</v>
      </c>
      <c r="C445" t="s">
        <v>40</v>
      </c>
      <c r="D445" t="s">
        <v>68</v>
      </c>
      <c r="E445" t="s">
        <v>69</v>
      </c>
    </row>
    <row r="446" spans="1:5" x14ac:dyDescent="0.25">
      <c r="A446" t="s">
        <v>482</v>
      </c>
      <c r="B446" t="s">
        <v>483</v>
      </c>
      <c r="C446" t="s">
        <v>28</v>
      </c>
      <c r="D446" t="s">
        <v>68</v>
      </c>
      <c r="E446" t="s">
        <v>69</v>
      </c>
    </row>
    <row r="447" spans="1:5" x14ac:dyDescent="0.25">
      <c r="A447" t="s">
        <v>482</v>
      </c>
      <c r="B447" t="s">
        <v>483</v>
      </c>
      <c r="C447" t="s">
        <v>40</v>
      </c>
      <c r="D447" t="s">
        <v>68</v>
      </c>
      <c r="E447" t="s">
        <v>69</v>
      </c>
    </row>
    <row r="448" spans="1:5" x14ac:dyDescent="0.25">
      <c r="A448" t="s">
        <v>484</v>
      </c>
      <c r="B448" t="s">
        <v>485</v>
      </c>
      <c r="C448" t="s">
        <v>28</v>
      </c>
      <c r="D448" t="s">
        <v>68</v>
      </c>
      <c r="E448" t="s">
        <v>69</v>
      </c>
    </row>
    <row r="449" spans="1:5" x14ac:dyDescent="0.25">
      <c r="A449" t="s">
        <v>484</v>
      </c>
      <c r="B449" t="s">
        <v>485</v>
      </c>
      <c r="C449" t="s">
        <v>40</v>
      </c>
      <c r="D449" t="s">
        <v>68</v>
      </c>
      <c r="E449" t="s">
        <v>69</v>
      </c>
    </row>
    <row r="450" spans="1:5" x14ac:dyDescent="0.25">
      <c r="A450" t="s">
        <v>486</v>
      </c>
      <c r="B450" t="s">
        <v>487</v>
      </c>
      <c r="C450" t="s">
        <v>16</v>
      </c>
      <c r="D450" t="s">
        <v>73</v>
      </c>
      <c r="E450" t="s">
        <v>73</v>
      </c>
    </row>
    <row r="451" spans="1:5" x14ac:dyDescent="0.25">
      <c r="A451" t="s">
        <v>486</v>
      </c>
      <c r="B451" t="s">
        <v>487</v>
      </c>
      <c r="C451" t="s">
        <v>22</v>
      </c>
      <c r="D451" t="s">
        <v>73</v>
      </c>
      <c r="E451" t="s">
        <v>73</v>
      </c>
    </row>
    <row r="452" spans="1:5" x14ac:dyDescent="0.25">
      <c r="A452" t="s">
        <v>486</v>
      </c>
      <c r="B452" t="s">
        <v>487</v>
      </c>
      <c r="C452" t="s">
        <v>48</v>
      </c>
      <c r="D452" t="s">
        <v>73</v>
      </c>
      <c r="E452" t="s">
        <v>73</v>
      </c>
    </row>
    <row r="453" spans="1:5" x14ac:dyDescent="0.25">
      <c r="A453" t="s">
        <v>488</v>
      </c>
      <c r="B453" t="s">
        <v>489</v>
      </c>
      <c r="C453" t="s">
        <v>28</v>
      </c>
      <c r="D453" t="s">
        <v>68</v>
      </c>
      <c r="E453" t="s">
        <v>69</v>
      </c>
    </row>
    <row r="454" spans="1:5" x14ac:dyDescent="0.25">
      <c r="A454" t="s">
        <v>488</v>
      </c>
      <c r="B454" t="s">
        <v>489</v>
      </c>
      <c r="C454" t="s">
        <v>34</v>
      </c>
      <c r="D454" t="s">
        <v>68</v>
      </c>
      <c r="E454" t="s">
        <v>69</v>
      </c>
    </row>
    <row r="455" spans="1:5" x14ac:dyDescent="0.25">
      <c r="A455" t="s">
        <v>488</v>
      </c>
      <c r="B455" t="s">
        <v>489</v>
      </c>
      <c r="C455" t="s">
        <v>38</v>
      </c>
      <c r="D455" t="s">
        <v>68</v>
      </c>
      <c r="E455" t="s">
        <v>69</v>
      </c>
    </row>
    <row r="456" spans="1:5" x14ac:dyDescent="0.25">
      <c r="A456" t="s">
        <v>490</v>
      </c>
      <c r="B456" t="s">
        <v>491</v>
      </c>
      <c r="C456" t="s">
        <v>16</v>
      </c>
      <c r="D456" t="s">
        <v>68</v>
      </c>
      <c r="E456" t="s">
        <v>69</v>
      </c>
    </row>
    <row r="457" spans="1:5" x14ac:dyDescent="0.25">
      <c r="A457" t="s">
        <v>490</v>
      </c>
      <c r="B457" t="s">
        <v>491</v>
      </c>
      <c r="C457" t="s">
        <v>24</v>
      </c>
      <c r="D457" t="s">
        <v>73</v>
      </c>
      <c r="E457" t="s">
        <v>73</v>
      </c>
    </row>
    <row r="458" spans="1:5" x14ac:dyDescent="0.25">
      <c r="A458" t="s">
        <v>490</v>
      </c>
      <c r="B458" t="s">
        <v>491</v>
      </c>
      <c r="C458" t="s">
        <v>44</v>
      </c>
      <c r="D458" t="s">
        <v>68</v>
      </c>
      <c r="E458" t="s">
        <v>69</v>
      </c>
    </row>
    <row r="459" spans="1:5" x14ac:dyDescent="0.25">
      <c r="A459" t="s">
        <v>490</v>
      </c>
      <c r="B459" t="s">
        <v>491</v>
      </c>
      <c r="C459" t="s">
        <v>48</v>
      </c>
      <c r="D459" t="s">
        <v>73</v>
      </c>
      <c r="E459" t="s">
        <v>73</v>
      </c>
    </row>
    <row r="460" spans="1:5" x14ac:dyDescent="0.25">
      <c r="A460" t="s">
        <v>492</v>
      </c>
      <c r="B460" t="s">
        <v>493</v>
      </c>
      <c r="C460" t="s">
        <v>16</v>
      </c>
      <c r="D460" t="s">
        <v>68</v>
      </c>
      <c r="E460" t="s">
        <v>69</v>
      </c>
    </row>
    <row r="461" spans="1:5" x14ac:dyDescent="0.25">
      <c r="A461" t="s">
        <v>492</v>
      </c>
      <c r="B461" t="s">
        <v>493</v>
      </c>
      <c r="C461" t="s">
        <v>24</v>
      </c>
      <c r="D461" t="s">
        <v>73</v>
      </c>
      <c r="E461" t="s">
        <v>73</v>
      </c>
    </row>
    <row r="462" spans="1:5" x14ac:dyDescent="0.25">
      <c r="A462" t="s">
        <v>492</v>
      </c>
      <c r="B462" t="s">
        <v>493</v>
      </c>
      <c r="C462" t="s">
        <v>44</v>
      </c>
      <c r="D462" t="s">
        <v>68</v>
      </c>
      <c r="E462" t="s">
        <v>69</v>
      </c>
    </row>
    <row r="463" spans="1:5" x14ac:dyDescent="0.25">
      <c r="A463" t="s">
        <v>492</v>
      </c>
      <c r="B463" t="s">
        <v>493</v>
      </c>
      <c r="C463" t="s">
        <v>48</v>
      </c>
      <c r="D463" t="s">
        <v>73</v>
      </c>
      <c r="E463" t="s">
        <v>73</v>
      </c>
    </row>
    <row r="464" spans="1:5" x14ac:dyDescent="0.25">
      <c r="A464" t="s">
        <v>494</v>
      </c>
      <c r="B464" t="s">
        <v>495</v>
      </c>
      <c r="C464" t="s">
        <v>28</v>
      </c>
      <c r="D464" t="s">
        <v>68</v>
      </c>
      <c r="E464" t="s">
        <v>69</v>
      </c>
    </row>
    <row r="465" spans="1:5" x14ac:dyDescent="0.25">
      <c r="A465" t="s">
        <v>494</v>
      </c>
      <c r="B465" t="s">
        <v>495</v>
      </c>
      <c r="C465" t="s">
        <v>40</v>
      </c>
      <c r="D465" t="s">
        <v>68</v>
      </c>
      <c r="E465" t="s">
        <v>69</v>
      </c>
    </row>
    <row r="466" spans="1:5" x14ac:dyDescent="0.25">
      <c r="A466" t="s">
        <v>496</v>
      </c>
      <c r="B466" t="s">
        <v>497</v>
      </c>
      <c r="C466" t="s">
        <v>28</v>
      </c>
      <c r="D466" t="s">
        <v>68</v>
      </c>
      <c r="E466" t="s">
        <v>69</v>
      </c>
    </row>
    <row r="467" spans="1:5" x14ac:dyDescent="0.25">
      <c r="A467" t="s">
        <v>496</v>
      </c>
      <c r="B467" t="s">
        <v>497</v>
      </c>
      <c r="C467" t="s">
        <v>34</v>
      </c>
      <c r="D467" t="s">
        <v>68</v>
      </c>
      <c r="E467" t="s">
        <v>69</v>
      </c>
    </row>
    <row r="468" spans="1:5" x14ac:dyDescent="0.25">
      <c r="A468" t="s">
        <v>496</v>
      </c>
      <c r="B468" t="s">
        <v>497</v>
      </c>
      <c r="C468" t="s">
        <v>38</v>
      </c>
      <c r="D468" t="s">
        <v>68</v>
      </c>
      <c r="E468" t="s">
        <v>69</v>
      </c>
    </row>
    <row r="469" spans="1:5" x14ac:dyDescent="0.25">
      <c r="A469" t="s">
        <v>498</v>
      </c>
      <c r="B469" t="s">
        <v>499</v>
      </c>
      <c r="C469" t="s">
        <v>12</v>
      </c>
      <c r="D469" t="s">
        <v>68</v>
      </c>
      <c r="E469" t="s">
        <v>69</v>
      </c>
    </row>
    <row r="470" spans="1:5" x14ac:dyDescent="0.25">
      <c r="A470" t="s">
        <v>498</v>
      </c>
      <c r="B470" t="s">
        <v>499</v>
      </c>
      <c r="C470" t="s">
        <v>52</v>
      </c>
      <c r="D470" t="s">
        <v>68</v>
      </c>
      <c r="E470" t="s">
        <v>69</v>
      </c>
    </row>
    <row r="471" spans="1:5" x14ac:dyDescent="0.25">
      <c r="A471" t="s">
        <v>500</v>
      </c>
      <c r="B471" t="s">
        <v>501</v>
      </c>
      <c r="C471" t="s">
        <v>28</v>
      </c>
      <c r="D471" t="s">
        <v>68</v>
      </c>
      <c r="E471" t="s">
        <v>69</v>
      </c>
    </row>
    <row r="472" spans="1:5" x14ac:dyDescent="0.25">
      <c r="A472" t="s">
        <v>500</v>
      </c>
      <c r="B472" t="s">
        <v>501</v>
      </c>
      <c r="C472" t="s">
        <v>40</v>
      </c>
      <c r="D472" t="s">
        <v>68</v>
      </c>
      <c r="E472" t="s">
        <v>69</v>
      </c>
    </row>
    <row r="473" spans="1:5" x14ac:dyDescent="0.25">
      <c r="A473" t="s">
        <v>502</v>
      </c>
      <c r="B473" t="s">
        <v>503</v>
      </c>
      <c r="C473" t="s">
        <v>32</v>
      </c>
      <c r="D473" t="s">
        <v>68</v>
      </c>
      <c r="E473" t="s">
        <v>69</v>
      </c>
    </row>
    <row r="474" spans="1:5" x14ac:dyDescent="0.25">
      <c r="A474" t="s">
        <v>502</v>
      </c>
      <c r="B474" t="s">
        <v>503</v>
      </c>
      <c r="C474" t="s">
        <v>52</v>
      </c>
      <c r="D474" t="s">
        <v>68</v>
      </c>
      <c r="E474" t="s">
        <v>69</v>
      </c>
    </row>
    <row r="475" spans="1:5" x14ac:dyDescent="0.25">
      <c r="A475" t="s">
        <v>504</v>
      </c>
      <c r="B475" t="s">
        <v>505</v>
      </c>
      <c r="C475" t="s">
        <v>28</v>
      </c>
      <c r="D475" t="s">
        <v>68</v>
      </c>
      <c r="E475" t="s">
        <v>69</v>
      </c>
    </row>
    <row r="476" spans="1:5" x14ac:dyDescent="0.25">
      <c r="A476" t="s">
        <v>504</v>
      </c>
      <c r="B476" t="s">
        <v>505</v>
      </c>
      <c r="C476" t="s">
        <v>40</v>
      </c>
      <c r="D476" t="s">
        <v>68</v>
      </c>
      <c r="E476" t="s">
        <v>69</v>
      </c>
    </row>
    <row r="477" spans="1:5" x14ac:dyDescent="0.25">
      <c r="A477" t="s">
        <v>506</v>
      </c>
      <c r="B477" t="s">
        <v>507</v>
      </c>
      <c r="C477" t="s">
        <v>28</v>
      </c>
      <c r="D477" t="s">
        <v>68</v>
      </c>
      <c r="E477" t="s">
        <v>69</v>
      </c>
    </row>
    <row r="478" spans="1:5" x14ac:dyDescent="0.25">
      <c r="A478" t="s">
        <v>506</v>
      </c>
      <c r="B478" t="s">
        <v>507</v>
      </c>
      <c r="C478" t="s">
        <v>40</v>
      </c>
      <c r="D478" t="s">
        <v>68</v>
      </c>
      <c r="E478" t="s">
        <v>69</v>
      </c>
    </row>
    <row r="479" spans="1:5" x14ac:dyDescent="0.25">
      <c r="A479" t="s">
        <v>508</v>
      </c>
      <c r="B479" t="s">
        <v>509</v>
      </c>
      <c r="C479" t="s">
        <v>28</v>
      </c>
      <c r="D479" t="s">
        <v>68</v>
      </c>
      <c r="E479" t="s">
        <v>69</v>
      </c>
    </row>
    <row r="480" spans="1:5" x14ac:dyDescent="0.25">
      <c r="A480" t="s">
        <v>508</v>
      </c>
      <c r="B480" t="s">
        <v>509</v>
      </c>
      <c r="C480" t="s">
        <v>40</v>
      </c>
      <c r="D480" t="s">
        <v>68</v>
      </c>
      <c r="E480" t="s">
        <v>69</v>
      </c>
    </row>
    <row r="481" spans="1:5" x14ac:dyDescent="0.25">
      <c r="A481" t="s">
        <v>510</v>
      </c>
      <c r="B481" t="s">
        <v>511</v>
      </c>
      <c r="C481" t="s">
        <v>28</v>
      </c>
      <c r="D481" t="s">
        <v>68</v>
      </c>
      <c r="E481" t="s">
        <v>69</v>
      </c>
    </row>
    <row r="482" spans="1:5" x14ac:dyDescent="0.25">
      <c r="A482" t="s">
        <v>510</v>
      </c>
      <c r="B482" t="s">
        <v>511</v>
      </c>
      <c r="C482" t="s">
        <v>40</v>
      </c>
      <c r="D482" t="s">
        <v>68</v>
      </c>
      <c r="E482" t="s">
        <v>69</v>
      </c>
    </row>
    <row r="483" spans="1:5" x14ac:dyDescent="0.25">
      <c r="A483" t="s">
        <v>512</v>
      </c>
      <c r="B483" t="s">
        <v>513</v>
      </c>
      <c r="C483" t="s">
        <v>18</v>
      </c>
      <c r="D483" t="s">
        <v>86</v>
      </c>
      <c r="E483" t="s">
        <v>75</v>
      </c>
    </row>
    <row r="484" spans="1:5" x14ac:dyDescent="0.25">
      <c r="A484" t="s">
        <v>512</v>
      </c>
      <c r="B484" t="s">
        <v>513</v>
      </c>
      <c r="C484" t="s">
        <v>36</v>
      </c>
      <c r="D484" t="s">
        <v>86</v>
      </c>
      <c r="E484" t="s">
        <v>75</v>
      </c>
    </row>
    <row r="485" spans="1:5" x14ac:dyDescent="0.25">
      <c r="A485" t="s">
        <v>514</v>
      </c>
      <c r="B485" t="s">
        <v>515</v>
      </c>
      <c r="C485" t="s">
        <v>10</v>
      </c>
      <c r="D485" t="s">
        <v>86</v>
      </c>
      <c r="E485" t="s">
        <v>75</v>
      </c>
    </row>
    <row r="486" spans="1:5" x14ac:dyDescent="0.25">
      <c r="A486" t="s">
        <v>514</v>
      </c>
      <c r="B486" t="s">
        <v>515</v>
      </c>
      <c r="C486" t="s">
        <v>50</v>
      </c>
      <c r="D486" t="s">
        <v>86</v>
      </c>
      <c r="E486" t="s">
        <v>75</v>
      </c>
    </row>
    <row r="487" spans="1:5" x14ac:dyDescent="0.25">
      <c r="A487" t="s">
        <v>516</v>
      </c>
      <c r="B487" t="s">
        <v>517</v>
      </c>
      <c r="C487" t="s">
        <v>18</v>
      </c>
      <c r="D487" t="s">
        <v>86</v>
      </c>
      <c r="E487" t="s">
        <v>75</v>
      </c>
    </row>
    <row r="488" spans="1:5" x14ac:dyDescent="0.25">
      <c r="A488" t="s">
        <v>516</v>
      </c>
      <c r="B488" t="s">
        <v>517</v>
      </c>
      <c r="C488" t="s">
        <v>36</v>
      </c>
      <c r="D488" t="s">
        <v>86</v>
      </c>
      <c r="E488" t="s">
        <v>75</v>
      </c>
    </row>
    <row r="489" spans="1:5" x14ac:dyDescent="0.25">
      <c r="A489" t="s">
        <v>518</v>
      </c>
      <c r="B489" t="s">
        <v>519</v>
      </c>
      <c r="C489" t="s">
        <v>28</v>
      </c>
      <c r="D489" t="s">
        <v>68</v>
      </c>
      <c r="E489" t="s">
        <v>69</v>
      </c>
    </row>
    <row r="490" spans="1:5" x14ac:dyDescent="0.25">
      <c r="A490" t="s">
        <v>518</v>
      </c>
      <c r="B490" t="s">
        <v>519</v>
      </c>
      <c r="C490" t="s">
        <v>40</v>
      </c>
      <c r="D490" t="s">
        <v>68</v>
      </c>
      <c r="E490" t="s">
        <v>69</v>
      </c>
    </row>
    <row r="491" spans="1:5" x14ac:dyDescent="0.25">
      <c r="A491" t="s">
        <v>520</v>
      </c>
      <c r="B491" t="s">
        <v>521</v>
      </c>
      <c r="C491" t="s">
        <v>28</v>
      </c>
      <c r="D491" t="s">
        <v>68</v>
      </c>
      <c r="E491" t="s">
        <v>69</v>
      </c>
    </row>
    <row r="492" spans="1:5" x14ac:dyDescent="0.25">
      <c r="A492" t="s">
        <v>520</v>
      </c>
      <c r="B492" t="s">
        <v>521</v>
      </c>
      <c r="C492" t="s">
        <v>40</v>
      </c>
      <c r="D492" t="s">
        <v>68</v>
      </c>
      <c r="E492" t="s">
        <v>69</v>
      </c>
    </row>
    <row r="493" spans="1:5" x14ac:dyDescent="0.25">
      <c r="A493" t="s">
        <v>522</v>
      </c>
      <c r="B493" t="s">
        <v>523</v>
      </c>
      <c r="C493" t="s">
        <v>16</v>
      </c>
      <c r="D493" t="s">
        <v>68</v>
      </c>
      <c r="E493" t="s">
        <v>69</v>
      </c>
    </row>
    <row r="494" spans="1:5" x14ac:dyDescent="0.25">
      <c r="A494" t="s">
        <v>522</v>
      </c>
      <c r="B494" t="s">
        <v>523</v>
      </c>
      <c r="C494" t="s">
        <v>44</v>
      </c>
      <c r="D494" t="s">
        <v>68</v>
      </c>
      <c r="E494" t="s">
        <v>69</v>
      </c>
    </row>
    <row r="495" spans="1:5" x14ac:dyDescent="0.25">
      <c r="A495" t="s">
        <v>524</v>
      </c>
      <c r="B495" t="s">
        <v>525</v>
      </c>
      <c r="C495" t="s">
        <v>28</v>
      </c>
      <c r="D495" t="s">
        <v>68</v>
      </c>
      <c r="E495" t="s">
        <v>69</v>
      </c>
    </row>
    <row r="496" spans="1:5" x14ac:dyDescent="0.25">
      <c r="A496" t="s">
        <v>524</v>
      </c>
      <c r="B496" t="s">
        <v>525</v>
      </c>
      <c r="C496" t="s">
        <v>40</v>
      </c>
      <c r="D496" t="s">
        <v>68</v>
      </c>
      <c r="E496" t="s">
        <v>69</v>
      </c>
    </row>
    <row r="497" spans="1:5" x14ac:dyDescent="0.25">
      <c r="A497" t="s">
        <v>526</v>
      </c>
      <c r="B497" t="s">
        <v>527</v>
      </c>
      <c r="C497" t="s">
        <v>28</v>
      </c>
      <c r="D497" t="s">
        <v>68</v>
      </c>
      <c r="E497" t="s">
        <v>69</v>
      </c>
    </row>
    <row r="498" spans="1:5" x14ac:dyDescent="0.25">
      <c r="A498" t="s">
        <v>526</v>
      </c>
      <c r="B498" t="s">
        <v>527</v>
      </c>
      <c r="C498" t="s">
        <v>28</v>
      </c>
      <c r="D498" t="s">
        <v>86</v>
      </c>
      <c r="E498" t="s">
        <v>75</v>
      </c>
    </row>
    <row r="499" spans="1:5" x14ac:dyDescent="0.25">
      <c r="A499" t="s">
        <v>526</v>
      </c>
      <c r="B499" t="s">
        <v>527</v>
      </c>
      <c r="C499" t="s">
        <v>40</v>
      </c>
      <c r="D499" t="s">
        <v>68</v>
      </c>
      <c r="E499" t="s">
        <v>69</v>
      </c>
    </row>
    <row r="500" spans="1:5" x14ac:dyDescent="0.25">
      <c r="A500" t="s">
        <v>528</v>
      </c>
      <c r="B500" t="s">
        <v>529</v>
      </c>
      <c r="C500" t="s">
        <v>10</v>
      </c>
      <c r="D500" t="s">
        <v>86</v>
      </c>
      <c r="E500" t="s">
        <v>75</v>
      </c>
    </row>
    <row r="501" spans="1:5" x14ac:dyDescent="0.25">
      <c r="A501" t="s">
        <v>528</v>
      </c>
      <c r="B501" t="s">
        <v>529</v>
      </c>
      <c r="C501" t="s">
        <v>50</v>
      </c>
      <c r="D501" t="s">
        <v>86</v>
      </c>
      <c r="E501" t="s">
        <v>75</v>
      </c>
    </row>
    <row r="502" spans="1:5" x14ac:dyDescent="0.25">
      <c r="A502" t="s">
        <v>530</v>
      </c>
      <c r="B502" t="s">
        <v>531</v>
      </c>
      <c r="C502" t="s">
        <v>18</v>
      </c>
      <c r="D502" t="s">
        <v>86</v>
      </c>
      <c r="E502" t="s">
        <v>75</v>
      </c>
    </row>
    <row r="503" spans="1:5" x14ac:dyDescent="0.25">
      <c r="A503" t="s">
        <v>530</v>
      </c>
      <c r="B503" t="s">
        <v>531</v>
      </c>
      <c r="C503" t="s">
        <v>36</v>
      </c>
      <c r="D503" t="s">
        <v>86</v>
      </c>
      <c r="E503" t="s">
        <v>75</v>
      </c>
    </row>
    <row r="504" spans="1:5" x14ac:dyDescent="0.25">
      <c r="A504" t="s">
        <v>532</v>
      </c>
      <c r="B504" t="s">
        <v>533</v>
      </c>
      <c r="C504" t="s">
        <v>10</v>
      </c>
      <c r="D504" t="s">
        <v>86</v>
      </c>
      <c r="E504" t="s">
        <v>75</v>
      </c>
    </row>
    <row r="505" spans="1:5" x14ac:dyDescent="0.25">
      <c r="A505" t="s">
        <v>532</v>
      </c>
      <c r="B505" t="s">
        <v>533</v>
      </c>
      <c r="C505" t="s">
        <v>50</v>
      </c>
      <c r="D505" t="s">
        <v>86</v>
      </c>
      <c r="E505" t="s">
        <v>75</v>
      </c>
    </row>
    <row r="506" spans="1:5" x14ac:dyDescent="0.25">
      <c r="A506" t="s">
        <v>534</v>
      </c>
      <c r="B506" t="s">
        <v>535</v>
      </c>
      <c r="C506" t="s">
        <v>10</v>
      </c>
      <c r="D506" t="s">
        <v>86</v>
      </c>
      <c r="E506" t="s">
        <v>75</v>
      </c>
    </row>
    <row r="507" spans="1:5" x14ac:dyDescent="0.25">
      <c r="A507" t="s">
        <v>534</v>
      </c>
      <c r="B507" t="s">
        <v>535</v>
      </c>
      <c r="C507" t="s">
        <v>50</v>
      </c>
      <c r="D507" t="s">
        <v>86</v>
      </c>
      <c r="E507" t="s">
        <v>75</v>
      </c>
    </row>
    <row r="508" spans="1:5" x14ac:dyDescent="0.25">
      <c r="A508" t="s">
        <v>536</v>
      </c>
      <c r="B508" t="s">
        <v>537</v>
      </c>
      <c r="C508" t="s">
        <v>28</v>
      </c>
      <c r="D508" t="s">
        <v>68</v>
      </c>
      <c r="E508" t="s">
        <v>69</v>
      </c>
    </row>
    <row r="509" spans="1:5" x14ac:dyDescent="0.25">
      <c r="A509" t="s">
        <v>536</v>
      </c>
      <c r="B509" t="s">
        <v>537</v>
      </c>
      <c r="C509" t="s">
        <v>34</v>
      </c>
      <c r="D509" t="s">
        <v>68</v>
      </c>
      <c r="E509" t="s">
        <v>69</v>
      </c>
    </row>
    <row r="510" spans="1:5" x14ac:dyDescent="0.25">
      <c r="A510" t="s">
        <v>536</v>
      </c>
      <c r="B510" t="s">
        <v>537</v>
      </c>
      <c r="C510" t="s">
        <v>38</v>
      </c>
      <c r="D510" t="s">
        <v>68</v>
      </c>
      <c r="E510" t="s">
        <v>69</v>
      </c>
    </row>
    <row r="511" spans="1:5" x14ac:dyDescent="0.25">
      <c r="A511" t="s">
        <v>538</v>
      </c>
      <c r="B511" t="s">
        <v>539</v>
      </c>
      <c r="C511" t="s">
        <v>16</v>
      </c>
      <c r="D511" t="s">
        <v>68</v>
      </c>
      <c r="E511" t="s">
        <v>69</v>
      </c>
    </row>
    <row r="512" spans="1:5" x14ac:dyDescent="0.25">
      <c r="A512" t="s">
        <v>538</v>
      </c>
      <c r="B512" t="s">
        <v>539</v>
      </c>
      <c r="C512" t="s">
        <v>24</v>
      </c>
      <c r="D512" t="s">
        <v>73</v>
      </c>
      <c r="E512" t="s">
        <v>73</v>
      </c>
    </row>
    <row r="513" spans="1:5" x14ac:dyDescent="0.25">
      <c r="A513" t="s">
        <v>538</v>
      </c>
      <c r="B513" t="s">
        <v>539</v>
      </c>
      <c r="C513" t="s">
        <v>44</v>
      </c>
      <c r="D513" t="s">
        <v>68</v>
      </c>
      <c r="E513" t="s">
        <v>69</v>
      </c>
    </row>
    <row r="514" spans="1:5" x14ac:dyDescent="0.25">
      <c r="A514" t="s">
        <v>538</v>
      </c>
      <c r="B514" t="s">
        <v>539</v>
      </c>
      <c r="C514" t="s">
        <v>48</v>
      </c>
      <c r="D514" t="s">
        <v>73</v>
      </c>
      <c r="E514" t="s">
        <v>73</v>
      </c>
    </row>
    <row r="515" spans="1:5" x14ac:dyDescent="0.25">
      <c r="A515" t="s">
        <v>540</v>
      </c>
      <c r="B515" t="s">
        <v>541</v>
      </c>
      <c r="C515" t="s">
        <v>12</v>
      </c>
      <c r="D515" t="s">
        <v>68</v>
      </c>
      <c r="E515" t="s">
        <v>69</v>
      </c>
    </row>
    <row r="516" spans="1:5" x14ac:dyDescent="0.25">
      <c r="A516" t="s">
        <v>540</v>
      </c>
      <c r="B516" t="s">
        <v>541</v>
      </c>
      <c r="C516" t="s">
        <v>52</v>
      </c>
      <c r="D516" t="s">
        <v>68</v>
      </c>
      <c r="E516" t="s">
        <v>69</v>
      </c>
    </row>
    <row r="517" spans="1:5" x14ac:dyDescent="0.25">
      <c r="A517" t="s">
        <v>542</v>
      </c>
      <c r="B517" t="s">
        <v>543</v>
      </c>
      <c r="C517" t="s">
        <v>16</v>
      </c>
      <c r="D517" t="s">
        <v>68</v>
      </c>
      <c r="E517" t="s">
        <v>69</v>
      </c>
    </row>
    <row r="518" spans="1:5" x14ac:dyDescent="0.25">
      <c r="A518" t="s">
        <v>542</v>
      </c>
      <c r="B518" t="s">
        <v>543</v>
      </c>
      <c r="C518" t="s">
        <v>24</v>
      </c>
      <c r="D518" t="s">
        <v>73</v>
      </c>
      <c r="E518" t="s">
        <v>73</v>
      </c>
    </row>
    <row r="519" spans="1:5" x14ac:dyDescent="0.25">
      <c r="A519" t="s">
        <v>542</v>
      </c>
      <c r="B519" t="s">
        <v>543</v>
      </c>
      <c r="C519" t="s">
        <v>44</v>
      </c>
      <c r="D519" t="s">
        <v>68</v>
      </c>
      <c r="E519" t="s">
        <v>69</v>
      </c>
    </row>
    <row r="520" spans="1:5" x14ac:dyDescent="0.25">
      <c r="A520" t="s">
        <v>542</v>
      </c>
      <c r="B520" t="s">
        <v>543</v>
      </c>
      <c r="C520" t="s">
        <v>48</v>
      </c>
      <c r="D520" t="s">
        <v>73</v>
      </c>
      <c r="E520" t="s">
        <v>73</v>
      </c>
    </row>
    <row r="521" spans="1:5" x14ac:dyDescent="0.25">
      <c r="A521" t="s">
        <v>544</v>
      </c>
      <c r="B521" t="s">
        <v>545</v>
      </c>
      <c r="C521" t="s">
        <v>12</v>
      </c>
      <c r="D521" t="s">
        <v>68</v>
      </c>
      <c r="E521" t="s">
        <v>69</v>
      </c>
    </row>
    <row r="522" spans="1:5" x14ac:dyDescent="0.25">
      <c r="A522" t="s">
        <v>544</v>
      </c>
      <c r="B522" t="s">
        <v>545</v>
      </c>
      <c r="C522" t="s">
        <v>52</v>
      </c>
      <c r="D522" t="s">
        <v>68</v>
      </c>
      <c r="E522" t="s">
        <v>69</v>
      </c>
    </row>
    <row r="523" spans="1:5" x14ac:dyDescent="0.25">
      <c r="A523" t="s">
        <v>546</v>
      </c>
      <c r="B523" t="s">
        <v>547</v>
      </c>
      <c r="C523" t="s">
        <v>8</v>
      </c>
      <c r="D523" t="s">
        <v>86</v>
      </c>
      <c r="E523" t="s">
        <v>75</v>
      </c>
    </row>
    <row r="524" spans="1:5" x14ac:dyDescent="0.25">
      <c r="A524" t="s">
        <v>546</v>
      </c>
      <c r="B524" t="s">
        <v>547</v>
      </c>
      <c r="C524" t="s">
        <v>26</v>
      </c>
      <c r="D524" t="s">
        <v>68</v>
      </c>
      <c r="E524" t="s">
        <v>69</v>
      </c>
    </row>
    <row r="525" spans="1:5" x14ac:dyDescent="0.25">
      <c r="A525" t="s">
        <v>546</v>
      </c>
      <c r="B525" t="s">
        <v>547</v>
      </c>
      <c r="C525" t="s">
        <v>52</v>
      </c>
      <c r="D525" t="s">
        <v>68</v>
      </c>
      <c r="E525" t="s">
        <v>69</v>
      </c>
    </row>
    <row r="526" spans="1:5" x14ac:dyDescent="0.25">
      <c r="A526" t="s">
        <v>548</v>
      </c>
      <c r="B526" t="s">
        <v>549</v>
      </c>
      <c r="C526" t="s">
        <v>14</v>
      </c>
      <c r="D526" t="s">
        <v>73</v>
      </c>
      <c r="E526" t="s">
        <v>73</v>
      </c>
    </row>
    <row r="527" spans="1:5" x14ac:dyDescent="0.25">
      <c r="A527" t="s">
        <v>550</v>
      </c>
      <c r="B527" t="s">
        <v>551</v>
      </c>
      <c r="C527" t="s">
        <v>14</v>
      </c>
      <c r="D527" t="s">
        <v>76</v>
      </c>
      <c r="E527" t="s">
        <v>74</v>
      </c>
    </row>
    <row r="528" spans="1:5" x14ac:dyDescent="0.25">
      <c r="A528" t="s">
        <v>552</v>
      </c>
      <c r="B528" t="s">
        <v>553</v>
      </c>
      <c r="C528" t="s">
        <v>14</v>
      </c>
      <c r="D528" t="s">
        <v>73</v>
      </c>
      <c r="E528" t="s">
        <v>73</v>
      </c>
    </row>
    <row r="529" spans="1:5" x14ac:dyDescent="0.25">
      <c r="A529" t="s">
        <v>554</v>
      </c>
      <c r="B529" t="s">
        <v>555</v>
      </c>
      <c r="C529" t="s">
        <v>28</v>
      </c>
      <c r="D529" t="s">
        <v>73</v>
      </c>
      <c r="E529" t="s">
        <v>73</v>
      </c>
    </row>
    <row r="530" spans="1:5" x14ac:dyDescent="0.25">
      <c r="A530" t="s">
        <v>554</v>
      </c>
      <c r="B530" t="s">
        <v>555</v>
      </c>
      <c r="C530" t="s">
        <v>40</v>
      </c>
      <c r="D530" t="s">
        <v>73</v>
      </c>
      <c r="E530" t="s">
        <v>73</v>
      </c>
    </row>
    <row r="531" spans="1:5" x14ac:dyDescent="0.25">
      <c r="A531" t="s">
        <v>556</v>
      </c>
      <c r="B531" t="s">
        <v>557</v>
      </c>
      <c r="C531" t="s">
        <v>28</v>
      </c>
      <c r="D531" t="s">
        <v>73</v>
      </c>
      <c r="E531" t="s">
        <v>73</v>
      </c>
    </row>
    <row r="532" spans="1:5" x14ac:dyDescent="0.25">
      <c r="A532" t="s">
        <v>556</v>
      </c>
      <c r="B532" t="s">
        <v>557</v>
      </c>
      <c r="C532" t="s">
        <v>40</v>
      </c>
      <c r="D532" t="s">
        <v>68</v>
      </c>
      <c r="E532" t="s">
        <v>69</v>
      </c>
    </row>
    <row r="533" spans="1:5" x14ac:dyDescent="0.25">
      <c r="A533" t="s">
        <v>558</v>
      </c>
      <c r="B533" t="s">
        <v>559</v>
      </c>
      <c r="C533" t="s">
        <v>28</v>
      </c>
      <c r="D533" t="s">
        <v>73</v>
      </c>
      <c r="E533" t="s">
        <v>73</v>
      </c>
    </row>
    <row r="534" spans="1:5" x14ac:dyDescent="0.25">
      <c r="A534" t="s">
        <v>558</v>
      </c>
      <c r="B534" t="s">
        <v>559</v>
      </c>
      <c r="C534" t="s">
        <v>40</v>
      </c>
      <c r="D534" t="s">
        <v>73</v>
      </c>
      <c r="E534" t="s">
        <v>73</v>
      </c>
    </row>
    <row r="535" spans="1:5" x14ac:dyDescent="0.25">
      <c r="A535" t="s">
        <v>560</v>
      </c>
      <c r="B535" t="s">
        <v>561</v>
      </c>
      <c r="C535" t="s">
        <v>32</v>
      </c>
      <c r="D535" t="s">
        <v>86</v>
      </c>
      <c r="E535" t="s">
        <v>75</v>
      </c>
    </row>
    <row r="536" spans="1:5" x14ac:dyDescent="0.25">
      <c r="A536" t="s">
        <v>560</v>
      </c>
      <c r="B536" t="s">
        <v>561</v>
      </c>
      <c r="C536" t="s">
        <v>52</v>
      </c>
      <c r="D536" t="s">
        <v>86</v>
      </c>
      <c r="E536" t="s">
        <v>75</v>
      </c>
    </row>
  </sheetData>
  <autoFilter ref="A1:E536" xr:uid="{86F11B93-809C-4F1C-B003-ADE6808FF45F}"/>
  <pageMargins left="0.7" right="0.7" top="0.75" bottom="0.75" header="0.3" footer="0.3"/>
  <pageSetup paperSize="9" orientation="portrait" horizontalDpi="4294967293" verticalDpi="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Suvi conso </vt:lpstr>
      <vt:lpstr>Export stock MAJ 2019</vt:lpstr>
    </vt:vector>
  </TitlesOfParts>
  <Manager/>
  <Company>Hewlett-Packard Company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CODINE Virginie</dc:creator>
  <cp:keywords/>
  <dc:description/>
  <cp:lastModifiedBy>Jean-pierre</cp:lastModifiedBy>
  <cp:revision/>
  <dcterms:created xsi:type="dcterms:W3CDTF">2019-11-05T10:42:52Z</dcterms:created>
  <dcterms:modified xsi:type="dcterms:W3CDTF">2019-11-23T16:38:49Z</dcterms:modified>
  <cp:category/>
  <cp:contentStatus/>
</cp:coreProperties>
</file>