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BV0419\Documents\"/>
    </mc:Choice>
  </mc:AlternateContent>
  <xr:revisionPtr revIDLastSave="0" documentId="8_{A3E8D1C8-8AE3-46F1-B722-29A30B9117C4}" xr6:coauthVersionLast="45" xr6:coauthVersionMax="45" xr10:uidLastSave="{00000000-0000-0000-0000-000000000000}"/>
  <bookViews>
    <workbookView xWindow="-108" yWindow="-108" windowWidth="23256" windowHeight="12576" xr2:uid="{861E6B5F-CBFA-40F6-B520-C2568FFC41E7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P11" i="1" l="1"/>
  <c r="AO11" i="1"/>
  <c r="AN11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E11" i="1"/>
  <c r="D11" i="1"/>
  <c r="C11" i="1"/>
  <c r="B11" i="1"/>
  <c r="A11" i="1"/>
  <c r="AP10" i="1"/>
  <c r="AO10" i="1"/>
  <c r="AN10" i="1"/>
  <c r="AI10" i="1"/>
  <c r="AG10" i="1"/>
  <c r="AF10" i="1"/>
  <c r="AE10" i="1"/>
  <c r="AD10" i="1"/>
  <c r="AB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E10" i="1"/>
  <c r="D10" i="1"/>
  <c r="C10" i="1"/>
  <c r="B10" i="1"/>
  <c r="A10" i="1"/>
  <c r="AP9" i="1"/>
  <c r="AO9" i="1"/>
  <c r="AN9" i="1"/>
  <c r="AI9" i="1"/>
  <c r="AG9" i="1"/>
  <c r="AF9" i="1"/>
  <c r="AE9" i="1"/>
  <c r="AD9" i="1"/>
  <c r="AB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E9" i="1"/>
  <c r="D9" i="1"/>
  <c r="C9" i="1"/>
  <c r="B9" i="1"/>
  <c r="A9" i="1"/>
  <c r="AP8" i="1"/>
  <c r="AO8" i="1"/>
  <c r="AN8" i="1"/>
  <c r="AI8" i="1"/>
  <c r="AG8" i="1"/>
  <c r="AF8" i="1"/>
  <c r="AE8" i="1"/>
  <c r="AD8" i="1"/>
  <c r="AB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E8" i="1"/>
  <c r="D8" i="1"/>
  <c r="C8" i="1"/>
  <c r="B8" i="1"/>
  <c r="A8" i="1"/>
  <c r="AP7" i="1"/>
  <c r="AO7" i="1"/>
  <c r="AN7" i="1"/>
  <c r="AI7" i="1"/>
  <c r="AG7" i="1"/>
  <c r="AF7" i="1"/>
  <c r="AE7" i="1"/>
  <c r="AD7" i="1"/>
  <c r="AB7" i="1"/>
  <c r="X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E7" i="1"/>
  <c r="D7" i="1"/>
  <c r="C7" i="1"/>
  <c r="B7" i="1"/>
  <c r="A7" i="1"/>
  <c r="AP6" i="1"/>
  <c r="AO6" i="1"/>
  <c r="AN6" i="1"/>
  <c r="AG6" i="1"/>
  <c r="AF6" i="1"/>
  <c r="AE6" i="1"/>
  <c r="AD6" i="1"/>
  <c r="AB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E6" i="1"/>
  <c r="D6" i="1"/>
  <c r="C6" i="1"/>
  <c r="B6" i="1"/>
  <c r="A6" i="1"/>
  <c r="AP5" i="1"/>
  <c r="AO5" i="1"/>
  <c r="AN5" i="1"/>
  <c r="AI5" i="1"/>
  <c r="AG5" i="1"/>
  <c r="AF5" i="1"/>
  <c r="AE5" i="1"/>
  <c r="AD5" i="1"/>
  <c r="AB5" i="1"/>
  <c r="Y5" i="1"/>
  <c r="X5" i="1"/>
  <c r="V5" i="1"/>
  <c r="U5" i="1"/>
  <c r="T5" i="1"/>
  <c r="S5" i="1"/>
  <c r="R5" i="1"/>
  <c r="Q5" i="1"/>
  <c r="P5" i="1"/>
  <c r="O5" i="1"/>
  <c r="N5" i="1"/>
  <c r="M5" i="1"/>
  <c r="L5" i="1"/>
  <c r="K5" i="1"/>
  <c r="J5" i="1"/>
  <c r="I5" i="1"/>
  <c r="E5" i="1"/>
  <c r="D5" i="1"/>
  <c r="C5" i="1"/>
  <c r="B5" i="1"/>
  <c r="A5" i="1"/>
  <c r="AP4" i="1"/>
  <c r="AO4" i="1"/>
  <c r="AN4" i="1"/>
  <c r="AI4" i="1"/>
  <c r="AG4" i="1"/>
  <c r="AF4" i="1"/>
  <c r="AE4" i="1"/>
  <c r="AD4" i="1"/>
  <c r="AB4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J4" i="1"/>
  <c r="I4" i="1"/>
  <c r="E4" i="1"/>
  <c r="D4" i="1"/>
  <c r="C4" i="1"/>
  <c r="B4" i="1"/>
  <c r="A4" i="1"/>
  <c r="AP3" i="1"/>
  <c r="AO3" i="1"/>
  <c r="AN3" i="1"/>
  <c r="AI3" i="1"/>
  <c r="AG3" i="1"/>
  <c r="AF3" i="1"/>
  <c r="AE3" i="1"/>
  <c r="AD3" i="1"/>
  <c r="AB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J3" i="1"/>
  <c r="I3" i="1"/>
  <c r="E3" i="1"/>
  <c r="D3" i="1"/>
  <c r="C3" i="1"/>
  <c r="B3" i="1"/>
  <c r="A3" i="1"/>
  <c r="AP2" i="1"/>
  <c r="AO2" i="1"/>
  <c r="AN2" i="1"/>
  <c r="AI2" i="1"/>
  <c r="AG2" i="1"/>
  <c r="AF2" i="1"/>
  <c r="AE2" i="1"/>
  <c r="AD2" i="1"/>
  <c r="AB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E2" i="1"/>
  <c r="D2" i="1"/>
  <c r="C2" i="1"/>
  <c r="B2" i="1"/>
  <c r="A2" i="1"/>
  <c r="AP1" i="1"/>
  <c r="AO1" i="1"/>
  <c r="AN1" i="1"/>
  <c r="AI1" i="1"/>
  <c r="AG1" i="1"/>
  <c r="AF1" i="1"/>
  <c r="AE1" i="1"/>
  <c r="AD1" i="1"/>
  <c r="Y1" i="1"/>
  <c r="X1" i="1"/>
  <c r="W1" i="1"/>
  <c r="V1" i="1"/>
  <c r="U1" i="1"/>
  <c r="T1" i="1"/>
  <c r="S1" i="1"/>
  <c r="R1" i="1"/>
  <c r="Q1" i="1"/>
  <c r="P1" i="1"/>
  <c r="O1" i="1"/>
  <c r="N1" i="1"/>
  <c r="M1" i="1"/>
  <c r="L1" i="1"/>
  <c r="K1" i="1"/>
  <c r="J1" i="1"/>
  <c r="I1" i="1"/>
  <c r="E1" i="1"/>
  <c r="D1" i="1"/>
  <c r="C1" i="1"/>
  <c r="B1" i="1"/>
  <c r="A1" i="1"/>
</calcChain>
</file>

<file path=xl/sharedStrings.xml><?xml version="1.0" encoding="utf-8"?>
<sst xmlns="http://schemas.openxmlformats.org/spreadsheetml/2006/main" count="156" uniqueCount="118">
  <si>
    <t xml:space="preserve"> </t>
  </si>
  <si>
    <t>-</t>
  </si>
  <si>
    <t>cache1</t>
  </si>
  <si>
    <t>cache2</t>
  </si>
  <si>
    <t>cache3</t>
  </si>
  <si>
    <t>cache4</t>
  </si>
  <si>
    <t>cache5</t>
  </si>
  <si>
    <t>cache6</t>
  </si>
  <si>
    <t>cache7</t>
  </si>
  <si>
    <t>cache8</t>
  </si>
  <si>
    <t>cache9</t>
  </si>
  <si>
    <t>cache10</t>
  </si>
  <si>
    <t>cache 11</t>
  </si>
  <si>
    <t>cache 12</t>
  </si>
  <si>
    <t>cache 13</t>
  </si>
  <si>
    <t>cache 14</t>
  </si>
  <si>
    <t>cache 15</t>
  </si>
  <si>
    <t>cache 16</t>
  </si>
  <si>
    <t>cache 17</t>
  </si>
  <si>
    <t>cache 18</t>
  </si>
  <si>
    <t>cache 19</t>
  </si>
  <si>
    <t>cache 20</t>
  </si>
  <si>
    <t>6 PLACE GERMINAL</t>
  </si>
  <si>
    <t>Place des Cordeliers</t>
  </si>
  <si>
    <t>MIN de Brienne - Bureau n°11</t>
  </si>
  <si>
    <t>MIN de brienne - Bureau n°11</t>
  </si>
  <si>
    <t>21-23 Central Markets - Smithfield</t>
  </si>
  <si>
    <t>23 rue Ernest Lepot</t>
  </si>
  <si>
    <t>33 RUE DE MIROMESNIL</t>
  </si>
  <si>
    <t>33, rue des rosiers</t>
  </si>
  <si>
    <t>Route Martin</t>
  </si>
  <si>
    <t>ZI du Bois Joly</t>
  </si>
  <si>
    <t>cache 21</t>
  </si>
  <si>
    <t>cache 22</t>
  </si>
  <si>
    <t>cache 23</t>
  </si>
  <si>
    <t>cache 24</t>
  </si>
  <si>
    <t>cache 25</t>
  </si>
  <si>
    <t>cache 26</t>
  </si>
  <si>
    <t>cache 27</t>
  </si>
  <si>
    <t>cache 28</t>
  </si>
  <si>
    <t>cache 29</t>
  </si>
  <si>
    <t>cache 30</t>
  </si>
  <si>
    <t>cache 31</t>
  </si>
  <si>
    <t>cache 32</t>
  </si>
  <si>
    <t>cache 33</t>
  </si>
  <si>
    <t>cache 34</t>
  </si>
  <si>
    <t>cache 35</t>
  </si>
  <si>
    <t>cache 36</t>
  </si>
  <si>
    <t>cache 37</t>
  </si>
  <si>
    <t>cache 38</t>
  </si>
  <si>
    <t>cache 39</t>
  </si>
  <si>
    <t>cache 40</t>
  </si>
  <si>
    <t>cache 41</t>
  </si>
  <si>
    <t>cache 42</t>
  </si>
  <si>
    <t>cache 43</t>
  </si>
  <si>
    <t>cache 44</t>
  </si>
  <si>
    <t>cache 45</t>
  </si>
  <si>
    <t>cache 46</t>
  </si>
  <si>
    <t>cache 47</t>
  </si>
  <si>
    <t>cache 48</t>
  </si>
  <si>
    <t>cache 49</t>
  </si>
  <si>
    <t>cache 50</t>
  </si>
  <si>
    <t>cache 51</t>
  </si>
  <si>
    <t>cache 52</t>
  </si>
  <si>
    <t>cache 53</t>
  </si>
  <si>
    <t>cache 54</t>
  </si>
  <si>
    <t>cache 55</t>
  </si>
  <si>
    <t>cache 56</t>
  </si>
  <si>
    <t>cache 57</t>
  </si>
  <si>
    <t>cache 58</t>
  </si>
  <si>
    <t>cache 59</t>
  </si>
  <si>
    <t>cache 60</t>
  </si>
  <si>
    <t>cache 61</t>
  </si>
  <si>
    <t>cache 62</t>
  </si>
  <si>
    <t>cache 63</t>
  </si>
  <si>
    <t>cache 64</t>
  </si>
  <si>
    <t>cache 65</t>
  </si>
  <si>
    <t>cache 66</t>
  </si>
  <si>
    <t>cache 67</t>
  </si>
  <si>
    <t>cache 68</t>
  </si>
  <si>
    <t>cache 69</t>
  </si>
  <si>
    <t>cache 70</t>
  </si>
  <si>
    <t>cache 71</t>
  </si>
  <si>
    <t>cache 72</t>
  </si>
  <si>
    <t>cache 73</t>
  </si>
  <si>
    <t>cache 74</t>
  </si>
  <si>
    <t>3 PETITS COCHONS</t>
  </si>
  <si>
    <t>CLIENT</t>
  </si>
  <si>
    <t>6 PLACE GERMINAL, AUCHY LES MINES, 62138</t>
  </si>
  <si>
    <t>FR</t>
  </si>
  <si>
    <t>A LA SOURCE</t>
  </si>
  <si>
    <t>Place des Cordeliers, SARREBOURG, 57400</t>
  </si>
  <si>
    <t>ABC FOODS</t>
  </si>
  <si>
    <t>MIN de brienne - Bureau n°11, BORDEAUX, 33076</t>
  </si>
  <si>
    <t>Pas dans la liste</t>
  </si>
  <si>
    <t>ABSALOM &amp; TRIBE</t>
  </si>
  <si>
    <t>21-23 Central Markets - Smithfield, LONDON, EC1A9AN</t>
  </si>
  <si>
    <t>GB</t>
  </si>
  <si>
    <t>AC RECR SP PORTUGAISE CA</t>
  </si>
  <si>
    <t>23 rue Ernest Lepot, CAMBRAI, 59400</t>
  </si>
  <si>
    <t>ACAMAS</t>
  </si>
  <si>
    <t>33 RUE DE MIROMESNIL, PARIS, 75008</t>
  </si>
  <si>
    <t>ACCPN</t>
  </si>
  <si>
    <t>33, rue des rosiers, COLOMBES, 92700</t>
  </si>
  <si>
    <t>ACEVIA</t>
  </si>
  <si>
    <t>ACHILLE BERTRAND ETS</t>
  </si>
  <si>
    <t>ZI du Bois Joly, LES HERBIERS, 85500</t>
  </si>
  <si>
    <t>cache 1</t>
  </si>
  <si>
    <t>cache 2</t>
  </si>
  <si>
    <t>cache 3</t>
  </si>
  <si>
    <t>cache 4</t>
  </si>
  <si>
    <t>cache 5</t>
  </si>
  <si>
    <t>cache 6</t>
  </si>
  <si>
    <t>cache 7</t>
  </si>
  <si>
    <t>cache 8</t>
  </si>
  <si>
    <t>cache 9</t>
  </si>
  <si>
    <t>ID</t>
  </si>
  <si>
    <t>cache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</si>
</sst>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49" fontId="0" fillId="0" borderId="0" xfId="0" applyNumberFormat="1"/>
    <xf numFmtId="0" fontId="0" fillId="2" borderId="0" xfId="0" applyFill="1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3D432-F9A6-401C-9CE3-78296F3AD168}">
  <dimension ref="A1:AP11"/>
  <sheetViews>
    <sheetView tabSelected="1" workbookViewId="0">
      <selection activeCell="AC10" sqref="AC10"/>
    </sheetView>
  </sheetViews>
  <sheetFormatPr baseColWidth="10" defaultRowHeight="14.4" x14ac:dyDescent="0.3"/>
  <cols>
    <col min="8" max="8" width="15.5546875" customWidth="1"/>
  </cols>
  <sheetData>
    <row r="1" spans="1:42" x14ac:dyDescent="0.3">
      <c r="A1" t="str">
        <f>"3 PETITS"</f>
        <v>3 PETITS</v>
      </c>
      <c r="B1" t="str">
        <f>"3 PETITS COCHONS"</f>
        <v>3 PETITS COCHONS</v>
      </c>
      <c r="C1" t="str">
        <f t="shared" ref="C1:C11" si="0">"Client"</f>
        <v>Client</v>
      </c>
      <c r="D1" t="str">
        <f t="shared" ref="D1:D11" si="1">"GR"</f>
        <v>GR</v>
      </c>
      <c r="E1" t="str">
        <f t="shared" ref="E1:E8" si="2">"CF"</f>
        <v>CF</v>
      </c>
      <c r="F1" s="1">
        <v>40521</v>
      </c>
      <c r="G1" s="1">
        <v>73415</v>
      </c>
      <c r="H1" t="s">
        <v>0</v>
      </c>
      <c r="I1" t="str">
        <f>""</f>
        <v/>
      </c>
      <c r="J1" t="str">
        <f>""</f>
        <v/>
      </c>
      <c r="K1" t="str">
        <f>""</f>
        <v/>
      </c>
      <c r="L1" t="str">
        <f>""</f>
        <v/>
      </c>
      <c r="M1" t="str">
        <f>""</f>
        <v/>
      </c>
      <c r="N1" t="str">
        <f>""</f>
        <v/>
      </c>
      <c r="O1" t="str">
        <f>""</f>
        <v/>
      </c>
      <c r="P1" t="str">
        <f>""</f>
        <v/>
      </c>
      <c r="Q1" t="str">
        <f>""</f>
        <v/>
      </c>
      <c r="R1" t="str">
        <f>""</f>
        <v/>
      </c>
      <c r="S1" t="str">
        <f>""</f>
        <v/>
      </c>
      <c r="T1" t="str">
        <f>""</f>
        <v/>
      </c>
      <c r="U1" t="str">
        <f t="shared" ref="U1:U11" si="3">"03"</f>
        <v>03</v>
      </c>
      <c r="V1" t="str">
        <f t="shared" ref="V1:V11" si="4">"Virement"</f>
        <v>Virement</v>
      </c>
      <c r="W1" t="str">
        <f>""</f>
        <v/>
      </c>
      <c r="X1" t="str">
        <f>""</f>
        <v/>
      </c>
      <c r="Y1" t="str">
        <f>""</f>
        <v/>
      </c>
      <c r="Z1" t="s">
        <v>2</v>
      </c>
      <c r="AA1" t="s">
        <v>12</v>
      </c>
      <c r="AB1" t="s">
        <v>13</v>
      </c>
      <c r="AC1" t="s">
        <v>22</v>
      </c>
      <c r="AD1" t="str">
        <f>""</f>
        <v/>
      </c>
      <c r="AE1" t="str">
        <f>"62138"</f>
        <v>62138</v>
      </c>
      <c r="AF1" t="str">
        <f>"AUCHY LES MINES"</f>
        <v>AUCHY LES MINES</v>
      </c>
      <c r="AG1" t="str">
        <f t="shared" ref="AG1:AG9" si="5">"FR"</f>
        <v>FR</v>
      </c>
      <c r="AH1" s="2" t="s">
        <v>32</v>
      </c>
      <c r="AI1" t="str">
        <f>""</f>
        <v/>
      </c>
      <c r="AJ1" t="s">
        <v>43</v>
      </c>
      <c r="AK1" t="s">
        <v>54</v>
      </c>
      <c r="AL1" t="s">
        <v>65</v>
      </c>
      <c r="AM1" t="s">
        <v>75</v>
      </c>
      <c r="AN1" t="str">
        <f>""</f>
        <v/>
      </c>
      <c r="AO1" t="str">
        <f>""</f>
        <v/>
      </c>
      <c r="AP1" t="str">
        <f>""</f>
        <v/>
      </c>
    </row>
    <row r="2" spans="1:42" x14ac:dyDescent="0.3">
      <c r="A2" t="str">
        <f>"A LA SOURC"</f>
        <v>A LA SOURC</v>
      </c>
      <c r="B2" t="str">
        <f>"A LA SOURCE"</f>
        <v>A LA SOURCE</v>
      </c>
      <c r="C2" t="str">
        <f t="shared" si="0"/>
        <v>Client</v>
      </c>
      <c r="D2" t="str">
        <f t="shared" si="1"/>
        <v>GR</v>
      </c>
      <c r="E2" t="str">
        <f t="shared" si="2"/>
        <v>CF</v>
      </c>
      <c r="F2" s="1">
        <v>40521</v>
      </c>
      <c r="G2" s="1">
        <v>401768</v>
      </c>
      <c r="H2" t="s">
        <v>0</v>
      </c>
      <c r="I2" t="str">
        <f>""</f>
        <v/>
      </c>
      <c r="J2" t="str">
        <f>""</f>
        <v/>
      </c>
      <c r="K2" t="str">
        <f>""</f>
        <v/>
      </c>
      <c r="L2" t="str">
        <f>""</f>
        <v/>
      </c>
      <c r="M2" t="str">
        <f>""</f>
        <v/>
      </c>
      <c r="N2" t="str">
        <f>""</f>
        <v/>
      </c>
      <c r="O2" t="str">
        <f>"SOURCE"</f>
        <v>SOURCE</v>
      </c>
      <c r="P2" t="str">
        <f>"A LA SOURCE"</f>
        <v>A LA SOURCE</v>
      </c>
      <c r="Q2" t="str">
        <f>""</f>
        <v/>
      </c>
      <c r="R2" t="str">
        <f>""</f>
        <v/>
      </c>
      <c r="S2" t="str">
        <f>""</f>
        <v/>
      </c>
      <c r="T2" t="str">
        <f>""</f>
        <v/>
      </c>
      <c r="U2" t="str">
        <f t="shared" si="3"/>
        <v>03</v>
      </c>
      <c r="V2" t="str">
        <f t="shared" si="4"/>
        <v>Virement</v>
      </c>
      <c r="W2" t="str">
        <f>""</f>
        <v/>
      </c>
      <c r="X2" t="str">
        <f>""</f>
        <v/>
      </c>
      <c r="Y2" t="str">
        <f>""</f>
        <v/>
      </c>
      <c r="Z2" t="s">
        <v>3</v>
      </c>
      <c r="AA2" t="s">
        <v>13</v>
      </c>
      <c r="AB2" t="str">
        <f>""</f>
        <v/>
      </c>
      <c r="AC2" t="s">
        <v>23</v>
      </c>
      <c r="AD2" t="str">
        <f>""</f>
        <v/>
      </c>
      <c r="AE2" t="str">
        <f>"57400"</f>
        <v>57400</v>
      </c>
      <c r="AF2" t="str">
        <f>"SARREBOURG"</f>
        <v>SARREBOURG</v>
      </c>
      <c r="AG2" t="str">
        <f t="shared" si="5"/>
        <v>FR</v>
      </c>
      <c r="AH2" s="2" t="s">
        <v>33</v>
      </c>
      <c r="AI2" t="str">
        <f>""</f>
        <v/>
      </c>
      <c r="AJ2" t="s">
        <v>44</v>
      </c>
      <c r="AK2" t="s">
        <v>55</v>
      </c>
      <c r="AL2" t="s">
        <v>66</v>
      </c>
      <c r="AM2" t="s">
        <v>76</v>
      </c>
      <c r="AN2" t="str">
        <f>""</f>
        <v/>
      </c>
      <c r="AO2" t="str">
        <f>""</f>
        <v/>
      </c>
      <c r="AP2" t="str">
        <f>""</f>
        <v/>
      </c>
    </row>
    <row r="3" spans="1:42" x14ac:dyDescent="0.3">
      <c r="A3" t="str">
        <f>"ABC FOODS"</f>
        <v>ABC FOODS</v>
      </c>
      <c r="B3" t="str">
        <f>"ABC FOODS"</f>
        <v>ABC FOODS</v>
      </c>
      <c r="C3" t="str">
        <f t="shared" si="0"/>
        <v>Client</v>
      </c>
      <c r="D3" t="str">
        <f t="shared" si="1"/>
        <v>GR</v>
      </c>
      <c r="E3" t="str">
        <f t="shared" si="2"/>
        <v>CF</v>
      </c>
      <c r="F3" s="1">
        <v>40521</v>
      </c>
      <c r="G3" s="1">
        <v>401768</v>
      </c>
      <c r="H3" t="s">
        <v>0</v>
      </c>
      <c r="I3" t="str">
        <f>""</f>
        <v/>
      </c>
      <c r="J3" t="str">
        <f>""</f>
        <v/>
      </c>
      <c r="K3" t="str">
        <f>""</f>
        <v/>
      </c>
      <c r="L3" t="str">
        <f>""</f>
        <v/>
      </c>
      <c r="M3" t="str">
        <f>""</f>
        <v/>
      </c>
      <c r="N3" t="str">
        <f>""</f>
        <v/>
      </c>
      <c r="O3" t="str">
        <f>""</f>
        <v/>
      </c>
      <c r="P3" t="str">
        <f>""</f>
        <v/>
      </c>
      <c r="Q3" t="str">
        <f>""</f>
        <v/>
      </c>
      <c r="R3" t="str">
        <f>""</f>
        <v/>
      </c>
      <c r="S3" t="str">
        <f>""</f>
        <v/>
      </c>
      <c r="T3" t="str">
        <f>""</f>
        <v/>
      </c>
      <c r="U3" t="str">
        <f t="shared" si="3"/>
        <v>03</v>
      </c>
      <c r="V3" t="str">
        <f t="shared" si="4"/>
        <v>Virement</v>
      </c>
      <c r="W3" t="str">
        <f>""</f>
        <v/>
      </c>
      <c r="X3" t="str">
        <f>""</f>
        <v/>
      </c>
      <c r="Y3" t="str">
        <f>""</f>
        <v/>
      </c>
      <c r="Z3" t="s">
        <v>4</v>
      </c>
      <c r="AA3" t="s">
        <v>14</v>
      </c>
      <c r="AB3" t="str">
        <f>""</f>
        <v/>
      </c>
      <c r="AC3" t="s">
        <v>24</v>
      </c>
      <c r="AD3" t="str">
        <f>"BP 63 - Quai Paludate"</f>
        <v>BP 63 - Quai Paludate</v>
      </c>
      <c r="AE3" t="str">
        <f>"33076"</f>
        <v>33076</v>
      </c>
      <c r="AF3" t="str">
        <f>"BORDEAUX"</f>
        <v>BORDEAUX</v>
      </c>
      <c r="AG3" t="str">
        <f t="shared" si="5"/>
        <v>FR</v>
      </c>
      <c r="AH3" s="2" t="s">
        <v>34</v>
      </c>
      <c r="AI3" t="str">
        <f>""</f>
        <v/>
      </c>
      <c r="AJ3" t="s">
        <v>45</v>
      </c>
      <c r="AK3" t="s">
        <v>56</v>
      </c>
      <c r="AL3" t="s">
        <v>67</v>
      </c>
      <c r="AM3" t="s">
        <v>77</v>
      </c>
      <c r="AN3" t="str">
        <f>""</f>
        <v/>
      </c>
      <c r="AO3" t="str">
        <f>""</f>
        <v/>
      </c>
      <c r="AP3" t="str">
        <f>""</f>
        <v/>
      </c>
    </row>
    <row r="4" spans="1:42" x14ac:dyDescent="0.3">
      <c r="A4" t="str">
        <f>"ABC SS TVA"</f>
        <v>ABC SS TVA</v>
      </c>
      <c r="B4" t="str">
        <f>"ABC FOODS"</f>
        <v>ABC FOODS</v>
      </c>
      <c r="C4" t="str">
        <f t="shared" si="0"/>
        <v>Client</v>
      </c>
      <c r="D4" t="str">
        <f t="shared" si="1"/>
        <v>GR</v>
      </c>
      <c r="E4" t="str">
        <f>"CEX"</f>
        <v>CEX</v>
      </c>
      <c r="F4" s="1">
        <v>40521</v>
      </c>
      <c r="G4" s="1">
        <v>401768</v>
      </c>
      <c r="H4" s="3" t="s">
        <v>94</v>
      </c>
      <c r="I4" t="str">
        <f>""</f>
        <v/>
      </c>
      <c r="J4" t="str">
        <f>""</f>
        <v/>
      </c>
      <c r="K4" t="str">
        <f>""</f>
        <v/>
      </c>
      <c r="L4" t="str">
        <f>""</f>
        <v/>
      </c>
      <c r="M4" t="str">
        <f>""</f>
        <v/>
      </c>
      <c r="N4" t="str">
        <f>""</f>
        <v/>
      </c>
      <c r="O4" t="str">
        <f>""</f>
        <v/>
      </c>
      <c r="P4" t="str">
        <f>""</f>
        <v/>
      </c>
      <c r="Q4" t="str">
        <f>""</f>
        <v/>
      </c>
      <c r="R4" t="str">
        <f>""</f>
        <v/>
      </c>
      <c r="S4" t="str">
        <f>""</f>
        <v/>
      </c>
      <c r="T4" t="str">
        <f>""</f>
        <v/>
      </c>
      <c r="U4" t="str">
        <f t="shared" si="3"/>
        <v>03</v>
      </c>
      <c r="V4" t="str">
        <f t="shared" si="4"/>
        <v>Virement</v>
      </c>
      <c r="W4" t="str">
        <f>""</f>
        <v/>
      </c>
      <c r="X4" t="str">
        <f>""</f>
        <v/>
      </c>
      <c r="Y4" t="str">
        <f>""</f>
        <v/>
      </c>
      <c r="Z4" t="s">
        <v>5</v>
      </c>
      <c r="AA4" t="s">
        <v>15</v>
      </c>
      <c r="AB4" t="str">
        <f>""</f>
        <v/>
      </c>
      <c r="AC4" t="s">
        <v>25</v>
      </c>
      <c r="AD4" t="str">
        <f>"BP63 - Quai Paludate"</f>
        <v>BP63 - Quai Paludate</v>
      </c>
      <c r="AE4" t="str">
        <f>"33076"</f>
        <v>33076</v>
      </c>
      <c r="AF4" t="str">
        <f>"BORDEAUX"</f>
        <v>BORDEAUX</v>
      </c>
      <c r="AG4" t="str">
        <f t="shared" si="5"/>
        <v>FR</v>
      </c>
      <c r="AH4" s="2" t="s">
        <v>35</v>
      </c>
      <c r="AI4" t="str">
        <f>""</f>
        <v/>
      </c>
      <c r="AJ4" t="s">
        <v>46</v>
      </c>
      <c r="AK4" t="s">
        <v>57</v>
      </c>
      <c r="AL4" t="s">
        <v>68</v>
      </c>
      <c r="AM4" t="s">
        <v>78</v>
      </c>
      <c r="AN4" t="str">
        <f>""</f>
        <v/>
      </c>
      <c r="AO4" t="str">
        <f>""</f>
        <v/>
      </c>
      <c r="AP4" t="str">
        <f>""</f>
        <v/>
      </c>
    </row>
    <row r="5" spans="1:42" x14ac:dyDescent="0.3">
      <c r="A5" t="str">
        <f>"ABSALOM"</f>
        <v>ABSALOM</v>
      </c>
      <c r="B5" t="str">
        <f>"ABSALOM &amp; TRIBE"</f>
        <v>ABSALOM &amp; TRIBE</v>
      </c>
      <c r="C5" t="str">
        <f t="shared" si="0"/>
        <v>Client</v>
      </c>
      <c r="D5" t="str">
        <f t="shared" si="1"/>
        <v>GR</v>
      </c>
      <c r="E5" t="str">
        <f>"CE"</f>
        <v>CE</v>
      </c>
      <c r="F5" s="1">
        <v>40521</v>
      </c>
      <c r="G5" s="1">
        <v>401768</v>
      </c>
      <c r="H5" t="s">
        <v>0</v>
      </c>
      <c r="I5" t="str">
        <f>""</f>
        <v/>
      </c>
      <c r="J5" t="str">
        <f>""</f>
        <v/>
      </c>
      <c r="K5" t="str">
        <f>""</f>
        <v/>
      </c>
      <c r="L5" t="str">
        <f>""</f>
        <v/>
      </c>
      <c r="M5" t="str">
        <f>""</f>
        <v/>
      </c>
      <c r="N5" t="str">
        <f>""</f>
        <v/>
      </c>
      <c r="O5" t="str">
        <f>""</f>
        <v/>
      </c>
      <c r="P5" t="str">
        <f>""</f>
        <v/>
      </c>
      <c r="Q5" t="str">
        <f>""</f>
        <v/>
      </c>
      <c r="R5" t="str">
        <f>""</f>
        <v/>
      </c>
      <c r="S5" t="str">
        <f>""</f>
        <v/>
      </c>
      <c r="T5" t="str">
        <f>""</f>
        <v/>
      </c>
      <c r="U5" t="str">
        <f t="shared" si="3"/>
        <v>03</v>
      </c>
      <c r="V5" t="str">
        <f t="shared" si="4"/>
        <v>Virement</v>
      </c>
      <c r="W5" t="s">
        <v>1</v>
      </c>
      <c r="X5" t="str">
        <f>""</f>
        <v/>
      </c>
      <c r="Y5" t="str">
        <f>""</f>
        <v/>
      </c>
      <c r="Z5" t="s">
        <v>6</v>
      </c>
      <c r="AA5" t="s">
        <v>16</v>
      </c>
      <c r="AB5" t="str">
        <f>""</f>
        <v/>
      </c>
      <c r="AC5" t="s">
        <v>26</v>
      </c>
      <c r="AD5" t="str">
        <f>""</f>
        <v/>
      </c>
      <c r="AE5" t="str">
        <f>"EC1A9AN"</f>
        <v>EC1A9AN</v>
      </c>
      <c r="AF5" t="str">
        <f>"LONDON"</f>
        <v>LONDON</v>
      </c>
      <c r="AG5" t="str">
        <f>"GB"</f>
        <v>GB</v>
      </c>
      <c r="AH5" s="2" t="s">
        <v>36</v>
      </c>
      <c r="AI5" t="str">
        <f>""</f>
        <v/>
      </c>
      <c r="AJ5" t="s">
        <v>47</v>
      </c>
      <c r="AK5" t="s">
        <v>58</v>
      </c>
      <c r="AL5" t="s">
        <v>69</v>
      </c>
      <c r="AM5" t="s">
        <v>79</v>
      </c>
      <c r="AN5" t="str">
        <f>""</f>
        <v/>
      </c>
      <c r="AO5" t="str">
        <f>""</f>
        <v/>
      </c>
      <c r="AP5" t="str">
        <f>""</f>
        <v/>
      </c>
    </row>
    <row r="6" spans="1:42" x14ac:dyDescent="0.3">
      <c r="A6" t="str">
        <f>"AC RECR"</f>
        <v>AC RECR</v>
      </c>
      <c r="B6" t="str">
        <f>"AC RECR SP PORTUGAISE CA"</f>
        <v>AC RECR SP PORTUGAISE CA</v>
      </c>
      <c r="C6" t="str">
        <f t="shared" si="0"/>
        <v>Client</v>
      </c>
      <c r="D6" t="str">
        <f t="shared" si="1"/>
        <v>GR</v>
      </c>
      <c r="E6" t="str">
        <f t="shared" ref="E6:E11" si="6">"CF"</f>
        <v>CF</v>
      </c>
      <c r="F6" s="1">
        <v>40521</v>
      </c>
      <c r="G6" s="1">
        <v>43593</v>
      </c>
      <c r="H6" t="s">
        <v>0</v>
      </c>
      <c r="I6" t="str">
        <f>""</f>
        <v/>
      </c>
      <c r="J6" t="str">
        <f>""</f>
        <v/>
      </c>
      <c r="K6" t="str">
        <f>""</f>
        <v/>
      </c>
      <c r="L6" t="str">
        <f>""</f>
        <v/>
      </c>
      <c r="M6" t="str">
        <f>""</f>
        <v/>
      </c>
      <c r="N6" t="str">
        <f>""</f>
        <v/>
      </c>
      <c r="O6" t="str">
        <f>""</f>
        <v/>
      </c>
      <c r="P6" t="str">
        <f>""</f>
        <v/>
      </c>
      <c r="Q6" t="str">
        <f>""</f>
        <v/>
      </c>
      <c r="R6" t="str">
        <f>""</f>
        <v/>
      </c>
      <c r="S6" t="str">
        <f>""</f>
        <v/>
      </c>
      <c r="T6" t="str">
        <f>""</f>
        <v/>
      </c>
      <c r="U6" t="str">
        <f t="shared" si="3"/>
        <v>03</v>
      </c>
      <c r="V6" t="str">
        <f t="shared" si="4"/>
        <v>Virement</v>
      </c>
      <c r="W6" t="str">
        <f>""</f>
        <v/>
      </c>
      <c r="X6" t="str">
        <f>""</f>
        <v/>
      </c>
      <c r="Y6" t="s">
        <v>1</v>
      </c>
      <c r="Z6" t="s">
        <v>7</v>
      </c>
      <c r="AA6" t="s">
        <v>17</v>
      </c>
      <c r="AB6" t="str">
        <f>""</f>
        <v/>
      </c>
      <c r="AC6" t="s">
        <v>27</v>
      </c>
      <c r="AD6" t="str">
        <f>""</f>
        <v/>
      </c>
      <c r="AE6" t="str">
        <f>"59400"</f>
        <v>59400</v>
      </c>
      <c r="AF6" t="str">
        <f>"CAMBRAI"</f>
        <v>CAMBRAI</v>
      </c>
      <c r="AG6" t="str">
        <f t="shared" ref="AG6:AG11" si="7">"FR"</f>
        <v>FR</v>
      </c>
      <c r="AH6" s="2" t="s">
        <v>37</v>
      </c>
      <c r="AI6" t="s">
        <v>42</v>
      </c>
      <c r="AJ6" t="s">
        <v>48</v>
      </c>
      <c r="AK6" t="s">
        <v>59</v>
      </c>
      <c r="AL6" t="s">
        <v>70</v>
      </c>
      <c r="AM6" t="s">
        <v>80</v>
      </c>
      <c r="AN6" t="str">
        <f>""</f>
        <v/>
      </c>
      <c r="AO6" t="str">
        <f>""</f>
        <v/>
      </c>
      <c r="AP6" t="str">
        <f>""</f>
        <v/>
      </c>
    </row>
    <row r="7" spans="1:42" x14ac:dyDescent="0.3">
      <c r="A7" t="str">
        <f>"ACAMAS"</f>
        <v>ACAMAS</v>
      </c>
      <c r="B7" t="str">
        <f>"ACAMAS"</f>
        <v>ACAMAS</v>
      </c>
      <c r="C7" t="str">
        <f t="shared" si="0"/>
        <v>Client</v>
      </c>
      <c r="D7" t="str">
        <f t="shared" si="1"/>
        <v>GR</v>
      </c>
      <c r="E7" t="str">
        <f t="shared" si="6"/>
        <v>CF</v>
      </c>
      <c r="F7" s="1">
        <v>40521</v>
      </c>
      <c r="G7" s="1">
        <v>401768</v>
      </c>
      <c r="H7" t="s">
        <v>0</v>
      </c>
      <c r="I7" t="str">
        <f>""</f>
        <v/>
      </c>
      <c r="J7" t="str">
        <f>""</f>
        <v/>
      </c>
      <c r="K7" t="str">
        <f>""</f>
        <v/>
      </c>
      <c r="L7" t="str">
        <f>""</f>
        <v/>
      </c>
      <c r="M7" t="str">
        <f>""</f>
        <v/>
      </c>
      <c r="N7" t="str">
        <f>""</f>
        <v/>
      </c>
      <c r="O7" t="str">
        <f>""</f>
        <v/>
      </c>
      <c r="P7" t="str">
        <f>""</f>
        <v/>
      </c>
      <c r="Q7" t="str">
        <f>""</f>
        <v/>
      </c>
      <c r="R7" t="str">
        <f>""</f>
        <v/>
      </c>
      <c r="S7" t="str">
        <f>""</f>
        <v/>
      </c>
      <c r="T7" t="str">
        <f>""</f>
        <v/>
      </c>
      <c r="U7" t="str">
        <f t="shared" si="3"/>
        <v>03</v>
      </c>
      <c r="V7" t="str">
        <f t="shared" si="4"/>
        <v>Virement</v>
      </c>
      <c r="W7" t="s">
        <v>1</v>
      </c>
      <c r="X7" t="str">
        <f>""</f>
        <v/>
      </c>
      <c r="Y7" t="s">
        <v>1</v>
      </c>
      <c r="Z7" t="s">
        <v>8</v>
      </c>
      <c r="AA7" t="s">
        <v>18</v>
      </c>
      <c r="AB7" t="str">
        <f>""</f>
        <v/>
      </c>
      <c r="AC7" t="s">
        <v>28</v>
      </c>
      <c r="AD7" t="str">
        <f>""</f>
        <v/>
      </c>
      <c r="AE7" t="str">
        <f>"75008"</f>
        <v>75008</v>
      </c>
      <c r="AF7" t="str">
        <f>"PARIS"</f>
        <v>PARIS</v>
      </c>
      <c r="AG7" t="str">
        <f t="shared" si="7"/>
        <v>FR</v>
      </c>
      <c r="AH7" s="2" t="s">
        <v>38</v>
      </c>
      <c r="AI7" t="str">
        <f>""</f>
        <v/>
      </c>
      <c r="AJ7" t="s">
        <v>49</v>
      </c>
      <c r="AK7" t="s">
        <v>60</v>
      </c>
      <c r="AL7" t="s">
        <v>71</v>
      </c>
      <c r="AM7" t="s">
        <v>81</v>
      </c>
      <c r="AN7" t="str">
        <f>""</f>
        <v/>
      </c>
      <c r="AO7" t="str">
        <f>""</f>
        <v/>
      </c>
      <c r="AP7" t="str">
        <f>""</f>
        <v/>
      </c>
    </row>
    <row r="8" spans="1:42" x14ac:dyDescent="0.3">
      <c r="A8" t="str">
        <f>"ACCPN"</f>
        <v>ACCPN</v>
      </c>
      <c r="B8" t="str">
        <f>"ACCPN"</f>
        <v>ACCPN</v>
      </c>
      <c r="C8" t="str">
        <f t="shared" si="0"/>
        <v>Client</v>
      </c>
      <c r="D8" t="str">
        <f t="shared" si="1"/>
        <v>GR</v>
      </c>
      <c r="E8" t="str">
        <f t="shared" si="6"/>
        <v>CF</v>
      </c>
      <c r="F8" s="1">
        <v>40521</v>
      </c>
      <c r="G8" s="1">
        <v>401768</v>
      </c>
      <c r="H8" t="s">
        <v>0</v>
      </c>
      <c r="I8" t="str">
        <f>""</f>
        <v/>
      </c>
      <c r="J8" t="str">
        <f>""</f>
        <v/>
      </c>
      <c r="K8" t="str">
        <f>""</f>
        <v/>
      </c>
      <c r="L8" t="str">
        <f>""</f>
        <v/>
      </c>
      <c r="M8" t="str">
        <f>""</f>
        <v/>
      </c>
      <c r="N8" t="str">
        <f>""</f>
        <v/>
      </c>
      <c r="O8" t="str">
        <f>""</f>
        <v/>
      </c>
      <c r="P8" t="str">
        <f>""</f>
        <v/>
      </c>
      <c r="Q8" t="str">
        <f>""</f>
        <v/>
      </c>
      <c r="R8" t="str">
        <f>""</f>
        <v/>
      </c>
      <c r="S8" t="str">
        <f>""</f>
        <v/>
      </c>
      <c r="T8" t="str">
        <f>""</f>
        <v/>
      </c>
      <c r="U8" t="str">
        <f t="shared" si="3"/>
        <v>03</v>
      </c>
      <c r="V8" t="str">
        <f t="shared" si="4"/>
        <v>Virement</v>
      </c>
      <c r="W8" t="str">
        <f>""</f>
        <v/>
      </c>
      <c r="X8" t="str">
        <f>""</f>
        <v/>
      </c>
      <c r="Y8" t="str">
        <f>""</f>
        <v/>
      </c>
      <c r="Z8" t="s">
        <v>9</v>
      </c>
      <c r="AA8" t="s">
        <v>19</v>
      </c>
      <c r="AB8" t="str">
        <f>""</f>
        <v/>
      </c>
      <c r="AC8" t="s">
        <v>29</v>
      </c>
      <c r="AD8" t="str">
        <f>""</f>
        <v/>
      </c>
      <c r="AE8" t="str">
        <f>"92700"</f>
        <v>92700</v>
      </c>
      <c r="AF8" t="str">
        <f>"COLOMBES"</f>
        <v>COLOMBES</v>
      </c>
      <c r="AG8" t="str">
        <f t="shared" si="7"/>
        <v>FR</v>
      </c>
      <c r="AH8" s="2" t="s">
        <v>39</v>
      </c>
      <c r="AI8" t="str">
        <f>""</f>
        <v/>
      </c>
      <c r="AJ8" t="s">
        <v>50</v>
      </c>
      <c r="AK8" t="s">
        <v>61</v>
      </c>
      <c r="AL8" t="s">
        <v>72</v>
      </c>
      <c r="AM8" t="s">
        <v>82</v>
      </c>
      <c r="AN8" t="str">
        <f>""</f>
        <v/>
      </c>
      <c r="AO8" t="str">
        <f>""</f>
        <v/>
      </c>
      <c r="AP8" t="str">
        <f>""</f>
        <v/>
      </c>
    </row>
    <row r="9" spans="1:42" x14ac:dyDescent="0.3">
      <c r="A9" t="str">
        <f>"ACEVIA"</f>
        <v>ACEVIA</v>
      </c>
      <c r="B9" t="str">
        <f>"ACEVIA"</f>
        <v>ACEVIA</v>
      </c>
      <c r="C9" t="str">
        <f t="shared" si="0"/>
        <v>Client</v>
      </c>
      <c r="D9" t="str">
        <f t="shared" si="1"/>
        <v>GR</v>
      </c>
      <c r="E9" t="str">
        <f t="shared" si="6"/>
        <v>CF</v>
      </c>
      <c r="F9" s="1">
        <v>40521</v>
      </c>
      <c r="G9" s="1">
        <v>401768</v>
      </c>
      <c r="H9" t="s">
        <v>0</v>
      </c>
      <c r="I9" t="str">
        <f>""</f>
        <v/>
      </c>
      <c r="J9" t="str">
        <f>""</f>
        <v/>
      </c>
      <c r="K9" t="str">
        <f>""</f>
        <v/>
      </c>
      <c r="L9" t="str">
        <f>""</f>
        <v/>
      </c>
      <c r="M9" t="str">
        <f>""</f>
        <v/>
      </c>
      <c r="N9" t="str">
        <f>""</f>
        <v/>
      </c>
      <c r="O9" t="str">
        <f>""</f>
        <v/>
      </c>
      <c r="P9" t="str">
        <f>""</f>
        <v/>
      </c>
      <c r="Q9" t="str">
        <f>""</f>
        <v/>
      </c>
      <c r="R9" t="str">
        <f>""</f>
        <v/>
      </c>
      <c r="S9" t="str">
        <f>""</f>
        <v/>
      </c>
      <c r="T9" t="str">
        <f>""</f>
        <v/>
      </c>
      <c r="U9" t="str">
        <f t="shared" si="3"/>
        <v>03</v>
      </c>
      <c r="V9" t="str">
        <f t="shared" si="4"/>
        <v>Virement</v>
      </c>
      <c r="W9" t="str">
        <f>""</f>
        <v/>
      </c>
      <c r="X9" t="str">
        <f>""</f>
        <v/>
      </c>
      <c r="Y9" t="str">
        <f>""</f>
        <v/>
      </c>
      <c r="Z9" t="s">
        <v>10</v>
      </c>
      <c r="AA9" t="s">
        <v>20</v>
      </c>
      <c r="AB9" t="str">
        <f>""</f>
        <v/>
      </c>
      <c r="AC9" t="s">
        <v>30</v>
      </c>
      <c r="AD9" t="str">
        <f>""</f>
        <v/>
      </c>
      <c r="AE9" t="str">
        <f>"12550"</f>
        <v>12550</v>
      </c>
      <c r="AF9" t="str">
        <f>"COUPIAC"</f>
        <v>COUPIAC</v>
      </c>
      <c r="AG9" t="str">
        <f t="shared" si="7"/>
        <v>FR</v>
      </c>
      <c r="AH9" s="2" t="s">
        <v>40</v>
      </c>
      <c r="AI9" t="str">
        <f>""</f>
        <v/>
      </c>
      <c r="AJ9" t="s">
        <v>51</v>
      </c>
      <c r="AK9" t="s">
        <v>62</v>
      </c>
      <c r="AL9" t="s">
        <v>73</v>
      </c>
      <c r="AM9" t="s">
        <v>83</v>
      </c>
      <c r="AN9" t="str">
        <f>""</f>
        <v/>
      </c>
      <c r="AO9" t="str">
        <f>""</f>
        <v/>
      </c>
      <c r="AP9" t="str">
        <f>""</f>
        <v/>
      </c>
    </row>
    <row r="10" spans="1:42" x14ac:dyDescent="0.3">
      <c r="A10" t="str">
        <f>"ACH.BERTRA"</f>
        <v>ACH.BERTRA</v>
      </c>
      <c r="B10" t="str">
        <f>"ACHILLE BERTRAND ETS"</f>
        <v>ACHILLE BERTRAND ETS</v>
      </c>
      <c r="C10" t="str">
        <f t="shared" si="0"/>
        <v>Client</v>
      </c>
      <c r="D10" t="str">
        <f t="shared" si="1"/>
        <v>GR</v>
      </c>
      <c r="E10" t="str">
        <f t="shared" si="6"/>
        <v>CF</v>
      </c>
      <c r="F10" s="1">
        <v>40521</v>
      </c>
      <c r="G10" s="1">
        <v>401768</v>
      </c>
      <c r="H10" t="s">
        <v>0</v>
      </c>
      <c r="I10" t="str">
        <f>""</f>
        <v/>
      </c>
      <c r="J10" t="str">
        <f>""</f>
        <v/>
      </c>
      <c r="K10" t="str">
        <f>""</f>
        <v/>
      </c>
      <c r="L10" t="str">
        <f>""</f>
        <v/>
      </c>
      <c r="M10" t="str">
        <f>""</f>
        <v/>
      </c>
      <c r="N10" t="str">
        <f>""</f>
        <v/>
      </c>
      <c r="O10" t="str">
        <f>""</f>
        <v/>
      </c>
      <c r="P10" t="str">
        <f>""</f>
        <v/>
      </c>
      <c r="Q10" t="str">
        <f>""</f>
        <v/>
      </c>
      <c r="R10" t="str">
        <f>""</f>
        <v/>
      </c>
      <c r="S10" t="str">
        <f>""</f>
        <v/>
      </c>
      <c r="T10" t="str">
        <f>""</f>
        <v/>
      </c>
      <c r="U10" t="str">
        <f t="shared" si="3"/>
        <v>03</v>
      </c>
      <c r="V10" t="str">
        <f t="shared" si="4"/>
        <v>Virement</v>
      </c>
      <c r="W10" t="str">
        <f>""</f>
        <v/>
      </c>
      <c r="X10" t="str">
        <f>""</f>
        <v/>
      </c>
      <c r="Y10" t="str">
        <f>""</f>
        <v/>
      </c>
      <c r="Z10" t="s">
        <v>11</v>
      </c>
      <c r="AA10" t="s">
        <v>21</v>
      </c>
      <c r="AB10" t="str">
        <f>""</f>
        <v/>
      </c>
      <c r="AC10" t="s">
        <v>31</v>
      </c>
      <c r="AD10" t="str">
        <f>""</f>
        <v/>
      </c>
      <c r="AE10" t="str">
        <f>"85500"</f>
        <v>85500</v>
      </c>
      <c r="AF10" t="str">
        <f>"LES HERBIERS"</f>
        <v>LES HERBIERS</v>
      </c>
      <c r="AG10" t="str">
        <f t="shared" si="7"/>
        <v>FR</v>
      </c>
      <c r="AH10" s="2" t="s">
        <v>41</v>
      </c>
      <c r="AI10" t="str">
        <f>""</f>
        <v/>
      </c>
      <c r="AJ10" t="s">
        <v>52</v>
      </c>
      <c r="AK10" t="s">
        <v>63</v>
      </c>
      <c r="AL10" t="s">
        <v>74</v>
      </c>
      <c r="AM10" t="s">
        <v>84</v>
      </c>
      <c r="AN10" t="str">
        <f>""</f>
        <v/>
      </c>
      <c r="AO10" t="str">
        <f>""</f>
        <v/>
      </c>
      <c r="AP10" t="str">
        <f>""</f>
        <v/>
      </c>
    </row>
    <row r="11" spans="1:42" x14ac:dyDescent="0.3">
      <c r="A11" t="str">
        <f>"ACHERE"</f>
        <v>ACHERE</v>
      </c>
      <c r="B11" t="str">
        <f>"ACHERE JM"</f>
        <v>ACHERE JM</v>
      </c>
      <c r="C11" t="str">
        <f t="shared" si="0"/>
        <v>Client</v>
      </c>
      <c r="D11" t="str">
        <f t="shared" si="1"/>
        <v>GR</v>
      </c>
      <c r="E11" t="str">
        <f t="shared" si="6"/>
        <v>CF</v>
      </c>
      <c r="F11" s="1">
        <v>40521</v>
      </c>
      <c r="G11" s="1">
        <v>401768</v>
      </c>
      <c r="H11" t="s">
        <v>0</v>
      </c>
      <c r="I11" t="str">
        <f>""</f>
        <v/>
      </c>
      <c r="J11" t="str">
        <f>""</f>
        <v/>
      </c>
      <c r="K11" t="str">
        <f>""</f>
        <v/>
      </c>
      <c r="L11" t="str">
        <f>""</f>
        <v/>
      </c>
      <c r="M11" t="str">
        <f>""</f>
        <v/>
      </c>
      <c r="N11" t="str">
        <f>""</f>
        <v/>
      </c>
      <c r="O11" t="str">
        <f>""</f>
        <v/>
      </c>
      <c r="P11" t="str">
        <f>""</f>
        <v/>
      </c>
      <c r="Q11" t="str">
        <f>""</f>
        <v/>
      </c>
      <c r="R11" t="str">
        <f>""</f>
        <v/>
      </c>
      <c r="S11" t="str">
        <f>""</f>
        <v/>
      </c>
      <c r="T11" t="str">
        <f>""</f>
        <v/>
      </c>
      <c r="U11" t="str">
        <f t="shared" si="3"/>
        <v>03</v>
      </c>
      <c r="V11" t="str">
        <f t="shared" si="4"/>
        <v>Virement</v>
      </c>
      <c r="W11" t="str">
        <f>""</f>
        <v/>
      </c>
      <c r="X11" t="str">
        <f>""</f>
        <v/>
      </c>
      <c r="Y11" t="str">
        <f>""</f>
        <v/>
      </c>
      <c r="Z11" t="str">
        <f>""</f>
        <v/>
      </c>
      <c r="AA11" t="str">
        <f>""</f>
        <v/>
      </c>
      <c r="AB11" t="str">
        <f>""</f>
        <v/>
      </c>
      <c r="AC11" t="str">
        <f>""</f>
        <v/>
      </c>
      <c r="AD11" t="str">
        <f>""</f>
        <v/>
      </c>
      <c r="AE11" t="str">
        <f>""</f>
        <v/>
      </c>
      <c r="AF11" t="str">
        <f>""</f>
        <v/>
      </c>
      <c r="AG11" t="str">
        <f t="shared" si="7"/>
        <v>FR</v>
      </c>
      <c r="AH11" s="2" t="str">
        <f>""</f>
        <v/>
      </c>
      <c r="AI11" t="str">
        <f>""</f>
        <v/>
      </c>
      <c r="AJ11" t="s">
        <v>53</v>
      </c>
      <c r="AK11" t="s">
        <v>64</v>
      </c>
      <c r="AL11" t="s">
        <v>75</v>
      </c>
      <c r="AM11" t="s">
        <v>85</v>
      </c>
      <c r="AN11" t="str">
        <f>""</f>
        <v/>
      </c>
      <c r="AO11" t="str">
        <f>""</f>
        <v/>
      </c>
      <c r="AP11" t="str">
        <f>""</f>
        <v/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96380-121D-4410-BADD-9E55F11D9CCA}">
  <dimension ref="A1:L10"/>
  <sheetViews>
    <sheetView workbookViewId="0">
      <selection activeCell="J7" sqref="J7"/>
    </sheetView>
  </sheetViews>
  <sheetFormatPr baseColWidth="10" defaultRowHeight="14.4" x14ac:dyDescent="0.3"/>
  <sheetData>
    <row r="1" spans="1:12" x14ac:dyDescent="0.3">
      <c r="L1" s="4" t="s">
        <v>116</v>
      </c>
    </row>
    <row r="2" spans="1:12" x14ac:dyDescent="0.3">
      <c r="A2" t="s">
        <v>86</v>
      </c>
      <c r="B2" t="s">
        <v>87</v>
      </c>
      <c r="C2" t="s">
        <v>88</v>
      </c>
      <c r="D2">
        <v>0</v>
      </c>
      <c r="E2">
        <v>0</v>
      </c>
      <c r="G2" t="s">
        <v>89</v>
      </c>
      <c r="K2" t="s">
        <v>107</v>
      </c>
      <c r="L2">
        <v>23667</v>
      </c>
    </row>
    <row r="3" spans="1:12" x14ac:dyDescent="0.3">
      <c r="A3" t="s">
        <v>90</v>
      </c>
      <c r="B3" t="s">
        <v>87</v>
      </c>
      <c r="C3" t="s">
        <v>91</v>
      </c>
      <c r="D3">
        <v>0</v>
      </c>
      <c r="E3">
        <v>0</v>
      </c>
      <c r="G3" t="s">
        <v>89</v>
      </c>
      <c r="I3" t="s">
        <v>115</v>
      </c>
      <c r="K3" t="s">
        <v>108</v>
      </c>
      <c r="L3">
        <v>23674</v>
      </c>
    </row>
    <row r="4" spans="1:12" x14ac:dyDescent="0.3">
      <c r="A4" t="s">
        <v>92</v>
      </c>
      <c r="B4" t="s">
        <v>87</v>
      </c>
      <c r="C4" t="s">
        <v>93</v>
      </c>
      <c r="D4">
        <v>0</v>
      </c>
      <c r="E4">
        <v>0</v>
      </c>
      <c r="G4" t="s">
        <v>89</v>
      </c>
      <c r="I4" t="s">
        <v>117</v>
      </c>
      <c r="K4" t="s">
        <v>109</v>
      </c>
      <c r="L4">
        <v>23673</v>
      </c>
    </row>
    <row r="5" spans="1:12" x14ac:dyDescent="0.3">
      <c r="A5" t="s">
        <v>95</v>
      </c>
      <c r="B5" t="s">
        <v>87</v>
      </c>
      <c r="C5" t="s">
        <v>96</v>
      </c>
      <c r="D5">
        <v>0</v>
      </c>
      <c r="E5">
        <v>0</v>
      </c>
      <c r="G5" t="s">
        <v>97</v>
      </c>
      <c r="I5" t="s">
        <v>12</v>
      </c>
      <c r="K5" t="s">
        <v>110</v>
      </c>
      <c r="L5">
        <v>23669</v>
      </c>
    </row>
    <row r="6" spans="1:12" x14ac:dyDescent="0.3">
      <c r="A6" t="s">
        <v>98</v>
      </c>
      <c r="B6" t="s">
        <v>87</v>
      </c>
      <c r="C6" t="s">
        <v>99</v>
      </c>
      <c r="D6">
        <v>0</v>
      </c>
      <c r="E6">
        <v>0</v>
      </c>
      <c r="G6" t="s">
        <v>89</v>
      </c>
      <c r="I6" t="s">
        <v>13</v>
      </c>
      <c r="J6" t="s">
        <v>18</v>
      </c>
      <c r="K6" t="s">
        <v>111</v>
      </c>
      <c r="L6">
        <v>23670</v>
      </c>
    </row>
    <row r="7" spans="1:12" x14ac:dyDescent="0.3">
      <c r="A7" t="s">
        <v>100</v>
      </c>
      <c r="B7" t="s">
        <v>87</v>
      </c>
      <c r="C7" t="s">
        <v>101</v>
      </c>
      <c r="D7">
        <v>0</v>
      </c>
      <c r="E7">
        <v>0</v>
      </c>
      <c r="G7" t="s">
        <v>89</v>
      </c>
      <c r="I7" t="s">
        <v>14</v>
      </c>
      <c r="K7" t="s">
        <v>112</v>
      </c>
      <c r="L7">
        <v>23672</v>
      </c>
    </row>
    <row r="8" spans="1:12" x14ac:dyDescent="0.3">
      <c r="A8" t="s">
        <v>102</v>
      </c>
      <c r="B8" t="s">
        <v>87</v>
      </c>
      <c r="C8" t="s">
        <v>103</v>
      </c>
      <c r="D8">
        <v>0</v>
      </c>
      <c r="E8">
        <v>0</v>
      </c>
      <c r="G8" t="s">
        <v>89</v>
      </c>
      <c r="I8" t="s">
        <v>15</v>
      </c>
      <c r="K8" t="s">
        <v>113</v>
      </c>
      <c r="L8">
        <v>23671</v>
      </c>
    </row>
    <row r="9" spans="1:12" x14ac:dyDescent="0.3">
      <c r="A9" t="s">
        <v>104</v>
      </c>
      <c r="B9" t="s">
        <v>87</v>
      </c>
      <c r="C9" t="s">
        <v>30</v>
      </c>
      <c r="D9">
        <v>0</v>
      </c>
      <c r="E9">
        <v>0</v>
      </c>
      <c r="G9" t="s">
        <v>89</v>
      </c>
      <c r="I9" t="s">
        <v>16</v>
      </c>
      <c r="K9" t="s">
        <v>114</v>
      </c>
      <c r="L9">
        <v>23675</v>
      </c>
    </row>
    <row r="10" spans="1:12" x14ac:dyDescent="0.3">
      <c r="A10" t="s">
        <v>105</v>
      </c>
      <c r="B10" t="s">
        <v>87</v>
      </c>
      <c r="C10" t="s">
        <v>106</v>
      </c>
      <c r="D10">
        <v>0</v>
      </c>
      <c r="E10">
        <v>0</v>
      </c>
      <c r="G10" t="s">
        <v>89</v>
      </c>
      <c r="I10" t="s">
        <v>17</v>
      </c>
      <c r="K10" t="s">
        <v>115</v>
      </c>
      <c r="L10">
        <v>23676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JBV0419</dc:creator>
  <cp:lastModifiedBy>JBV0419</cp:lastModifiedBy>
  <dcterms:created xsi:type="dcterms:W3CDTF">2019-12-02T07:53:43Z</dcterms:created>
  <dcterms:modified xsi:type="dcterms:W3CDTF">2019-12-02T08:16:22Z</dcterms:modified>
</cp:coreProperties>
</file>