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hidePivotFieldList="1" defaultThemeVersion="153222"/>
  <mc:AlternateContent xmlns:mc="http://schemas.openxmlformats.org/markup-compatibility/2006">
    <mc:Choice Requires="x15">
      <x15ac:absPath xmlns:x15ac="http://schemas.microsoft.com/office/spreadsheetml/2010/11/ac" url="D:\Users\dossantosreisjor\Desktop\"/>
    </mc:Choice>
  </mc:AlternateContent>
  <bookViews>
    <workbookView xWindow="0" yWindow="0" windowWidth="19200" windowHeight="9310" activeTab="2"/>
  </bookViews>
  <sheets>
    <sheet name="Feuil1" sheetId="1" r:id="rId1"/>
    <sheet name="Feuil2" sheetId="2" r:id="rId2"/>
    <sheet name="Feuil3" sheetId="3" r:id="rId3"/>
    <sheet name="Tableau que j'essais de faire" sheetId="4" r:id="rId4"/>
  </sheets>
  <externalReferences>
    <externalReference r:id="rId5"/>
  </externalReferences>
  <definedNames>
    <definedName name="_xlnm._FilterDatabase" localSheetId="2" hidden="1">Feuil3!#REF!</definedName>
    <definedName name="ChoixEquipe2">[1]Structures!$A$2:$A$34</definedName>
    <definedName name="ListeEquipes2">[1]Structures!$E$2:$E$71</definedName>
    <definedName name="ListeMois">[1]Listes!$D$2:$D$13</definedName>
  </definedNames>
  <calcPr calcId="152511"/>
  <pivotCaches>
    <pivotCache cacheId="0" r:id="rId6"/>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S13" i="3" l="1"/>
  <c r="S15" i="3"/>
  <c r="S19" i="3"/>
  <c r="S26" i="3"/>
  <c r="S28" i="3"/>
  <c r="S29" i="3"/>
  <c r="S30" i="3"/>
  <c r="S31" i="3"/>
  <c r="S32" i="3"/>
  <c r="S33" i="3"/>
  <c r="S34" i="3"/>
  <c r="S35" i="3"/>
  <c r="S36" i="3"/>
  <c r="S37" i="3"/>
  <c r="S38" i="3"/>
  <c r="S39" i="3"/>
  <c r="S40" i="3"/>
  <c r="S41" i="3"/>
  <c r="S42" i="3"/>
  <c r="S43" i="3"/>
  <c r="S44" i="3"/>
  <c r="S45" i="3"/>
  <c r="S46" i="3"/>
  <c r="S47" i="3"/>
  <c r="S48" i="3"/>
  <c r="S49" i="3"/>
  <c r="S50" i="3"/>
  <c r="S51" i="3"/>
  <c r="S52" i="3"/>
  <c r="S53" i="3"/>
  <c r="S54" i="3"/>
  <c r="S55" i="3"/>
  <c r="S56" i="3"/>
  <c r="S57" i="3"/>
  <c r="S58" i="3"/>
  <c r="S59" i="3"/>
  <c r="S60" i="3"/>
  <c r="S61" i="3"/>
  <c r="S62" i="3"/>
  <c r="S63" i="3"/>
  <c r="S64" i="3"/>
  <c r="S65" i="3"/>
  <c r="S66" i="3"/>
  <c r="S67" i="3"/>
  <c r="S68" i="3"/>
  <c r="S69" i="3"/>
  <c r="S70" i="3"/>
  <c r="S71" i="3"/>
  <c r="S72" i="3"/>
  <c r="S73" i="3"/>
  <c r="S74" i="3"/>
  <c r="S75" i="3"/>
  <c r="S76" i="3"/>
  <c r="S77" i="3"/>
  <c r="S78" i="3"/>
  <c r="S79" i="3"/>
  <c r="S80" i="3"/>
  <c r="S81" i="3"/>
  <c r="S82" i="3"/>
  <c r="S83" i="3"/>
  <c r="S84" i="3"/>
  <c r="S85" i="3"/>
  <c r="S86" i="3"/>
  <c r="S87" i="3"/>
  <c r="S88" i="3"/>
  <c r="S89" i="3"/>
  <c r="S90" i="3"/>
  <c r="S91" i="3"/>
  <c r="S92" i="3"/>
  <c r="S93" i="3"/>
  <c r="S94" i="3"/>
  <c r="S95" i="3"/>
  <c r="S96" i="3"/>
  <c r="S97" i="3"/>
  <c r="S98" i="3"/>
  <c r="S99" i="3"/>
  <c r="S100" i="3"/>
  <c r="S101" i="3"/>
  <c r="S102" i="3"/>
  <c r="S103" i="3"/>
  <c r="S104" i="3"/>
  <c r="S105" i="3"/>
  <c r="S106" i="3"/>
  <c r="S107" i="3"/>
  <c r="S108" i="3"/>
  <c r="S109" i="3"/>
  <c r="S110" i="3"/>
  <c r="S111" i="3"/>
  <c r="S112" i="3"/>
  <c r="S113" i="3"/>
  <c r="S114" i="3"/>
  <c r="S115" i="3"/>
  <c r="S116" i="3"/>
  <c r="S117" i="3"/>
  <c r="S118" i="3"/>
  <c r="S119" i="3"/>
  <c r="S120" i="3"/>
  <c r="S121" i="3"/>
  <c r="S122" i="3"/>
  <c r="S123" i="3"/>
  <c r="S124" i="3"/>
  <c r="S125" i="3"/>
  <c r="S126" i="3"/>
  <c r="S127" i="3"/>
  <c r="S128" i="3"/>
  <c r="S129" i="3"/>
  <c r="S130" i="3"/>
  <c r="S131" i="3"/>
  <c r="S132" i="3"/>
  <c r="S133" i="3"/>
  <c r="S134" i="3"/>
  <c r="S135" i="3"/>
  <c r="S136" i="3"/>
  <c r="O136" i="3"/>
  <c r="O135" i="3"/>
  <c r="O134" i="3"/>
  <c r="O133" i="3"/>
  <c r="O132" i="3"/>
  <c r="O131" i="3"/>
  <c r="O130" i="3"/>
  <c r="O129" i="3"/>
  <c r="O128" i="3"/>
  <c r="O127" i="3"/>
  <c r="O126" i="3"/>
  <c r="O125" i="3"/>
  <c r="O124" i="3"/>
  <c r="O123" i="3"/>
  <c r="O122" i="3"/>
  <c r="O121" i="3"/>
  <c r="O120" i="3"/>
  <c r="O119" i="3"/>
  <c r="O118" i="3"/>
  <c r="O117" i="3"/>
  <c r="O116" i="3"/>
  <c r="O115" i="3"/>
  <c r="O114" i="3"/>
  <c r="O113" i="3"/>
  <c r="O112" i="3"/>
  <c r="O111" i="3"/>
  <c r="O110" i="3"/>
  <c r="O109" i="3"/>
  <c r="O108" i="3"/>
  <c r="O107" i="3"/>
  <c r="O106" i="3"/>
  <c r="O105" i="3"/>
  <c r="O104" i="3"/>
  <c r="O103" i="3"/>
  <c r="O102" i="3"/>
  <c r="O101" i="3"/>
  <c r="O100" i="3"/>
  <c r="O99" i="3"/>
  <c r="O98" i="3"/>
  <c r="O97" i="3"/>
  <c r="O96" i="3"/>
  <c r="O95" i="3"/>
  <c r="O94" i="3"/>
  <c r="O93" i="3"/>
  <c r="O92" i="3"/>
  <c r="O91" i="3"/>
  <c r="O90" i="3"/>
  <c r="O89" i="3"/>
  <c r="O88" i="3"/>
  <c r="O87" i="3"/>
  <c r="O86" i="3"/>
  <c r="O85" i="3"/>
  <c r="O84" i="3"/>
  <c r="O83" i="3"/>
  <c r="O82" i="3"/>
  <c r="O81" i="3"/>
  <c r="O80" i="3"/>
  <c r="O79" i="3"/>
  <c r="O78" i="3"/>
  <c r="O77" i="3"/>
  <c r="O76" i="3"/>
  <c r="O75" i="3"/>
  <c r="O74" i="3"/>
  <c r="O73" i="3"/>
  <c r="O72" i="3"/>
  <c r="O71" i="3"/>
  <c r="O70" i="3"/>
  <c r="O69" i="3"/>
  <c r="O68" i="3"/>
  <c r="O67" i="3"/>
  <c r="O66" i="3"/>
  <c r="O65" i="3"/>
  <c r="O64" i="3"/>
  <c r="O63" i="3"/>
  <c r="O62" i="3"/>
  <c r="O61" i="3"/>
  <c r="O60" i="3"/>
  <c r="O59" i="3"/>
  <c r="O58" i="3"/>
  <c r="O57" i="3"/>
  <c r="O56" i="3"/>
  <c r="O55" i="3"/>
  <c r="O54" i="3"/>
  <c r="O53" i="3"/>
  <c r="O52" i="3"/>
  <c r="O51" i="3"/>
  <c r="O50" i="3"/>
  <c r="O49" i="3"/>
  <c r="O48" i="3"/>
  <c r="O47" i="3"/>
  <c r="O46" i="3"/>
  <c r="O45" i="3"/>
  <c r="O44" i="3"/>
  <c r="O43" i="3"/>
  <c r="O42" i="3"/>
  <c r="O41" i="3"/>
  <c r="O40" i="3"/>
  <c r="O39" i="3"/>
  <c r="O38" i="3"/>
  <c r="O37" i="3"/>
  <c r="O36" i="3"/>
  <c r="O35" i="3"/>
  <c r="O34" i="3"/>
  <c r="O33" i="3"/>
  <c r="O32" i="3"/>
  <c r="O31" i="3"/>
  <c r="O30" i="3"/>
  <c r="O29" i="3"/>
  <c r="O28" i="3"/>
  <c r="O26" i="3"/>
  <c r="O19" i="3"/>
  <c r="O15" i="3"/>
  <c r="O13" i="3"/>
  <c r="D16" i="3" l="1"/>
  <c r="D15" i="3"/>
  <c r="D17" i="3"/>
  <c r="F38" i="3"/>
  <c r="M38" i="3" s="1"/>
  <c r="F39" i="3"/>
  <c r="M39" i="3" s="1"/>
  <c r="F40" i="3"/>
  <c r="M40" i="3" s="1"/>
  <c r="T40" i="3" s="1"/>
  <c r="F41" i="3"/>
  <c r="M41" i="3" s="1"/>
  <c r="F42" i="3"/>
  <c r="M42" i="3" s="1"/>
  <c r="F43" i="3"/>
  <c r="M43" i="3" s="1"/>
  <c r="F44" i="3"/>
  <c r="M44" i="3" s="1"/>
  <c r="T44" i="3" s="1"/>
  <c r="F45" i="3"/>
  <c r="M45" i="3" s="1"/>
  <c r="F46" i="3"/>
  <c r="M46" i="3" s="1"/>
  <c r="F47" i="3"/>
  <c r="M47" i="3" s="1"/>
  <c r="F48" i="3"/>
  <c r="M48" i="3" s="1"/>
  <c r="F49" i="3"/>
  <c r="M49" i="3" s="1"/>
  <c r="F50" i="3"/>
  <c r="M50" i="3" s="1"/>
  <c r="F51" i="3"/>
  <c r="M51" i="3" s="1"/>
  <c r="F52" i="3"/>
  <c r="M52" i="3" s="1"/>
  <c r="T52" i="3" s="1"/>
  <c r="F53" i="3"/>
  <c r="M53" i="3" s="1"/>
  <c r="F54" i="3"/>
  <c r="M54" i="3" s="1"/>
  <c r="F55" i="3"/>
  <c r="M55" i="3" s="1"/>
  <c r="F56" i="3"/>
  <c r="M56" i="3" s="1"/>
  <c r="T56" i="3" s="1"/>
  <c r="F57" i="3"/>
  <c r="M57" i="3" s="1"/>
  <c r="F58" i="3"/>
  <c r="M58" i="3" s="1"/>
  <c r="F59" i="3"/>
  <c r="M59" i="3" s="1"/>
  <c r="F60" i="3"/>
  <c r="M60" i="3" s="1"/>
  <c r="T60" i="3" s="1"/>
  <c r="F61" i="3"/>
  <c r="M61" i="3" s="1"/>
  <c r="F62" i="3"/>
  <c r="M62" i="3" s="1"/>
  <c r="F63" i="3"/>
  <c r="M63" i="3" s="1"/>
  <c r="F64" i="3"/>
  <c r="M64" i="3" s="1"/>
  <c r="F65" i="3"/>
  <c r="M65" i="3" s="1"/>
  <c r="F66" i="3"/>
  <c r="M66" i="3" s="1"/>
  <c r="F67" i="3"/>
  <c r="M67" i="3" s="1"/>
  <c r="F68" i="3"/>
  <c r="M68" i="3" s="1"/>
  <c r="T68" i="3" s="1"/>
  <c r="F69" i="3"/>
  <c r="M69" i="3" s="1"/>
  <c r="F70" i="3"/>
  <c r="M70" i="3" s="1"/>
  <c r="F71" i="3"/>
  <c r="M71" i="3" s="1"/>
  <c r="F72" i="3"/>
  <c r="M72" i="3" s="1"/>
  <c r="T72" i="3" s="1"/>
  <c r="F73" i="3"/>
  <c r="M73" i="3" s="1"/>
  <c r="F74" i="3"/>
  <c r="M74" i="3" s="1"/>
  <c r="F75" i="3"/>
  <c r="M75" i="3" s="1"/>
  <c r="F76" i="3"/>
  <c r="M76" i="3" s="1"/>
  <c r="T76" i="3" s="1"/>
  <c r="F77" i="3"/>
  <c r="M77" i="3" s="1"/>
  <c r="F78" i="3"/>
  <c r="M78" i="3" s="1"/>
  <c r="F79" i="3"/>
  <c r="M79" i="3" s="1"/>
  <c r="F80" i="3"/>
  <c r="M80" i="3" s="1"/>
  <c r="F81" i="3"/>
  <c r="M81" i="3" s="1"/>
  <c r="F82" i="3"/>
  <c r="M82" i="3" s="1"/>
  <c r="F83" i="3"/>
  <c r="M83" i="3" s="1"/>
  <c r="F84" i="3"/>
  <c r="M84" i="3" s="1"/>
  <c r="T84" i="3" s="1"/>
  <c r="F85" i="3"/>
  <c r="M85" i="3" s="1"/>
  <c r="F86" i="3"/>
  <c r="M86" i="3" s="1"/>
  <c r="F87" i="3"/>
  <c r="M87" i="3" s="1"/>
  <c r="F88" i="3"/>
  <c r="M88" i="3" s="1"/>
  <c r="T88" i="3" s="1"/>
  <c r="F89" i="3"/>
  <c r="M89" i="3" s="1"/>
  <c r="F90" i="3"/>
  <c r="M90" i="3" s="1"/>
  <c r="F91" i="3"/>
  <c r="M91" i="3" s="1"/>
  <c r="F92" i="3"/>
  <c r="M92" i="3" s="1"/>
  <c r="F93" i="3"/>
  <c r="M93" i="3" s="1"/>
  <c r="F94" i="3"/>
  <c r="M94" i="3" s="1"/>
  <c r="F95" i="3"/>
  <c r="M95" i="3" s="1"/>
  <c r="F96" i="3"/>
  <c r="M96" i="3" s="1"/>
  <c r="F97" i="3"/>
  <c r="M97" i="3" s="1"/>
  <c r="F98" i="3"/>
  <c r="M98" i="3" s="1"/>
  <c r="F99" i="3"/>
  <c r="M99" i="3" s="1"/>
  <c r="F100" i="3"/>
  <c r="M100" i="3" s="1"/>
  <c r="T100" i="3" s="1"/>
  <c r="F101" i="3"/>
  <c r="M101" i="3" s="1"/>
  <c r="F102" i="3"/>
  <c r="M102" i="3" s="1"/>
  <c r="F103" i="3"/>
  <c r="M103" i="3" s="1"/>
  <c r="F104" i="3"/>
  <c r="M104" i="3" s="1"/>
  <c r="T104" i="3" s="1"/>
  <c r="F105" i="3"/>
  <c r="M105" i="3" s="1"/>
  <c r="F106" i="3"/>
  <c r="M106" i="3" s="1"/>
  <c r="F107" i="3"/>
  <c r="M107" i="3" s="1"/>
  <c r="F108" i="3"/>
  <c r="M108" i="3" s="1"/>
  <c r="T108" i="3" s="1"/>
  <c r="F109" i="3"/>
  <c r="M109" i="3" s="1"/>
  <c r="F110" i="3"/>
  <c r="M110" i="3" s="1"/>
  <c r="F111" i="3"/>
  <c r="M111" i="3" s="1"/>
  <c r="F112" i="3"/>
  <c r="M112" i="3" s="1"/>
  <c r="F113" i="3"/>
  <c r="M113" i="3" s="1"/>
  <c r="F114" i="3"/>
  <c r="M114" i="3" s="1"/>
  <c r="F115" i="3"/>
  <c r="M115" i="3" s="1"/>
  <c r="F116" i="3"/>
  <c r="M116" i="3" s="1"/>
  <c r="F117" i="3"/>
  <c r="M117" i="3" s="1"/>
  <c r="N117" i="3" s="1"/>
  <c r="F118" i="3"/>
  <c r="M118" i="3" s="1"/>
  <c r="N118" i="3" s="1"/>
  <c r="F119" i="3"/>
  <c r="M119" i="3" s="1"/>
  <c r="F120" i="3"/>
  <c r="M120" i="3" s="1"/>
  <c r="N120" i="3" s="1"/>
  <c r="F121" i="3"/>
  <c r="M121" i="3" s="1"/>
  <c r="F122" i="3"/>
  <c r="M122" i="3" s="1"/>
  <c r="N122" i="3" s="1"/>
  <c r="F123" i="3"/>
  <c r="M123" i="3" s="1"/>
  <c r="F124" i="3"/>
  <c r="M124" i="3" s="1"/>
  <c r="N124" i="3" s="1"/>
  <c r="F125" i="3"/>
  <c r="M125" i="3" s="1"/>
  <c r="N125" i="3" s="1"/>
  <c r="F126" i="3"/>
  <c r="M126" i="3" s="1"/>
  <c r="F127" i="3"/>
  <c r="M127" i="3" s="1"/>
  <c r="F128" i="3"/>
  <c r="M128" i="3" s="1"/>
  <c r="F129" i="3"/>
  <c r="M129" i="3" s="1"/>
  <c r="F130" i="3"/>
  <c r="M130" i="3" s="1"/>
  <c r="N130" i="3" s="1"/>
  <c r="F131" i="3"/>
  <c r="M131" i="3" s="1"/>
  <c r="F132" i="3"/>
  <c r="M132" i="3" s="1"/>
  <c r="F133" i="3"/>
  <c r="M133" i="3" s="1"/>
  <c r="F134" i="3"/>
  <c r="M134" i="3" s="1"/>
  <c r="N134" i="3" s="1"/>
  <c r="F135" i="3"/>
  <c r="M135" i="3" s="1"/>
  <c r="F136" i="3"/>
  <c r="M136" i="3" s="1"/>
  <c r="E42" i="3"/>
  <c r="E43" i="3"/>
  <c r="E44" i="3"/>
  <c r="E45" i="3"/>
  <c r="E46" i="3"/>
  <c r="E47" i="3"/>
  <c r="E48" i="3"/>
  <c r="E49" i="3"/>
  <c r="E50" i="3"/>
  <c r="E51" i="3"/>
  <c r="E52" i="3"/>
  <c r="E53" i="3"/>
  <c r="E54" i="3"/>
  <c r="E55" i="3"/>
  <c r="E56" i="3"/>
  <c r="E57" i="3"/>
  <c r="E58" i="3"/>
  <c r="E59" i="3"/>
  <c r="E60" i="3"/>
  <c r="E61" i="3"/>
  <c r="E62" i="3"/>
  <c r="E63" i="3"/>
  <c r="E64" i="3"/>
  <c r="E65" i="3"/>
  <c r="E66" i="3"/>
  <c r="E67" i="3"/>
  <c r="E68" i="3"/>
  <c r="E69" i="3"/>
  <c r="E70" i="3"/>
  <c r="E71" i="3"/>
  <c r="E72" i="3"/>
  <c r="E73" i="3"/>
  <c r="E74" i="3"/>
  <c r="E75" i="3"/>
  <c r="E76" i="3"/>
  <c r="E77" i="3"/>
  <c r="E78" i="3"/>
  <c r="E79" i="3"/>
  <c r="E80" i="3"/>
  <c r="E81" i="3"/>
  <c r="E82" i="3"/>
  <c r="E83" i="3"/>
  <c r="E84" i="3"/>
  <c r="E85" i="3"/>
  <c r="E86" i="3"/>
  <c r="E87" i="3"/>
  <c r="E88" i="3"/>
  <c r="E89" i="3"/>
  <c r="E90" i="3"/>
  <c r="E91" i="3"/>
  <c r="E92" i="3"/>
  <c r="E93" i="3"/>
  <c r="E94" i="3"/>
  <c r="E95" i="3"/>
  <c r="E96" i="3"/>
  <c r="E97" i="3"/>
  <c r="E98" i="3"/>
  <c r="E99" i="3"/>
  <c r="E100" i="3"/>
  <c r="E101" i="3"/>
  <c r="E102" i="3"/>
  <c r="E103" i="3"/>
  <c r="E104" i="3"/>
  <c r="E105" i="3"/>
  <c r="E106" i="3"/>
  <c r="E107" i="3"/>
  <c r="E108" i="3"/>
  <c r="E109" i="3"/>
  <c r="E110" i="3"/>
  <c r="E111" i="3"/>
  <c r="E112" i="3"/>
  <c r="E113" i="3"/>
  <c r="E114" i="3"/>
  <c r="E115" i="3"/>
  <c r="E116" i="3"/>
  <c r="E117" i="3"/>
  <c r="E118" i="3"/>
  <c r="E119" i="3"/>
  <c r="E120" i="3"/>
  <c r="E121" i="3"/>
  <c r="E122" i="3"/>
  <c r="E123" i="3"/>
  <c r="E124" i="3"/>
  <c r="E125" i="3"/>
  <c r="E126" i="3"/>
  <c r="E127" i="3"/>
  <c r="E128" i="3"/>
  <c r="E129" i="3"/>
  <c r="E130" i="3"/>
  <c r="E131" i="3"/>
  <c r="E132" i="3"/>
  <c r="E133" i="3"/>
  <c r="E134" i="3"/>
  <c r="E135" i="3"/>
  <c r="E136" i="3"/>
  <c r="D42" i="3"/>
  <c r="D43" i="3"/>
  <c r="D44" i="3"/>
  <c r="D45" i="3"/>
  <c r="D46" i="3"/>
  <c r="D47" i="3"/>
  <c r="D48" i="3"/>
  <c r="D49" i="3"/>
  <c r="D50" i="3"/>
  <c r="D51" i="3"/>
  <c r="D52" i="3"/>
  <c r="D53" i="3"/>
  <c r="D54" i="3"/>
  <c r="D55" i="3"/>
  <c r="D56" i="3"/>
  <c r="D57" i="3"/>
  <c r="D58" i="3"/>
  <c r="D59" i="3"/>
  <c r="D60" i="3"/>
  <c r="D61" i="3"/>
  <c r="D62" i="3"/>
  <c r="D63" i="3"/>
  <c r="D64" i="3"/>
  <c r="D65" i="3"/>
  <c r="D66" i="3"/>
  <c r="D67" i="3"/>
  <c r="D68" i="3"/>
  <c r="D69" i="3"/>
  <c r="D70" i="3"/>
  <c r="D71" i="3"/>
  <c r="D72" i="3"/>
  <c r="D73" i="3"/>
  <c r="D74" i="3"/>
  <c r="D75" i="3"/>
  <c r="D76" i="3"/>
  <c r="D77" i="3"/>
  <c r="D78" i="3"/>
  <c r="D79" i="3"/>
  <c r="D80" i="3"/>
  <c r="D81" i="3"/>
  <c r="D82" i="3"/>
  <c r="D83" i="3"/>
  <c r="D84" i="3"/>
  <c r="D85" i="3"/>
  <c r="D86" i="3"/>
  <c r="D87" i="3"/>
  <c r="D88" i="3"/>
  <c r="D89" i="3"/>
  <c r="D90" i="3"/>
  <c r="D91" i="3"/>
  <c r="D92" i="3"/>
  <c r="D93" i="3"/>
  <c r="D94" i="3"/>
  <c r="D95" i="3"/>
  <c r="D96" i="3"/>
  <c r="D97" i="3"/>
  <c r="D98" i="3"/>
  <c r="D99" i="3"/>
  <c r="D100" i="3"/>
  <c r="D101" i="3"/>
  <c r="D102" i="3"/>
  <c r="D103" i="3"/>
  <c r="D104" i="3"/>
  <c r="D105" i="3"/>
  <c r="D106" i="3"/>
  <c r="D107" i="3"/>
  <c r="D108" i="3"/>
  <c r="D109" i="3"/>
  <c r="D110" i="3"/>
  <c r="D111" i="3"/>
  <c r="D112" i="3"/>
  <c r="D113" i="3"/>
  <c r="D114" i="3"/>
  <c r="D115" i="3"/>
  <c r="D116" i="3"/>
  <c r="D117" i="3"/>
  <c r="D118" i="3"/>
  <c r="D119" i="3"/>
  <c r="D120" i="3"/>
  <c r="D121" i="3"/>
  <c r="D122" i="3"/>
  <c r="D123" i="3"/>
  <c r="D124" i="3"/>
  <c r="D125" i="3"/>
  <c r="D126" i="3"/>
  <c r="D127" i="3"/>
  <c r="D128" i="3"/>
  <c r="D129" i="3"/>
  <c r="D130" i="3"/>
  <c r="D131" i="3"/>
  <c r="D132" i="3"/>
  <c r="D133" i="3"/>
  <c r="D134" i="3"/>
  <c r="D135" i="3"/>
  <c r="D136" i="3"/>
  <c r="E4" i="3"/>
  <c r="O24" i="3" l="1"/>
  <c r="S24" i="3" s="1"/>
  <c r="O20" i="3"/>
  <c r="S20" i="3" s="1"/>
  <c r="O16" i="3"/>
  <c r="S16" i="3" s="1"/>
  <c r="O12" i="3"/>
  <c r="S12" i="3" s="1"/>
  <c r="O23" i="3"/>
  <c r="S23" i="3" s="1"/>
  <c r="O14" i="3"/>
  <c r="S14" i="3" s="1"/>
  <c r="O17" i="3"/>
  <c r="S17" i="3" s="1"/>
  <c r="O27" i="3"/>
  <c r="S27" i="3" s="1"/>
  <c r="O11" i="3"/>
  <c r="S11" i="3" s="1"/>
  <c r="O22" i="3"/>
  <c r="S22" i="3" s="1"/>
  <c r="O10" i="3"/>
  <c r="S10" i="3" s="1"/>
  <c r="O25" i="3"/>
  <c r="S25" i="3" s="1"/>
  <c r="O18" i="3"/>
  <c r="S18" i="3" s="1"/>
  <c r="O21" i="3"/>
  <c r="S21" i="3" s="1"/>
  <c r="O9" i="3"/>
  <c r="S9" i="3" s="1"/>
  <c r="T133" i="3"/>
  <c r="N133" i="3"/>
  <c r="N129" i="3"/>
  <c r="T129" i="3"/>
  <c r="N109" i="3"/>
  <c r="T109" i="3"/>
  <c r="N105" i="3"/>
  <c r="T105" i="3"/>
  <c r="N93" i="3"/>
  <c r="T93" i="3"/>
  <c r="N89" i="3"/>
  <c r="T89" i="3"/>
  <c r="N77" i="3"/>
  <c r="T77" i="3"/>
  <c r="N73" i="3"/>
  <c r="T73" i="3"/>
  <c r="N61" i="3"/>
  <c r="T61" i="3"/>
  <c r="N57" i="3"/>
  <c r="T57" i="3"/>
  <c r="N45" i="3"/>
  <c r="T45" i="3"/>
  <c r="N41" i="3"/>
  <c r="T41" i="3"/>
  <c r="T136" i="3"/>
  <c r="N136" i="3"/>
  <c r="T132" i="3"/>
  <c r="N132" i="3"/>
  <c r="N128" i="3"/>
  <c r="T128" i="3"/>
  <c r="N135" i="3"/>
  <c r="T135" i="3"/>
  <c r="N131" i="3"/>
  <c r="T131" i="3"/>
  <c r="N127" i="3"/>
  <c r="T127" i="3"/>
  <c r="N126" i="3"/>
  <c r="T126" i="3"/>
  <c r="N110" i="3"/>
  <c r="T110" i="3"/>
  <c r="N94" i="3"/>
  <c r="T94" i="3"/>
  <c r="N78" i="3"/>
  <c r="T78" i="3"/>
  <c r="N62" i="3"/>
  <c r="T62" i="3"/>
  <c r="N46" i="3"/>
  <c r="T46" i="3"/>
  <c r="N123" i="3"/>
  <c r="T123" i="3"/>
  <c r="N115" i="3"/>
  <c r="T107" i="3"/>
  <c r="T103" i="3"/>
  <c r="N99" i="3"/>
  <c r="T91" i="3"/>
  <c r="T87" i="3"/>
  <c r="N83" i="3"/>
  <c r="T75" i="3"/>
  <c r="T71" i="3"/>
  <c r="N67" i="3"/>
  <c r="T59" i="3"/>
  <c r="T55" i="3"/>
  <c r="N51" i="3"/>
  <c r="T43" i="3"/>
  <c r="T39" i="3"/>
  <c r="T125" i="3"/>
  <c r="T122" i="3"/>
  <c r="T124" i="3"/>
  <c r="N116" i="3"/>
  <c r="T114" i="3"/>
  <c r="N114" i="3"/>
  <c r="N106" i="3"/>
  <c r="T102" i="3"/>
  <c r="T98" i="3"/>
  <c r="N98" i="3"/>
  <c r="N90" i="3"/>
  <c r="T86" i="3"/>
  <c r="T82" i="3"/>
  <c r="N82" i="3"/>
  <c r="N74" i="3"/>
  <c r="T70" i="3"/>
  <c r="T66" i="3"/>
  <c r="N66" i="3"/>
  <c r="N58" i="3"/>
  <c r="T54" i="3"/>
  <c r="T50" i="3"/>
  <c r="N50" i="3"/>
  <c r="N42" i="3"/>
  <c r="T38" i="3"/>
  <c r="N103" i="3"/>
  <c r="N87" i="3"/>
  <c r="N71" i="3"/>
  <c r="N55" i="3"/>
  <c r="N39" i="3"/>
  <c r="T121" i="3"/>
  <c r="N121" i="3"/>
  <c r="T117" i="3"/>
  <c r="T113" i="3"/>
  <c r="N113" i="3"/>
  <c r="T101" i="3"/>
  <c r="N101" i="3"/>
  <c r="T97" i="3"/>
  <c r="N97" i="3"/>
  <c r="T85" i="3"/>
  <c r="N85" i="3"/>
  <c r="T81" i="3"/>
  <c r="N81" i="3"/>
  <c r="T69" i="3"/>
  <c r="N69" i="3"/>
  <c r="T65" i="3"/>
  <c r="N65" i="3"/>
  <c r="T53" i="3"/>
  <c r="N53" i="3"/>
  <c r="T49" i="3"/>
  <c r="N49" i="3"/>
  <c r="T106" i="3"/>
  <c r="N102" i="3"/>
  <c r="T90" i="3"/>
  <c r="N86" i="3"/>
  <c r="T74" i="3"/>
  <c r="N70" i="3"/>
  <c r="T58" i="3"/>
  <c r="N54" i="3"/>
  <c r="T42" i="3"/>
  <c r="N38" i="3"/>
  <c r="T134" i="3"/>
  <c r="N92" i="3"/>
  <c r="T120" i="3"/>
  <c r="T119" i="3"/>
  <c r="T118" i="3"/>
  <c r="N112" i="3"/>
  <c r="N96" i="3"/>
  <c r="N80" i="3"/>
  <c r="N64" i="3"/>
  <c r="N48" i="3"/>
  <c r="T116" i="3"/>
  <c r="T115" i="3"/>
  <c r="T111" i="3"/>
  <c r="N107" i="3"/>
  <c r="N100" i="3"/>
  <c r="T95" i="3"/>
  <c r="T92" i="3"/>
  <c r="N91" i="3"/>
  <c r="N84" i="3"/>
  <c r="T79" i="3"/>
  <c r="N75" i="3"/>
  <c r="N68" i="3"/>
  <c r="T63" i="3"/>
  <c r="N59" i="3"/>
  <c r="N52" i="3"/>
  <c r="T47" i="3"/>
  <c r="N43" i="3"/>
  <c r="T130" i="3"/>
  <c r="N108" i="3"/>
  <c r="N76" i="3"/>
  <c r="N60" i="3"/>
  <c r="N44" i="3"/>
  <c r="N119" i="3"/>
  <c r="T112" i="3"/>
  <c r="N111" i="3"/>
  <c r="N104" i="3"/>
  <c r="T99" i="3"/>
  <c r="T96" i="3"/>
  <c r="N95" i="3"/>
  <c r="N88" i="3"/>
  <c r="T83" i="3"/>
  <c r="T80" i="3"/>
  <c r="N79" i="3"/>
  <c r="N72" i="3"/>
  <c r="T67" i="3"/>
  <c r="T64" i="3"/>
  <c r="N63" i="3"/>
  <c r="N56" i="3"/>
  <c r="T51" i="3"/>
  <c r="T48" i="3"/>
  <c r="N47" i="3"/>
  <c r="N40" i="3"/>
  <c r="D9" i="3"/>
  <c r="D10" i="3"/>
  <c r="D11" i="3"/>
  <c r="D12" i="3"/>
  <c r="D13" i="3"/>
  <c r="D14" i="3"/>
  <c r="D18" i="3"/>
  <c r="D19" i="3"/>
  <c r="D20" i="3"/>
  <c r="D21" i="3"/>
  <c r="D22" i="3"/>
  <c r="D23" i="3"/>
  <c r="D24" i="3"/>
  <c r="D25" i="3"/>
  <c r="D26" i="3"/>
  <c r="D27" i="3"/>
  <c r="D28" i="3"/>
  <c r="D29" i="3"/>
  <c r="D30" i="3"/>
  <c r="D31" i="3"/>
  <c r="D32" i="3"/>
  <c r="D33" i="3"/>
  <c r="D34" i="3"/>
  <c r="D35" i="3"/>
  <c r="D36" i="3"/>
  <c r="D37" i="3"/>
  <c r="D38" i="3"/>
  <c r="D39" i="3"/>
  <c r="D40" i="3"/>
  <c r="D41" i="3"/>
  <c r="D8" i="3"/>
  <c r="F9" i="3"/>
  <c r="M9" i="3" s="1"/>
  <c r="F10" i="3"/>
  <c r="M10" i="3" s="1"/>
  <c r="F11" i="3"/>
  <c r="M11" i="3" s="1"/>
  <c r="N11" i="3" s="1"/>
  <c r="F12" i="3"/>
  <c r="M12" i="3" s="1"/>
  <c r="F13" i="3"/>
  <c r="M13" i="3" s="1"/>
  <c r="F14" i="3"/>
  <c r="M14" i="3" s="1"/>
  <c r="F15" i="3"/>
  <c r="M15" i="3" s="1"/>
  <c r="T15" i="3" s="1"/>
  <c r="F16" i="3"/>
  <c r="M16" i="3" s="1"/>
  <c r="T16" i="3" s="1"/>
  <c r="F17" i="3"/>
  <c r="M17" i="3" s="1"/>
  <c r="F18" i="3"/>
  <c r="M18" i="3" s="1"/>
  <c r="F19" i="3"/>
  <c r="M19" i="3" s="1"/>
  <c r="N19" i="3" s="1"/>
  <c r="F20" i="3"/>
  <c r="M20" i="3" s="1"/>
  <c r="N20" i="3" s="1"/>
  <c r="F21" i="3"/>
  <c r="M21" i="3" s="1"/>
  <c r="F22" i="3"/>
  <c r="M22" i="3" s="1"/>
  <c r="F23" i="3"/>
  <c r="M23" i="3" s="1"/>
  <c r="T23" i="3" s="1"/>
  <c r="F24" i="3"/>
  <c r="M24" i="3" s="1"/>
  <c r="T24" i="3" s="1"/>
  <c r="F25" i="3"/>
  <c r="M25" i="3" s="1"/>
  <c r="F26" i="3"/>
  <c r="M26" i="3" s="1"/>
  <c r="F27" i="3"/>
  <c r="M27" i="3" s="1"/>
  <c r="N27" i="3" s="1"/>
  <c r="F28" i="3"/>
  <c r="M28" i="3" s="1"/>
  <c r="F29" i="3"/>
  <c r="M29" i="3" s="1"/>
  <c r="F30" i="3"/>
  <c r="M30" i="3" s="1"/>
  <c r="F31" i="3"/>
  <c r="M31" i="3" s="1"/>
  <c r="F32" i="3"/>
  <c r="M32" i="3" s="1"/>
  <c r="F33" i="3"/>
  <c r="M33" i="3" s="1"/>
  <c r="F34" i="3"/>
  <c r="M34" i="3" s="1"/>
  <c r="F35" i="3"/>
  <c r="M35" i="3" s="1"/>
  <c r="T35" i="3" s="1"/>
  <c r="F36" i="3"/>
  <c r="M36" i="3" s="1"/>
  <c r="T36" i="3" s="1"/>
  <c r="F37" i="3"/>
  <c r="M37" i="3" s="1"/>
  <c r="E9" i="3"/>
  <c r="E10" i="3"/>
  <c r="E11" i="3"/>
  <c r="E12" i="3"/>
  <c r="E13" i="3"/>
  <c r="E14" i="3"/>
  <c r="E15" i="3"/>
  <c r="E16" i="3"/>
  <c r="E17" i="3"/>
  <c r="E18" i="3"/>
  <c r="E19" i="3"/>
  <c r="E20" i="3"/>
  <c r="E21" i="3"/>
  <c r="E22" i="3"/>
  <c r="E23" i="3"/>
  <c r="E24" i="3"/>
  <c r="E25" i="3"/>
  <c r="E26" i="3"/>
  <c r="E27" i="3"/>
  <c r="E28" i="3"/>
  <c r="E29" i="3"/>
  <c r="E30" i="3"/>
  <c r="E31" i="3"/>
  <c r="E32" i="3"/>
  <c r="E33" i="3"/>
  <c r="E34" i="3"/>
  <c r="E35" i="3"/>
  <c r="E36" i="3"/>
  <c r="E37" i="3"/>
  <c r="E38" i="3"/>
  <c r="E39" i="3"/>
  <c r="E40" i="3"/>
  <c r="E41" i="3"/>
  <c r="T34" i="3" l="1"/>
  <c r="N34" i="3"/>
  <c r="N30" i="3"/>
  <c r="T30" i="3"/>
  <c r="N26" i="3"/>
  <c r="T26" i="3"/>
  <c r="N22" i="3"/>
  <c r="T22" i="3"/>
  <c r="T18" i="3"/>
  <c r="N18" i="3"/>
  <c r="T14" i="3"/>
  <c r="N14" i="3"/>
  <c r="N10" i="3"/>
  <c r="T10" i="3"/>
  <c r="T32" i="3"/>
  <c r="N16" i="3"/>
  <c r="N24" i="3"/>
  <c r="N32" i="3"/>
  <c r="N12" i="3"/>
  <c r="N28" i="3"/>
  <c r="T37" i="3"/>
  <c r="N37" i="3"/>
  <c r="T33" i="3"/>
  <c r="N33" i="3"/>
  <c r="N29" i="3"/>
  <c r="T29" i="3"/>
  <c r="N25" i="3"/>
  <c r="T25" i="3"/>
  <c r="N21" i="3"/>
  <c r="T21" i="3"/>
  <c r="N17" i="3"/>
  <c r="T17" i="3"/>
  <c r="N13" i="3"/>
  <c r="T13" i="3"/>
  <c r="N9" i="3"/>
  <c r="T9" i="3"/>
  <c r="N36" i="3"/>
  <c r="T12" i="3"/>
  <c r="T20" i="3"/>
  <c r="T28" i="3"/>
  <c r="N35" i="3"/>
  <c r="T27" i="3"/>
  <c r="N23" i="3"/>
  <c r="T19" i="3"/>
  <c r="N15" i="3"/>
  <c r="T11" i="3"/>
  <c r="N31" i="3"/>
  <c r="T31" i="3"/>
  <c r="L11" i="3"/>
  <c r="L12" i="3"/>
  <c r="K15" i="3"/>
  <c r="K16" i="3"/>
  <c r="L19" i="3"/>
  <c r="L20" i="3"/>
  <c r="K23" i="3"/>
  <c r="K24" i="3"/>
  <c r="L136" i="3"/>
  <c r="K136" i="3"/>
  <c r="G136" i="3"/>
  <c r="L135" i="3"/>
  <c r="K135" i="3"/>
  <c r="G135" i="3"/>
  <c r="L134" i="3"/>
  <c r="K134" i="3"/>
  <c r="G134" i="3"/>
  <c r="L133" i="3"/>
  <c r="K133" i="3"/>
  <c r="G133" i="3"/>
  <c r="L132" i="3"/>
  <c r="K132" i="3"/>
  <c r="G132" i="3"/>
  <c r="L131" i="3"/>
  <c r="K131" i="3"/>
  <c r="G131" i="3"/>
  <c r="L130" i="3"/>
  <c r="K130" i="3"/>
  <c r="G130" i="3"/>
  <c r="L129" i="3"/>
  <c r="K129" i="3"/>
  <c r="G129" i="3"/>
  <c r="L128" i="3"/>
  <c r="K128" i="3"/>
  <c r="G128" i="3"/>
  <c r="L127" i="3"/>
  <c r="K127" i="3"/>
  <c r="G127" i="3"/>
  <c r="L126" i="3"/>
  <c r="K126" i="3"/>
  <c r="G126" i="3"/>
  <c r="L125" i="3"/>
  <c r="K125" i="3"/>
  <c r="G125" i="3"/>
  <c r="L124" i="3"/>
  <c r="K124" i="3"/>
  <c r="G124" i="3"/>
  <c r="L123" i="3"/>
  <c r="K123" i="3"/>
  <c r="G123" i="3"/>
  <c r="L122" i="3"/>
  <c r="K122" i="3"/>
  <c r="G122" i="3"/>
  <c r="L121" i="3"/>
  <c r="K121" i="3"/>
  <c r="G121" i="3"/>
  <c r="L120" i="3"/>
  <c r="K120" i="3"/>
  <c r="G120" i="3"/>
  <c r="L119" i="3"/>
  <c r="K119" i="3"/>
  <c r="G119" i="3"/>
  <c r="L118" i="3"/>
  <c r="K118" i="3"/>
  <c r="G118" i="3"/>
  <c r="L117" i="3"/>
  <c r="K117" i="3"/>
  <c r="G117" i="3"/>
  <c r="L116" i="3"/>
  <c r="K116" i="3"/>
  <c r="G116" i="3"/>
  <c r="L115" i="3"/>
  <c r="K115" i="3"/>
  <c r="G115" i="3"/>
  <c r="L114" i="3"/>
  <c r="K114" i="3"/>
  <c r="G114" i="3"/>
  <c r="L113" i="3"/>
  <c r="K113" i="3"/>
  <c r="G113" i="3"/>
  <c r="L112" i="3"/>
  <c r="K112" i="3"/>
  <c r="G112" i="3"/>
  <c r="L111" i="3"/>
  <c r="K111" i="3"/>
  <c r="G111" i="3"/>
  <c r="L110" i="3"/>
  <c r="K110" i="3"/>
  <c r="G110" i="3"/>
  <c r="L109" i="3"/>
  <c r="K109" i="3"/>
  <c r="G109" i="3"/>
  <c r="L108" i="3"/>
  <c r="K108" i="3"/>
  <c r="G108" i="3"/>
  <c r="L107" i="3"/>
  <c r="K107" i="3"/>
  <c r="G107" i="3"/>
  <c r="L106" i="3"/>
  <c r="K106" i="3"/>
  <c r="G106" i="3"/>
  <c r="L105" i="3"/>
  <c r="K105" i="3"/>
  <c r="G105" i="3"/>
  <c r="L104" i="3"/>
  <c r="K104" i="3"/>
  <c r="G104" i="3"/>
  <c r="L103" i="3"/>
  <c r="K103" i="3"/>
  <c r="G103" i="3"/>
  <c r="L102" i="3"/>
  <c r="K102" i="3"/>
  <c r="G102" i="3"/>
  <c r="L101" i="3"/>
  <c r="K101" i="3"/>
  <c r="G101" i="3"/>
  <c r="L100" i="3"/>
  <c r="K100" i="3"/>
  <c r="G100" i="3"/>
  <c r="L99" i="3"/>
  <c r="K99" i="3"/>
  <c r="G99" i="3"/>
  <c r="L98" i="3"/>
  <c r="K98" i="3"/>
  <c r="G98" i="3"/>
  <c r="L97" i="3"/>
  <c r="K97" i="3"/>
  <c r="G97" i="3"/>
  <c r="L96" i="3"/>
  <c r="K96" i="3"/>
  <c r="G96" i="3"/>
  <c r="L95" i="3"/>
  <c r="K95" i="3"/>
  <c r="G95" i="3"/>
  <c r="L94" i="3"/>
  <c r="K94" i="3"/>
  <c r="G94" i="3"/>
  <c r="L93" i="3"/>
  <c r="K93" i="3"/>
  <c r="G93" i="3"/>
  <c r="L92" i="3"/>
  <c r="K92" i="3"/>
  <c r="G92" i="3"/>
  <c r="L91" i="3"/>
  <c r="K91" i="3"/>
  <c r="G91" i="3"/>
  <c r="L90" i="3"/>
  <c r="K90" i="3"/>
  <c r="G90" i="3"/>
  <c r="L89" i="3"/>
  <c r="K89" i="3"/>
  <c r="G89" i="3"/>
  <c r="L88" i="3"/>
  <c r="K88" i="3"/>
  <c r="G88" i="3"/>
  <c r="L87" i="3"/>
  <c r="K87" i="3"/>
  <c r="G87" i="3"/>
  <c r="L86" i="3"/>
  <c r="K86" i="3"/>
  <c r="G86" i="3"/>
  <c r="L85" i="3"/>
  <c r="K85" i="3"/>
  <c r="G85" i="3"/>
  <c r="L84" i="3"/>
  <c r="K84" i="3"/>
  <c r="G84" i="3"/>
  <c r="L83" i="3"/>
  <c r="K83" i="3"/>
  <c r="G83" i="3"/>
  <c r="L82" i="3"/>
  <c r="K82" i="3"/>
  <c r="G82" i="3"/>
  <c r="L81" i="3"/>
  <c r="K81" i="3"/>
  <c r="G81" i="3"/>
  <c r="L80" i="3"/>
  <c r="K80" i="3"/>
  <c r="G80" i="3"/>
  <c r="L79" i="3"/>
  <c r="K79" i="3"/>
  <c r="G79" i="3"/>
  <c r="L78" i="3"/>
  <c r="K78" i="3"/>
  <c r="G78" i="3"/>
  <c r="L77" i="3"/>
  <c r="K77" i="3"/>
  <c r="G77" i="3"/>
  <c r="L76" i="3"/>
  <c r="K76" i="3"/>
  <c r="L75" i="3"/>
  <c r="K75" i="3"/>
  <c r="L74" i="3"/>
  <c r="K74" i="3"/>
  <c r="L73" i="3"/>
  <c r="K73" i="3"/>
  <c r="L72" i="3"/>
  <c r="K72" i="3"/>
  <c r="L71" i="3"/>
  <c r="K71" i="3"/>
  <c r="L70" i="3"/>
  <c r="K70" i="3"/>
  <c r="L69" i="3"/>
  <c r="K69" i="3"/>
  <c r="L68" i="3"/>
  <c r="K68" i="3"/>
  <c r="L67" i="3"/>
  <c r="K67" i="3"/>
  <c r="L66" i="3"/>
  <c r="K66" i="3"/>
  <c r="L65" i="3"/>
  <c r="K65" i="3"/>
  <c r="L64" i="3"/>
  <c r="K64" i="3"/>
  <c r="L63" i="3"/>
  <c r="K63" i="3"/>
  <c r="L62" i="3"/>
  <c r="K62" i="3"/>
  <c r="L61" i="3"/>
  <c r="K61" i="3"/>
  <c r="L60" i="3"/>
  <c r="K60" i="3"/>
  <c r="L59" i="3"/>
  <c r="K59" i="3"/>
  <c r="L58" i="3"/>
  <c r="K58" i="3"/>
  <c r="L57" i="3"/>
  <c r="K57" i="3"/>
  <c r="L56" i="3"/>
  <c r="K56" i="3"/>
  <c r="L55" i="3"/>
  <c r="K55" i="3"/>
  <c r="L54" i="3"/>
  <c r="K54" i="3"/>
  <c r="L53" i="3"/>
  <c r="K53" i="3"/>
  <c r="L52" i="3"/>
  <c r="K52" i="3"/>
  <c r="L51" i="3"/>
  <c r="K51" i="3"/>
  <c r="L50" i="3"/>
  <c r="K50" i="3"/>
  <c r="L49" i="3"/>
  <c r="K49" i="3"/>
  <c r="L48" i="3"/>
  <c r="K48" i="3"/>
  <c r="L47" i="3"/>
  <c r="K47" i="3"/>
  <c r="L46" i="3"/>
  <c r="K46" i="3"/>
  <c r="L45" i="3"/>
  <c r="K45" i="3"/>
  <c r="L44" i="3"/>
  <c r="K44" i="3"/>
  <c r="L43" i="3"/>
  <c r="K43" i="3"/>
  <c r="L42" i="3"/>
  <c r="K42" i="3"/>
  <c r="L41" i="3"/>
  <c r="K41" i="3"/>
  <c r="L40" i="3"/>
  <c r="K40" i="3"/>
  <c r="L39" i="3"/>
  <c r="K39" i="3"/>
  <c r="L38" i="3"/>
  <c r="K38" i="3"/>
  <c r="L37" i="3"/>
  <c r="K37" i="3"/>
  <c r="L36" i="3"/>
  <c r="K36" i="3"/>
  <c r="L35" i="3"/>
  <c r="K35" i="3"/>
  <c r="L34" i="3"/>
  <c r="K34" i="3"/>
  <c r="L33" i="3"/>
  <c r="K33" i="3"/>
  <c r="L32" i="3"/>
  <c r="K32" i="3"/>
  <c r="L31" i="3"/>
  <c r="K31" i="3"/>
  <c r="L30" i="3"/>
  <c r="K30" i="3"/>
  <c r="L29" i="3"/>
  <c r="K29" i="3"/>
  <c r="L28" i="3"/>
  <c r="K28" i="3"/>
  <c r="L27" i="3"/>
  <c r="K27" i="3"/>
  <c r="L26" i="3"/>
  <c r="K26" i="3"/>
  <c r="L25" i="3"/>
  <c r="K25" i="3"/>
  <c r="L23" i="3"/>
  <c r="L22" i="3"/>
  <c r="K22" i="3"/>
  <c r="L21" i="3"/>
  <c r="K21" i="3"/>
  <c r="K19" i="3"/>
  <c r="L18" i="3"/>
  <c r="K18" i="3"/>
  <c r="L17" i="3"/>
  <c r="K17" i="3"/>
  <c r="L15" i="3"/>
  <c r="L14" i="3"/>
  <c r="K14" i="3"/>
  <c r="L13" i="3"/>
  <c r="K13" i="3"/>
  <c r="K11" i="3"/>
  <c r="L10" i="3"/>
  <c r="K10" i="3"/>
  <c r="L9" i="3"/>
  <c r="K9" i="3"/>
  <c r="L8" i="3"/>
  <c r="K8" i="3"/>
  <c r="L24" i="3" l="1"/>
  <c r="L16" i="3"/>
  <c r="M8" i="3"/>
  <c r="O8" i="3" s="1"/>
  <c r="S8" i="3" s="1"/>
  <c r="K12" i="3"/>
  <c r="K20" i="3"/>
  <c r="T8" i="3" l="1"/>
  <c r="N8" i="3"/>
</calcChain>
</file>

<file path=xl/sharedStrings.xml><?xml version="1.0" encoding="utf-8"?>
<sst xmlns="http://schemas.openxmlformats.org/spreadsheetml/2006/main" count="554" uniqueCount="64">
  <si>
    <t>KM</t>
  </si>
  <si>
    <t>PLAQUE</t>
  </si>
  <si>
    <t>Somme de KM</t>
  </si>
  <si>
    <t>Total général</t>
  </si>
  <si>
    <t>CATEGORIE</t>
  </si>
  <si>
    <t>TA émetteur</t>
  </si>
  <si>
    <t>Ctre réc</t>
  </si>
  <si>
    <t>Nb KMS</t>
  </si>
  <si>
    <t>UQ</t>
  </si>
  <si>
    <t>TEXTE</t>
  </si>
  <si>
    <t>MONTANT</t>
  </si>
  <si>
    <t>DEV</t>
  </si>
  <si>
    <t>Nat.cpt.</t>
  </si>
  <si>
    <t>Struct Resp</t>
  </si>
  <si>
    <t>IMMAT</t>
  </si>
  <si>
    <t>Saisie des Km Véhicules</t>
  </si>
  <si>
    <r>
      <rPr>
        <b/>
        <sz val="11"/>
        <color theme="3" tint="-0.499984740745262"/>
        <rFont val="Arial"/>
        <family val="2"/>
      </rPr>
      <t>→</t>
    </r>
    <r>
      <rPr>
        <b/>
        <i/>
        <sz val="11"/>
        <color theme="3" tint="-0.499984740745262"/>
        <rFont val="Calibri"/>
        <family val="2"/>
      </rPr>
      <t xml:space="preserve"> </t>
    </r>
    <r>
      <rPr>
        <b/>
        <i/>
        <sz val="11"/>
        <color theme="3" tint="-0.499984740745262"/>
        <rFont val="Calibri"/>
        <family val="2"/>
        <scheme val="minor"/>
      </rPr>
      <t>Selection de la période:</t>
    </r>
  </si>
  <si>
    <t>Utiliser les listes de choix</t>
  </si>
  <si>
    <t>Equipe de l'utilisateur</t>
  </si>
  <si>
    <t>Appartenance du véhicule</t>
  </si>
  <si>
    <t>Immatriculation</t>
  </si>
  <si>
    <t>AA-123-AA</t>
  </si>
  <si>
    <t>BB-123-BB</t>
  </si>
  <si>
    <t>CC-123-CC</t>
  </si>
  <si>
    <t>DD-123-DD</t>
  </si>
  <si>
    <t>imputation</t>
  </si>
  <si>
    <t>AAAA2AAAA</t>
  </si>
  <si>
    <t>BBBB2BBBB</t>
  </si>
  <si>
    <t>CCCC2CCCC</t>
  </si>
  <si>
    <t>DDDD5DDDD</t>
  </si>
  <si>
    <t>FFFF9FFFF</t>
  </si>
  <si>
    <t>MMMM2MMMM</t>
  </si>
  <si>
    <t>VVVV6YUHT</t>
  </si>
  <si>
    <t>ZZZZ.//.01.RJOLP</t>
  </si>
  <si>
    <t>EE-123-EE</t>
  </si>
  <si>
    <t>FF-123-FF</t>
  </si>
  <si>
    <t>code interne 1</t>
  </si>
  <si>
    <t>code interne 2</t>
  </si>
  <si>
    <t>trgpo06</t>
  </si>
  <si>
    <t>trgpo02</t>
  </si>
  <si>
    <t>ZIJ06</t>
  </si>
  <si>
    <t>ZIJ02</t>
  </si>
  <si>
    <t>LIVREUR</t>
  </si>
  <si>
    <t>MARC</t>
  </si>
  <si>
    <t>IMPUTATION SIMPLE</t>
  </si>
  <si>
    <t>IMPUTATION AUTRE</t>
  </si>
  <si>
    <t>IMPUT SIMPLE</t>
  </si>
  <si>
    <t>IMPUT AUTRE</t>
  </si>
  <si>
    <t>garder vide</t>
  </si>
  <si>
    <t>code</t>
  </si>
  <si>
    <t>Depuis une appli de relevé je colle le tableau en page 1 (les colonnes ne peuvent pas être changer et celle qui sont "garder vide" doivent rester et rester vide</t>
  </si>
  <si>
    <t xml:space="preserve">je vais sur le tableau 3 et je clique sur le boutton "Actualiser" et le tableau de renseigne automatiquement sans ligne vide et les km de chaque véhicule sont additionné plaque par plaque et imputation par imputation pour passer de plusieurs lignes à 1 lignes par imputation additionnant les km de la meme imputation par plaque </t>
  </si>
  <si>
    <t>Imputation simple et impuatation autre des km par plaque</t>
  </si>
  <si>
    <t>Nombre de Km</t>
  </si>
  <si>
    <t>Zone à Copier/Coller dans le collecteur final interne</t>
  </si>
  <si>
    <t>La colonne "texte" doit ecrire : Pointage Km "plaque" "mois et année concerné"</t>
  </si>
  <si>
    <t>les colonnes "equipe de l'utilisateur" et "appartenance du véhicule" ne sont changer qu'une fois par an</t>
  </si>
  <si>
    <t xml:space="preserve">La  colonne "immatriculation" doit être ranger par par plaque </t>
  </si>
  <si>
    <t>une imputation différente max par plaque</t>
  </si>
  <si>
    <t xml:space="preserve">addition </t>
  </si>
  <si>
    <t>La colonne "imputation" ne peux comporter qu'une fois la même imputation pour une même plaque et additionner le nombre de Km pour la même imputation</t>
  </si>
  <si>
    <t>Dans ce tableau 2, la seul info dont j'ai besoins c'est la ligne total général</t>
  </si>
  <si>
    <t>Merci à vous</t>
  </si>
  <si>
    <t>Zone de saisie automatisé</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</si>
</sst>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mm\ yyyy"/>
  </numFmts>
  <fonts count="14" x14ac:knownFonts="1">
    <font>
      <sz val="11"/>
      <color theme="1"/>
      <name val="Calibri"/>
      <family val="2"/>
      <scheme val="minor"/>
    </font>
    <font>
      <b/>
      <sz val="11"/>
      <color theme="0"/>
      <name val="Calibri"/>
      <family val="2"/>
      <scheme val="minor"/>
    </font>
    <font>
      <b/>
      <i/>
      <sz val="11"/>
      <color theme="1"/>
      <name val="Calibri"/>
      <family val="2"/>
      <scheme val="minor"/>
    </font>
    <font>
      <b/>
      <sz val="10"/>
      <color theme="0"/>
      <name val="Calibri"/>
      <family val="2"/>
      <scheme val="minor"/>
    </font>
    <font>
      <b/>
      <sz val="14"/>
      <color rgb="FF993366"/>
      <name val="Calibri"/>
      <family val="2"/>
    </font>
    <font>
      <b/>
      <i/>
      <sz val="10"/>
      <color theme="1" tint="0.34998626667073579"/>
      <name val="Calibri"/>
      <family val="2"/>
      <scheme val="minor"/>
    </font>
    <font>
      <b/>
      <i/>
      <sz val="18"/>
      <color theme="3" tint="-0.499984740745262"/>
      <name val="Calibri"/>
      <family val="2"/>
      <scheme val="minor"/>
    </font>
    <font>
      <b/>
      <i/>
      <sz val="11"/>
      <color theme="3" tint="-0.499984740745262"/>
      <name val="Calibri"/>
      <family val="2"/>
      <scheme val="minor"/>
    </font>
    <font>
      <b/>
      <sz val="11"/>
      <color theme="3" tint="-0.499984740745262"/>
      <name val="Arial"/>
      <family val="2"/>
    </font>
    <font>
      <b/>
      <i/>
      <sz val="11"/>
      <color theme="3" tint="-0.499984740745262"/>
      <name val="Calibri"/>
      <family val="2"/>
    </font>
    <font>
      <b/>
      <i/>
      <sz val="14"/>
      <color theme="3" tint="-0.499984740745262"/>
      <name val="Calibri"/>
      <family val="2"/>
      <scheme val="minor"/>
    </font>
    <font>
      <b/>
      <sz val="11"/>
      <color theme="1"/>
      <name val="Calibri"/>
      <family val="2"/>
      <scheme val="minor"/>
    </font>
    <font>
      <sz val="14"/>
      <color rgb="FF0070C0"/>
      <name val="Calibri"/>
      <family val="2"/>
      <scheme val="minor"/>
    </font>
    <font>
      <sz val="72"/>
      <color rgb="FF0070C0"/>
      <name val="Calibri"/>
      <family val="2"/>
      <scheme val="minor"/>
    </font>
  </fonts>
  <fills count="9">
    <fill>
      <patternFill patternType="none"/>
    </fill>
    <fill>
      <patternFill patternType="gray125"/>
    </fill>
    <fill>
      <patternFill patternType="solid">
        <fgColor theme="9" tint="0.59999389629810485"/>
        <bgColor indexed="64"/>
      </patternFill>
    </fill>
    <fill>
      <patternFill patternType="solid">
        <fgColor theme="4" tint="-0.249977111117893"/>
        <bgColor indexed="64"/>
      </patternFill>
    </fill>
    <fill>
      <patternFill patternType="solid">
        <fgColor rgb="FFFFFF99"/>
        <bgColor indexed="64"/>
      </patternFill>
    </fill>
    <fill>
      <patternFill patternType="solid">
        <fgColor theme="0" tint="-4.9989318521683403E-2"/>
        <bgColor indexed="64"/>
      </patternFill>
    </fill>
    <fill>
      <patternFill patternType="solid">
        <fgColor theme="0"/>
        <bgColor indexed="64"/>
      </patternFill>
    </fill>
    <fill>
      <patternFill patternType="solid">
        <fgColor theme="0" tint="-0.249977111117893"/>
        <bgColor indexed="64"/>
      </patternFill>
    </fill>
    <fill>
      <patternFill patternType="solid">
        <fgColor theme="4" tint="-0.499984740745262"/>
        <bgColor indexed="64"/>
      </patternFill>
    </fill>
  </fills>
  <borders count="23">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mediumDashed">
        <color indexed="64"/>
      </bottom>
      <diagonal/>
    </border>
    <border>
      <left style="mediumDashed">
        <color indexed="64"/>
      </left>
      <right/>
      <top/>
      <bottom/>
      <diagonal/>
    </border>
    <border>
      <left style="hair">
        <color indexed="64"/>
      </left>
      <right style="hair">
        <color indexed="64"/>
      </right>
      <top/>
      <bottom/>
      <diagonal/>
    </border>
    <border>
      <left style="hair">
        <color indexed="64"/>
      </left>
      <right style="mediumDashed">
        <color indexed="64"/>
      </right>
      <top/>
      <bottom/>
      <diagonal/>
    </border>
    <border>
      <left style="mediumDashed">
        <color indexed="64"/>
      </left>
      <right/>
      <top/>
      <bottom style="mediumDashed">
        <color indexed="64"/>
      </bottom>
      <diagonal/>
    </border>
    <border>
      <left style="hair">
        <color indexed="64"/>
      </left>
      <right style="hair">
        <color indexed="64"/>
      </right>
      <top/>
      <bottom style="mediumDashed">
        <color indexed="64"/>
      </bottom>
      <diagonal/>
    </border>
    <border>
      <left style="hair">
        <color indexed="64"/>
      </left>
      <right style="mediumDashed">
        <color indexed="64"/>
      </right>
      <top/>
      <bottom style="mediumDashed">
        <color indexed="64"/>
      </bottom>
      <diagonal/>
    </border>
    <border>
      <left style="double">
        <color auto="1"/>
      </left>
      <right/>
      <top style="double">
        <color auto="1"/>
      </top>
      <bottom style="double">
        <color auto="1"/>
      </bottom>
      <diagonal/>
    </border>
    <border>
      <left/>
      <right/>
      <top style="double">
        <color auto="1"/>
      </top>
      <bottom style="double">
        <color auto="1"/>
      </bottom>
      <diagonal/>
    </border>
    <border>
      <left/>
      <right style="double">
        <color auto="1"/>
      </right>
      <top style="double">
        <color auto="1"/>
      </top>
      <bottom style="double">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style="mediumDashed">
        <color indexed="64"/>
      </left>
      <right/>
      <top style="thin">
        <color indexed="64"/>
      </top>
      <bottom/>
      <diagonal/>
    </border>
    <border>
      <left/>
      <right/>
      <top style="thin">
        <color indexed="64"/>
      </top>
      <bottom/>
      <diagonal/>
    </border>
    <border>
      <left/>
      <right style="mediumDashed">
        <color indexed="64"/>
      </right>
      <top style="thin">
        <color indexed="64"/>
      </top>
      <bottom/>
      <diagonal/>
    </border>
    <border>
      <left style="mediumDashed">
        <color indexed="64"/>
      </left>
      <right/>
      <top/>
      <bottom style="medium">
        <color indexed="64"/>
      </bottom>
      <diagonal/>
    </border>
    <border>
      <left/>
      <right/>
      <top/>
      <bottom style="medium">
        <color indexed="64"/>
      </bottom>
      <diagonal/>
    </border>
    <border>
      <left/>
      <right style="mediumDashed">
        <color indexed="64"/>
      </right>
      <top/>
      <bottom style="medium">
        <color indexed="64"/>
      </bottom>
      <diagonal/>
    </border>
  </borders>
  <cellStyleXfs count="1">
    <xf numFmtId="0" fontId="0" fillId="0" borderId="0"/>
  </cellStyleXfs>
  <cellXfs count="55">
    <xf numFmtId="0" fontId="0" fillId="0" borderId="0" xfId="0"/>
    <xf numFmtId="0" fontId="0" fillId="0" borderId="0" xfId="0" applyAlignment="1">
      <alignment vertical="center" wrapText="1"/>
    </xf>
    <xf numFmtId="0" fontId="0" fillId="0" borderId="0" xfId="0" pivotButton="1"/>
    <xf numFmtId="0" fontId="0" fillId="0" borderId="0" xfId="0" applyAlignment="1">
      <alignment horizontal="left"/>
    </xf>
    <xf numFmtId="0" fontId="0" fillId="0" borderId="0" xfId="0" applyNumberFormat="1"/>
    <xf numFmtId="0" fontId="0" fillId="0" borderId="0" xfId="0" applyAlignment="1">
      <alignment horizontal="left" indent="1"/>
    </xf>
    <xf numFmtId="0" fontId="3" fillId="3" borderId="4" xfId="0" applyFont="1" applyFill="1" applyBorder="1" applyAlignment="1">
      <alignment horizontal="center" vertical="center"/>
    </xf>
    <xf numFmtId="3" fontId="3" fillId="3" borderId="4" xfId="0" applyNumberFormat="1" applyFont="1" applyFill="1" applyBorder="1" applyAlignment="1">
      <alignment horizontal="center" vertical="center"/>
    </xf>
    <xf numFmtId="0" fontId="0" fillId="4" borderId="5" xfId="0" applyFill="1" applyBorder="1"/>
    <xf numFmtId="0" fontId="0" fillId="4" borderId="6" xfId="0" applyFill="1" applyBorder="1"/>
    <xf numFmtId="0" fontId="0" fillId="4" borderId="7" xfId="0" applyFill="1" applyBorder="1"/>
    <xf numFmtId="0" fontId="0" fillId="2" borderId="5" xfId="0" applyFill="1" applyBorder="1"/>
    <xf numFmtId="0" fontId="0" fillId="2" borderId="6" xfId="0" applyFill="1" applyBorder="1"/>
    <xf numFmtId="0" fontId="0" fillId="2" borderId="7" xfId="0" applyFill="1" applyBorder="1"/>
    <xf numFmtId="0" fontId="0" fillId="2" borderId="8" xfId="0" applyFill="1" applyBorder="1"/>
    <xf numFmtId="0" fontId="0" fillId="2" borderId="9" xfId="0" applyFill="1" applyBorder="1"/>
    <xf numFmtId="0" fontId="0" fillId="2" borderId="10" xfId="0" applyFill="1" applyBorder="1"/>
    <xf numFmtId="0" fontId="0" fillId="5" borderId="0" xfId="0" applyFill="1"/>
    <xf numFmtId="0" fontId="0" fillId="5" borderId="0" xfId="0" applyFill="1" applyAlignment="1">
      <alignment horizontal="center"/>
    </xf>
    <xf numFmtId="0" fontId="5" fillId="5" borderId="0" xfId="0" applyFont="1" applyFill="1" applyAlignment="1">
      <alignment horizontal="right"/>
    </xf>
    <xf numFmtId="0" fontId="0" fillId="5" borderId="0" xfId="0" applyFill="1" applyProtection="1"/>
    <xf numFmtId="0" fontId="6" fillId="5" borderId="0" xfId="0" applyFont="1" applyFill="1" applyBorder="1" applyAlignment="1">
      <alignment horizontal="center"/>
    </xf>
    <xf numFmtId="0" fontId="5" fillId="5" borderId="0" xfId="0" applyFont="1" applyFill="1" applyAlignment="1">
      <alignment horizontal="left"/>
    </xf>
    <xf numFmtId="0" fontId="6" fillId="4" borderId="1" xfId="0" applyFont="1" applyFill="1" applyBorder="1" applyAlignment="1">
      <alignment horizontal="center"/>
    </xf>
    <xf numFmtId="0" fontId="7" fillId="4" borderId="1" xfId="0" applyFont="1" applyFill="1" applyBorder="1" applyAlignment="1">
      <alignment horizontal="right"/>
    </xf>
    <xf numFmtId="0" fontId="1" fillId="8" borderId="14" xfId="0" applyFont="1" applyFill="1" applyBorder="1" applyAlignment="1">
      <alignment horizontal="center" vertical="center" wrapText="1"/>
    </xf>
    <xf numFmtId="0" fontId="0" fillId="4" borderId="15" xfId="0" applyFill="1" applyBorder="1" applyAlignment="1" applyProtection="1">
      <alignment horizontal="center"/>
      <protection locked="0"/>
    </xf>
    <xf numFmtId="0" fontId="0" fillId="7" borderId="15" xfId="0" applyFill="1" applyBorder="1" applyAlignment="1" applyProtection="1">
      <alignment horizontal="center"/>
      <protection locked="0"/>
    </xf>
    <xf numFmtId="164" fontId="0" fillId="5" borderId="0" xfId="0" applyNumberFormat="1" applyFill="1" applyProtection="1"/>
    <xf numFmtId="0" fontId="6" fillId="6" borderId="11" xfId="0" applyFont="1" applyFill="1" applyBorder="1" applyAlignment="1">
      <alignment horizontal="center"/>
    </xf>
    <xf numFmtId="0" fontId="6" fillId="6" borderId="12" xfId="0" applyFont="1" applyFill="1" applyBorder="1" applyAlignment="1">
      <alignment horizontal="center"/>
    </xf>
    <xf numFmtId="0" fontId="6" fillId="6" borderId="13" xfId="0" applyFont="1" applyFill="1" applyBorder="1" applyAlignment="1">
      <alignment horizontal="center"/>
    </xf>
    <xf numFmtId="164" fontId="10" fillId="4" borderId="2" xfId="0" applyNumberFormat="1" applyFont="1" applyFill="1" applyBorder="1" applyAlignment="1" applyProtection="1">
      <alignment horizontal="center"/>
      <protection locked="0"/>
    </xf>
    <xf numFmtId="164" fontId="10" fillId="4" borderId="3" xfId="0" applyNumberFormat="1" applyFont="1" applyFill="1" applyBorder="1" applyAlignment="1" applyProtection="1">
      <alignment horizontal="center"/>
      <protection locked="0"/>
    </xf>
    <xf numFmtId="0" fontId="2" fillId="4" borderId="1" xfId="0" applyFont="1" applyFill="1" applyBorder="1" applyAlignment="1">
      <alignment horizontal="center"/>
    </xf>
    <xf numFmtId="0" fontId="2" fillId="4" borderId="2" xfId="0" applyFont="1" applyFill="1" applyBorder="1" applyAlignment="1">
      <alignment horizontal="center"/>
    </xf>
    <xf numFmtId="0" fontId="2" fillId="7" borderId="1" xfId="0" applyFont="1" applyFill="1" applyBorder="1" applyAlignment="1">
      <alignment horizontal="center"/>
    </xf>
    <xf numFmtId="0" fontId="2" fillId="7" borderId="3" xfId="0" applyFont="1" applyFill="1" applyBorder="1" applyAlignment="1">
      <alignment horizontal="center"/>
    </xf>
    <xf numFmtId="0" fontId="2" fillId="2" borderId="1" xfId="0" applyFont="1" applyFill="1" applyBorder="1" applyAlignment="1">
      <alignment horizontal="center"/>
    </xf>
    <xf numFmtId="0" fontId="2" fillId="2" borderId="2" xfId="0" applyFont="1" applyFill="1" applyBorder="1" applyAlignment="1">
      <alignment horizontal="center"/>
    </xf>
    <xf numFmtId="0" fontId="2" fillId="2" borderId="3" xfId="0" applyFont="1" applyFill="1" applyBorder="1" applyAlignment="1">
      <alignment horizontal="center"/>
    </xf>
    <xf numFmtId="0" fontId="12" fillId="0" borderId="0" xfId="0" applyFont="1"/>
    <xf numFmtId="0" fontId="0" fillId="0" borderId="16" xfId="0" applyBorder="1"/>
    <xf numFmtId="0" fontId="0" fillId="0" borderId="16" xfId="0" applyBorder="1" applyAlignment="1">
      <alignment vertical="center" wrapText="1"/>
    </xf>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22" xfId="0" applyBorder="1"/>
    <xf numFmtId="0" fontId="12" fillId="0" borderId="0" xfId="0" applyFont="1" applyAlignment="1">
      <alignment horizontal="center"/>
    </xf>
    <xf numFmtId="0" fontId="12" fillId="0" borderId="0" xfId="0" applyFont="1" applyAlignment="1">
      <alignment horizontal="center" wrapText="1"/>
    </xf>
    <xf numFmtId="0" fontId="0" fillId="0" borderId="0" xfId="0" applyAlignment="1">
      <alignment wrapText="1"/>
    </xf>
    <xf numFmtId="0" fontId="13" fillId="0" borderId="0" xfId="0" applyFont="1" applyAlignment="1">
      <alignment horizontal="center" vertical="center" wrapText="1"/>
    </xf>
    <xf numFmtId="0" fontId="1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8" Type="http://schemas.openxmlformats.org/officeDocument/2006/relationships/image" Target="../media/image8.png"/><Relationship Id="rId3" Type="http://schemas.openxmlformats.org/officeDocument/2006/relationships/image" Target="../media/image3.png"/><Relationship Id="rId7" Type="http://schemas.openxmlformats.org/officeDocument/2006/relationships/image" Target="../media/image7.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31750</xdr:colOff>
          <xdr:row>3</xdr:row>
          <xdr:rowOff>31750</xdr:rowOff>
        </xdr:from>
        <xdr:to>
          <xdr:col>1</xdr:col>
          <xdr:colOff>2076450</xdr:colOff>
          <xdr:row>3</xdr:row>
          <xdr:rowOff>260350</xdr:rowOff>
        </xdr:to>
        <xdr:sp macro="" textlink="">
          <xdr:nvSpPr>
            <xdr:cNvPr id="2049" name="Button 1" descr="Effacer la saisie"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400" b="1" i="0" u="none" strike="noStrike" baseline="0">
                  <a:solidFill>
                    <a:srgbClr val="993366"/>
                  </a:solidFill>
                  <a:latin typeface="Calibri"/>
                  <a:cs typeface="Calibri"/>
                </a:rPr>
                <a:t>Effacer la saisie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95250</xdr:colOff>
          <xdr:row>2</xdr:row>
          <xdr:rowOff>88900</xdr:rowOff>
        </xdr:from>
        <xdr:to>
          <xdr:col>1</xdr:col>
          <xdr:colOff>2076450</xdr:colOff>
          <xdr:row>3</xdr:row>
          <xdr:rowOff>0</xdr:rowOff>
        </xdr:to>
        <xdr:sp macro="" textlink="">
          <xdr:nvSpPr>
            <xdr:cNvPr id="2050" name="Button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100" b="0" i="0" u="none" strike="noStrike" baseline="0">
                  <a:solidFill>
                    <a:srgbClr val="000000"/>
                  </a:solidFill>
                  <a:latin typeface="Calibri"/>
                  <a:cs typeface="Calibri"/>
                </a:rPr>
                <a:t>Actualiser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12</xdr:row>
      <xdr:rowOff>0</xdr:rowOff>
    </xdr:from>
    <xdr:to>
      <xdr:col>13</xdr:col>
      <xdr:colOff>254522</xdr:colOff>
      <xdr:row>26</xdr:row>
      <xdr:rowOff>139840</xdr:rowOff>
    </xdr:to>
    <xdr:pic>
      <xdr:nvPicPr>
        <xdr:cNvPr id="2" name="Image 1"/>
        <xdr:cNvPicPr>
          <a:picLocks noChangeAspect="1"/>
        </xdr:cNvPicPr>
      </xdr:nvPicPr>
      <xdr:blipFill>
        <a:blip xmlns:r="http://schemas.openxmlformats.org/officeDocument/2006/relationships" r:embed="rId1"/>
        <a:stretch>
          <a:fillRect/>
        </a:stretch>
      </xdr:blipFill>
      <xdr:spPr>
        <a:xfrm>
          <a:off x="0" y="3200400"/>
          <a:ext cx="10160522" cy="2717940"/>
        </a:xfrm>
        <a:prstGeom prst="rect">
          <a:avLst/>
        </a:prstGeom>
      </xdr:spPr>
    </xdr:pic>
    <xdr:clientData/>
  </xdr:twoCellAnchor>
  <xdr:twoCellAnchor editAs="oneCell">
    <xdr:from>
      <xdr:col>0</xdr:col>
      <xdr:colOff>0</xdr:colOff>
      <xdr:row>28</xdr:row>
      <xdr:rowOff>0</xdr:rowOff>
    </xdr:from>
    <xdr:to>
      <xdr:col>14</xdr:col>
      <xdr:colOff>419670</xdr:colOff>
      <xdr:row>32</xdr:row>
      <xdr:rowOff>133395</xdr:rowOff>
    </xdr:to>
    <xdr:pic>
      <xdr:nvPicPr>
        <xdr:cNvPr id="3" name="Image 2"/>
        <xdr:cNvPicPr>
          <a:picLocks noChangeAspect="1"/>
        </xdr:cNvPicPr>
      </xdr:nvPicPr>
      <xdr:blipFill>
        <a:blip xmlns:r="http://schemas.openxmlformats.org/officeDocument/2006/relationships" r:embed="rId2"/>
        <a:stretch>
          <a:fillRect/>
        </a:stretch>
      </xdr:blipFill>
      <xdr:spPr>
        <a:xfrm>
          <a:off x="0" y="6146800"/>
          <a:ext cx="11087670" cy="869995"/>
        </a:xfrm>
        <a:prstGeom prst="rect">
          <a:avLst/>
        </a:prstGeom>
      </xdr:spPr>
    </xdr:pic>
    <xdr:clientData/>
  </xdr:twoCellAnchor>
  <xdr:twoCellAnchor editAs="oneCell">
    <xdr:from>
      <xdr:col>3</xdr:col>
      <xdr:colOff>0</xdr:colOff>
      <xdr:row>36</xdr:row>
      <xdr:rowOff>0</xdr:rowOff>
    </xdr:from>
    <xdr:to>
      <xdr:col>9</xdr:col>
      <xdr:colOff>355853</xdr:colOff>
      <xdr:row>46</xdr:row>
      <xdr:rowOff>82649</xdr:rowOff>
    </xdr:to>
    <xdr:pic>
      <xdr:nvPicPr>
        <xdr:cNvPr id="4" name="Image 3"/>
        <xdr:cNvPicPr>
          <a:picLocks noChangeAspect="1"/>
        </xdr:cNvPicPr>
      </xdr:nvPicPr>
      <xdr:blipFill>
        <a:blip xmlns:r="http://schemas.openxmlformats.org/officeDocument/2006/relationships" r:embed="rId3"/>
        <a:stretch>
          <a:fillRect/>
        </a:stretch>
      </xdr:blipFill>
      <xdr:spPr>
        <a:xfrm>
          <a:off x="2286000" y="7670800"/>
          <a:ext cx="4927853" cy="1924149"/>
        </a:xfrm>
        <a:prstGeom prst="rect">
          <a:avLst/>
        </a:prstGeom>
      </xdr:spPr>
    </xdr:pic>
    <xdr:clientData/>
  </xdr:twoCellAnchor>
  <xdr:twoCellAnchor editAs="oneCell">
    <xdr:from>
      <xdr:col>2</xdr:col>
      <xdr:colOff>457200</xdr:colOff>
      <xdr:row>50</xdr:row>
      <xdr:rowOff>57150</xdr:rowOff>
    </xdr:from>
    <xdr:to>
      <xdr:col>9</xdr:col>
      <xdr:colOff>584481</xdr:colOff>
      <xdr:row>57</xdr:row>
      <xdr:rowOff>82618</xdr:rowOff>
    </xdr:to>
    <xdr:pic>
      <xdr:nvPicPr>
        <xdr:cNvPr id="5" name="Image 4"/>
        <xdr:cNvPicPr>
          <a:picLocks noChangeAspect="1"/>
        </xdr:cNvPicPr>
      </xdr:nvPicPr>
      <xdr:blipFill>
        <a:blip xmlns:r="http://schemas.openxmlformats.org/officeDocument/2006/relationships" r:embed="rId4"/>
        <a:stretch>
          <a:fillRect/>
        </a:stretch>
      </xdr:blipFill>
      <xdr:spPr>
        <a:xfrm>
          <a:off x="1981200" y="10356850"/>
          <a:ext cx="5461281" cy="1314518"/>
        </a:xfrm>
        <a:prstGeom prst="rect">
          <a:avLst/>
        </a:prstGeom>
      </xdr:spPr>
    </xdr:pic>
    <xdr:clientData/>
  </xdr:twoCellAnchor>
  <xdr:twoCellAnchor editAs="oneCell">
    <xdr:from>
      <xdr:col>4</xdr:col>
      <xdr:colOff>0</xdr:colOff>
      <xdr:row>61</xdr:row>
      <xdr:rowOff>0</xdr:rowOff>
    </xdr:from>
    <xdr:to>
      <xdr:col>5</xdr:col>
      <xdr:colOff>704925</xdr:colOff>
      <xdr:row>72</xdr:row>
      <xdr:rowOff>133461</xdr:rowOff>
    </xdr:to>
    <xdr:pic>
      <xdr:nvPicPr>
        <xdr:cNvPr id="6" name="Image 5"/>
        <xdr:cNvPicPr>
          <a:picLocks noChangeAspect="1"/>
        </xdr:cNvPicPr>
      </xdr:nvPicPr>
      <xdr:blipFill>
        <a:blip xmlns:r="http://schemas.openxmlformats.org/officeDocument/2006/relationships" r:embed="rId5"/>
        <a:stretch>
          <a:fillRect/>
        </a:stretch>
      </xdr:blipFill>
      <xdr:spPr>
        <a:xfrm>
          <a:off x="3048000" y="12376150"/>
          <a:ext cx="1466925" cy="2159111"/>
        </a:xfrm>
        <a:prstGeom prst="rect">
          <a:avLst/>
        </a:prstGeom>
      </xdr:spPr>
    </xdr:pic>
    <xdr:clientData/>
  </xdr:twoCellAnchor>
  <xdr:twoCellAnchor editAs="oneCell">
    <xdr:from>
      <xdr:col>7</xdr:col>
      <xdr:colOff>38100</xdr:colOff>
      <xdr:row>61</xdr:row>
      <xdr:rowOff>12700</xdr:rowOff>
    </xdr:from>
    <xdr:to>
      <xdr:col>8</xdr:col>
      <xdr:colOff>673100</xdr:colOff>
      <xdr:row>72</xdr:row>
      <xdr:rowOff>146050</xdr:rowOff>
    </xdr:to>
    <xdr:pic>
      <xdr:nvPicPr>
        <xdr:cNvPr id="7" name="Image 6"/>
        <xdr:cNvPicPr>
          <a:picLocks noChangeAspect="1" noChangeArrowheads="1"/>
        </xdr:cNvPicPr>
      </xdr:nvPicPr>
      <xdr:blipFill>
        <a:blip xmlns:r="http://schemas.openxmlformats.org/officeDocument/2006/relationships" r:embed="rId6">
          <a:extLst>
            <a:ext uri="{28A0092B-C50C-407E-A947-70E740481C1C}">
              <a14:useLocalDpi xmlns:a14="http://schemas.microsoft.com/office/drawing/2010/main" val="0"/>
            </a:ext>
          </a:extLst>
        </a:blip>
        <a:srcRect/>
        <a:stretch>
          <a:fillRect/>
        </a:stretch>
      </xdr:blipFill>
      <xdr:spPr bwMode="auto">
        <a:xfrm>
          <a:off x="5372100" y="12388850"/>
          <a:ext cx="1397000" cy="2159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76</xdr:row>
      <xdr:rowOff>0</xdr:rowOff>
    </xdr:from>
    <xdr:to>
      <xdr:col>10</xdr:col>
      <xdr:colOff>349503</xdr:colOff>
      <xdr:row>83</xdr:row>
      <xdr:rowOff>6417</xdr:rowOff>
    </xdr:to>
    <xdr:pic>
      <xdr:nvPicPr>
        <xdr:cNvPr id="9" name="Image 8"/>
        <xdr:cNvPicPr>
          <a:picLocks noChangeAspect="1"/>
        </xdr:cNvPicPr>
      </xdr:nvPicPr>
      <xdr:blipFill>
        <a:blip xmlns:r="http://schemas.openxmlformats.org/officeDocument/2006/relationships" r:embed="rId7"/>
        <a:stretch>
          <a:fillRect/>
        </a:stretch>
      </xdr:blipFill>
      <xdr:spPr>
        <a:xfrm>
          <a:off x="3048000" y="15189200"/>
          <a:ext cx="4921503" cy="1295467"/>
        </a:xfrm>
        <a:prstGeom prst="rect">
          <a:avLst/>
        </a:prstGeom>
      </xdr:spPr>
    </xdr:pic>
    <xdr:clientData/>
  </xdr:twoCellAnchor>
  <xdr:twoCellAnchor editAs="oneCell">
    <xdr:from>
      <xdr:col>5</xdr:col>
      <xdr:colOff>215900</xdr:colOff>
      <xdr:row>87</xdr:row>
      <xdr:rowOff>0</xdr:rowOff>
    </xdr:from>
    <xdr:to>
      <xdr:col>9</xdr:col>
      <xdr:colOff>152553</xdr:colOff>
      <xdr:row>109</xdr:row>
      <xdr:rowOff>108164</xdr:rowOff>
    </xdr:to>
    <xdr:pic>
      <xdr:nvPicPr>
        <xdr:cNvPr id="10" name="Image 9"/>
        <xdr:cNvPicPr>
          <a:picLocks noChangeAspect="1"/>
        </xdr:cNvPicPr>
      </xdr:nvPicPr>
      <xdr:blipFill>
        <a:blip xmlns:r="http://schemas.openxmlformats.org/officeDocument/2006/relationships" r:embed="rId8"/>
        <a:stretch>
          <a:fillRect/>
        </a:stretch>
      </xdr:blipFill>
      <xdr:spPr>
        <a:xfrm>
          <a:off x="4025900" y="17519650"/>
          <a:ext cx="2984653" cy="4159464"/>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K:\GdP%20Ile%20Napol&#233;on\Gestion%20-%20Finances%20-%20Achats\V&#233;hicules\1%20Suivi%20des%20kM%20v&#233;hicules\v-%20KM%202019\Saisie%20Mensuelle%20Km%202019%20%20Pour%20GCP.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thodologie"/>
      <sheetName val="Saisie des Km"/>
      <sheetName val="xxCAPAxx"/>
      <sheetName val="Immat des Equipes"/>
      <sheetName val="Listes"/>
      <sheetName val="Structures"/>
      <sheetName val="Structuration de la Base"/>
      <sheetName val="Saisie Mensuelle Km 2019  Pour "/>
    </sheetNames>
    <definedNames>
      <definedName name="Effacer"/>
    </definedNames>
    <sheetDataSet>
      <sheetData sheetId="0"/>
      <sheetData sheetId="1"/>
      <sheetData sheetId="2"/>
      <sheetData sheetId="3"/>
      <sheetData sheetId="4">
        <row r="2">
          <cell r="D2" t="str">
            <v>Janvier 2019</v>
          </cell>
        </row>
        <row r="3">
          <cell r="D3" t="str">
            <v>Février 2019</v>
          </cell>
        </row>
        <row r="4">
          <cell r="D4" t="str">
            <v>Mars 2019</v>
          </cell>
        </row>
        <row r="5">
          <cell r="D5" t="str">
            <v>Avril 2019</v>
          </cell>
        </row>
        <row r="6">
          <cell r="D6" t="str">
            <v>Mai 2019</v>
          </cell>
        </row>
        <row r="7">
          <cell r="D7" t="str">
            <v>Juin 2019</v>
          </cell>
        </row>
        <row r="8">
          <cell r="D8" t="str">
            <v>Juillet 2019</v>
          </cell>
        </row>
        <row r="9">
          <cell r="D9" t="str">
            <v>Août 2019</v>
          </cell>
        </row>
        <row r="10">
          <cell r="D10" t="str">
            <v>Septembre 2019</v>
          </cell>
        </row>
        <row r="11">
          <cell r="D11" t="str">
            <v>Octobre 2019</v>
          </cell>
        </row>
        <row r="12">
          <cell r="D12" t="str">
            <v>Novembre 2019</v>
          </cell>
        </row>
        <row r="13">
          <cell r="D13" t="str">
            <v>Décembre 2019</v>
          </cell>
        </row>
      </sheetData>
      <sheetData sheetId="5">
        <row r="2">
          <cell r="A2" t="str">
            <v>GdP_Ile_Napoleon</v>
          </cell>
          <cell r="E2" t="str">
            <v>GDP Ile Napoleon</v>
          </cell>
        </row>
        <row r="3">
          <cell r="A3" t="str">
            <v>DIL</v>
          </cell>
          <cell r="E3" t="str">
            <v>Appuis Lorraine</v>
          </cell>
        </row>
        <row r="4">
          <cell r="A4" t="str">
            <v>ED_Appuis_Alsace</v>
          </cell>
          <cell r="E4" t="str">
            <v>Appuis Bourgogne</v>
          </cell>
        </row>
        <row r="5">
          <cell r="A5" t="str">
            <v>ED_Appuis_Bourgogne</v>
          </cell>
          <cell r="E5" t="str">
            <v>Appuis Morvan</v>
          </cell>
        </row>
        <row r="6">
          <cell r="A6" t="str">
            <v>ED_Appuis_Lorraine</v>
          </cell>
          <cell r="E6" t="str">
            <v>EEL Metz</v>
          </cell>
        </row>
        <row r="7">
          <cell r="A7" t="str">
            <v>ED_Appuis_Morvan</v>
          </cell>
          <cell r="E7" t="str">
            <v>EEL Vincey</v>
          </cell>
        </row>
        <row r="8">
          <cell r="A8" t="str">
            <v>EEL_Alsace</v>
          </cell>
          <cell r="E8" t="str">
            <v>EEL Alsace</v>
          </cell>
        </row>
        <row r="9">
          <cell r="A9" t="str">
            <v>EEL_Bourgogne</v>
          </cell>
          <cell r="E9" t="str">
            <v>EEL Morvan</v>
          </cell>
        </row>
        <row r="10">
          <cell r="A10" t="str">
            <v>EEL_Metz</v>
          </cell>
          <cell r="E10" t="str">
            <v>EEL Bourgogne</v>
          </cell>
        </row>
        <row r="11">
          <cell r="A11" t="str">
            <v>EEL_Morvan</v>
          </cell>
          <cell r="E11" t="str">
            <v>EMASI Alsace</v>
          </cell>
        </row>
        <row r="12">
          <cell r="A12" t="str">
            <v>EEL_Vincey</v>
          </cell>
          <cell r="E12" t="str">
            <v>EMASI Lorraine</v>
          </cell>
        </row>
        <row r="13">
          <cell r="A13" t="str">
            <v>EMASI_Alsace</v>
          </cell>
          <cell r="E13" t="str">
            <v>EMASI Bourgogne</v>
          </cell>
        </row>
        <row r="14">
          <cell r="A14" t="str">
            <v>EMASI_Bourgogne</v>
          </cell>
          <cell r="E14" t="str">
            <v>EMASI Morvan</v>
          </cell>
        </row>
        <row r="15">
          <cell r="A15" t="str">
            <v>EMASI_Lorraine</v>
          </cell>
          <cell r="E15" t="str">
            <v>EMSP Alsace</v>
          </cell>
        </row>
        <row r="16">
          <cell r="A16" t="str">
            <v>EMASI_Morvan</v>
          </cell>
          <cell r="E16" t="str">
            <v>EMSP Morvan</v>
          </cell>
        </row>
        <row r="17">
          <cell r="A17" t="str">
            <v>EMSP_Alsace</v>
          </cell>
          <cell r="E17" t="str">
            <v>GDP Etupes</v>
          </cell>
        </row>
        <row r="18">
          <cell r="A18" t="str">
            <v>EMSP_Morvan</v>
          </cell>
          <cell r="E18" t="str">
            <v>GDP Ile Napoleon</v>
          </cell>
        </row>
        <row r="19">
          <cell r="A19" t="str">
            <v>Exploitation</v>
          </cell>
          <cell r="E19" t="str">
            <v>GDP Marlenheim</v>
          </cell>
        </row>
        <row r="20">
          <cell r="A20" t="str">
            <v>GdP_Creney</v>
          </cell>
          <cell r="E20" t="str">
            <v>GDP Creney</v>
          </cell>
        </row>
        <row r="21">
          <cell r="A21" t="str">
            <v>GdP_Etupes</v>
          </cell>
          <cell r="E21" t="str">
            <v>GDP Garchizy</v>
          </cell>
        </row>
        <row r="22">
          <cell r="A22" t="str">
            <v>GdP_Garchizy</v>
          </cell>
          <cell r="E22" t="str">
            <v>GDP Laneuveville</v>
          </cell>
        </row>
        <row r="23">
          <cell r="A23" t="str">
            <v>GdP_Ile_Napoleon</v>
          </cell>
          <cell r="E23" t="str">
            <v>GDP St Avold</v>
          </cell>
        </row>
        <row r="24">
          <cell r="A24" t="str">
            <v>GdP_Laneuveville</v>
          </cell>
          <cell r="E24" t="str">
            <v>GDP St Hubert</v>
          </cell>
        </row>
        <row r="25">
          <cell r="A25" t="str">
            <v>GdP_Marlenheim</v>
          </cell>
          <cell r="E25" t="str">
            <v>GDP St Vincey</v>
          </cell>
        </row>
        <row r="26">
          <cell r="A26" t="str">
            <v>GdP_St_Avold</v>
          </cell>
          <cell r="E26" t="str">
            <v>GDP St Remy</v>
          </cell>
        </row>
        <row r="27">
          <cell r="A27" t="str">
            <v>GdP_St_Hubert</v>
          </cell>
          <cell r="E27" t="str">
            <v>GDP Vielmoulin</v>
          </cell>
        </row>
        <row r="28">
          <cell r="A28" t="str">
            <v>GdP_St_Remy</v>
          </cell>
          <cell r="E28" t="str">
            <v>ED Appuis GEMCC</v>
          </cell>
        </row>
        <row r="29">
          <cell r="A29" t="str">
            <v>GdP_Vielmoulin</v>
          </cell>
          <cell r="E29" t="str">
            <v>CASTER</v>
          </cell>
        </row>
        <row r="30">
          <cell r="A30" t="str">
            <v>GdP_Vincey</v>
          </cell>
          <cell r="E30" t="str">
            <v>PEASI</v>
          </cell>
        </row>
        <row r="31">
          <cell r="A31" t="str">
            <v>GEMCC</v>
          </cell>
          <cell r="E31" t="str">
            <v>PMSASI</v>
          </cell>
        </row>
        <row r="32">
          <cell r="A32" t="str">
            <v>LS_DI_Nancy</v>
          </cell>
          <cell r="E32" t="str">
            <v>PDCD</v>
          </cell>
        </row>
        <row r="33">
          <cell r="A33" t="str">
            <v>LS_Maint_Nancy</v>
          </cell>
          <cell r="E33" t="str">
            <v>ED Alsace</v>
          </cell>
        </row>
        <row r="34">
          <cell r="A34" t="str">
            <v>Syndicats_Alsace</v>
          </cell>
          <cell r="E34" t="str">
            <v>ED Lorraine</v>
          </cell>
        </row>
        <row r="35">
          <cell r="E35" t="str">
            <v>ED Bourgogne</v>
          </cell>
        </row>
        <row r="36">
          <cell r="E36" t="str">
            <v>ED Morvan</v>
          </cell>
        </row>
        <row r="37">
          <cell r="E37" t="str">
            <v>Direction</v>
          </cell>
        </row>
        <row r="38">
          <cell r="E38" t="str">
            <v>MAM</v>
          </cell>
        </row>
        <row r="39">
          <cell r="E39" t="str">
            <v>MMRP</v>
          </cell>
        </row>
        <row r="40">
          <cell r="E40" t="str">
            <v>MPTC</v>
          </cell>
        </row>
        <row r="41">
          <cell r="E41" t="str">
            <v>Exploit. Service Conduite et Equipes</v>
          </cell>
        </row>
        <row r="42">
          <cell r="E42" t="str">
            <v>Exploit Etat major</v>
          </cell>
        </row>
        <row r="43">
          <cell r="E43" t="str">
            <v>Exploit EM Service Conduite</v>
          </cell>
        </row>
        <row r="44">
          <cell r="E44" t="str">
            <v>Exploit Service Planification</v>
          </cell>
        </row>
        <row r="45">
          <cell r="E45" t="str">
            <v>Exploit STEP</v>
          </cell>
        </row>
        <row r="46">
          <cell r="E46" t="str">
            <v>RH - PCRH NANCY</v>
          </cell>
        </row>
        <row r="47">
          <cell r="E47" t="str">
            <v>DIL</v>
          </cell>
        </row>
        <row r="48">
          <cell r="E48" t="str">
            <v>Agence Achats</v>
          </cell>
        </row>
        <row r="49">
          <cell r="E49" t="str">
            <v>Service Commercial</v>
          </cell>
        </row>
        <row r="50">
          <cell r="E50" t="str">
            <v>PJR</v>
          </cell>
        </row>
        <row r="51">
          <cell r="E51" t="str">
            <v>DI-Apprentis</v>
          </cell>
        </row>
        <row r="52">
          <cell r="E52" t="str">
            <v>DI-Sce Conc Env Tiers</v>
          </cell>
        </row>
        <row r="53">
          <cell r="E53" t="str">
            <v xml:space="preserve">DI-Direction </v>
          </cell>
        </row>
        <row r="54">
          <cell r="E54" t="str">
            <v>DI-Sce contr. Commande</v>
          </cell>
        </row>
        <row r="55">
          <cell r="E55" t="str">
            <v>DI-Sce Etudes decis.</v>
          </cell>
        </row>
        <row r="56">
          <cell r="E56" t="str">
            <v>DI-Sce LA et LS 1</v>
          </cell>
        </row>
        <row r="57">
          <cell r="E57" t="str">
            <v>DI-Sce LA et LS 2</v>
          </cell>
        </row>
        <row r="58">
          <cell r="E58" t="str">
            <v>DI-Sce Postes 1</v>
          </cell>
        </row>
        <row r="59">
          <cell r="E59" t="str">
            <v>DI-Sce Postes 2</v>
          </cell>
        </row>
        <row r="60">
          <cell r="E60" t="str">
            <v>DI-Sce pilot. et coord.</v>
          </cell>
        </row>
        <row r="61">
          <cell r="E61" t="str">
            <v>DI-Pôle CCE EST</v>
          </cell>
        </row>
        <row r="62">
          <cell r="E62" t="str">
            <v>DI-Pôle Analyse Gestion</v>
          </cell>
        </row>
        <row r="63">
          <cell r="E63" t="str">
            <v>DI-Etat Major EST</v>
          </cell>
        </row>
        <row r="64">
          <cell r="E64" t="str">
            <v>DI-PICC GIMR EST</v>
          </cell>
        </row>
        <row r="65">
          <cell r="E65" t="str">
            <v>DI-PROJ. PATR. POSTES</v>
          </cell>
        </row>
        <row r="66">
          <cell r="E66" t="str">
            <v>DI-Pôle Projets EST</v>
          </cell>
        </row>
        <row r="67">
          <cell r="E67" t="str">
            <v>DI-PROJ. SECUR.-LIAIS</v>
          </cell>
        </row>
        <row r="68">
          <cell r="E68" t="str">
            <v>DI-Rejets GPSO</v>
          </cell>
        </row>
        <row r="69">
          <cell r="E69" t="str">
            <v>DI-Pôle Réalisation EST</v>
          </cell>
        </row>
        <row r="70">
          <cell r="E70" t="str">
            <v>DI-Division Technique Lignes</v>
          </cell>
        </row>
        <row r="71">
          <cell r="E71" t="str">
            <v>DI-Division Technique Postes</v>
          </cell>
        </row>
      </sheetData>
      <sheetData sheetId="6"/>
      <sheetData sheetId="7"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DOS-SANTOS-REIS Jordan" refreshedDate="43784.44632638889" createdVersion="5" refreshedVersion="5" minRefreshableVersion="3" recordCount="23">
  <cacheSource type="worksheet">
    <worksheetSource ref="E1:G24" sheet="Feuil1"/>
  </cacheSource>
  <cacheFields count="3">
    <cacheField name="imputation" numFmtId="0">
      <sharedItems count="8">
        <s v="BBBB2BBBB"/>
        <s v="AAAA2AAAA"/>
        <s v="ZZZZ.//.01.RJOLP"/>
        <s v="CCCC2CCCC"/>
        <s v="DDDD5DDDD"/>
        <s v="FFFF9FFFF"/>
        <s v="MMMM2MMMM"/>
        <s v="VVVV6YUHT"/>
      </sharedItems>
    </cacheField>
    <cacheField name="KM" numFmtId="0">
      <sharedItems containsSemiMixedTypes="0" containsString="0" containsNumber="1" containsInteger="1" minValue="25" maxValue="220"/>
    </cacheField>
    <cacheField name="PLAQUE" numFmtId="0">
      <sharedItems count="7">
        <s v="CC-123-CC"/>
        <s v="EE-123-EE"/>
        <s v="AA-123-AA"/>
        <s v="BB-123-BB"/>
        <s v="DD-123-DD"/>
        <s v="DT-383-FC" u="1"/>
        <s v="BJ-312-AC"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3">
  <r>
    <x v="0"/>
    <n v="128"/>
    <x v="0"/>
  </r>
  <r>
    <x v="1"/>
    <n v="167"/>
    <x v="1"/>
  </r>
  <r>
    <x v="1"/>
    <n v="212"/>
    <x v="2"/>
  </r>
  <r>
    <x v="0"/>
    <n v="200"/>
    <x v="3"/>
  </r>
  <r>
    <x v="1"/>
    <n v="58"/>
    <x v="2"/>
  </r>
  <r>
    <x v="1"/>
    <n v="91"/>
    <x v="2"/>
  </r>
  <r>
    <x v="2"/>
    <n v="220"/>
    <x v="0"/>
  </r>
  <r>
    <x v="1"/>
    <n v="71"/>
    <x v="2"/>
  </r>
  <r>
    <x v="0"/>
    <n v="81"/>
    <x v="2"/>
  </r>
  <r>
    <x v="3"/>
    <n v="50"/>
    <x v="2"/>
  </r>
  <r>
    <x v="4"/>
    <n v="78"/>
    <x v="0"/>
  </r>
  <r>
    <x v="5"/>
    <n v="50"/>
    <x v="3"/>
  </r>
  <r>
    <x v="1"/>
    <n v="182"/>
    <x v="2"/>
  </r>
  <r>
    <x v="1"/>
    <n v="90"/>
    <x v="3"/>
  </r>
  <r>
    <x v="6"/>
    <n v="107"/>
    <x v="0"/>
  </r>
  <r>
    <x v="1"/>
    <n v="122"/>
    <x v="4"/>
  </r>
  <r>
    <x v="7"/>
    <n v="31"/>
    <x v="3"/>
  </r>
  <r>
    <x v="0"/>
    <n v="25"/>
    <x v="3"/>
  </r>
  <r>
    <x v="4"/>
    <n v="96"/>
    <x v="3"/>
  </r>
  <r>
    <x v="2"/>
    <n v="215"/>
    <x v="3"/>
  </r>
  <r>
    <x v="1"/>
    <n v="90"/>
    <x v="3"/>
  </r>
  <r>
    <x v="1"/>
    <n v="78"/>
    <x v="3"/>
  </r>
  <r>
    <x v="1"/>
    <n v="119"/>
    <x v="3"/>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0" applyNumberFormats="0" applyBorderFormats="0" applyFontFormats="0" applyPatternFormats="0" applyAlignmentFormats="0" applyWidthHeightFormats="1" dataCaption="Valeurs" updatedVersion="5" minRefreshableVersion="3" useAutoFormatting="1" itemPrintTitles="1" createdVersion="5" indent="0" compact="0" outline="1" outlineData="1" compactData="0" multipleFieldFilters="0">
  <location ref="A3:C24" firstHeaderRow="1" firstDataRow="1" firstDataCol="2"/>
  <pivotFields count="3">
    <pivotField axis="axisRow" compact="0" showAll="0" defaultSubtotal="0">
      <items count="8">
        <item x="1"/>
        <item x="0"/>
        <item x="3"/>
        <item x="4"/>
        <item x="5"/>
        <item x="6"/>
        <item x="7"/>
        <item x="2"/>
      </items>
      <extLst>
        <ext xmlns:x14="http://schemas.microsoft.com/office/spreadsheetml/2009/9/main" uri="{2946ED86-A175-432a-8AC1-64E0C546D7DE}">
          <x14:pivotField fillDownLabels="1"/>
        </ext>
      </extLst>
    </pivotField>
    <pivotField dataField="1" compact="0" showAll="0" defaultSubtotal="0">
      <extLst>
        <ext xmlns:x14="http://schemas.microsoft.com/office/spreadsheetml/2009/9/main" uri="{2946ED86-A175-432a-8AC1-64E0C546D7DE}">
          <x14:pivotField fillDownLabels="1"/>
        </ext>
      </extLst>
    </pivotField>
    <pivotField axis="axisRow" compact="0" showAll="0" defaultSubtotal="0">
      <items count="7">
        <item m="1" x="6"/>
        <item m="1" x="5"/>
        <item x="0"/>
        <item x="1"/>
        <item x="2"/>
        <item x="3"/>
        <item x="4"/>
      </items>
      <extLst>
        <ext xmlns:x14="http://schemas.microsoft.com/office/spreadsheetml/2009/9/main" uri="{2946ED86-A175-432a-8AC1-64E0C546D7DE}">
          <x14:pivotField fillDownLabels="1"/>
        </ext>
      </extLst>
    </pivotField>
  </pivotFields>
  <rowFields count="2">
    <field x="2"/>
    <field x="0"/>
  </rowFields>
  <rowItems count="21">
    <i>
      <x v="2"/>
    </i>
    <i r="1">
      <x v="1"/>
    </i>
    <i r="1">
      <x v="3"/>
    </i>
    <i r="1">
      <x v="5"/>
    </i>
    <i r="1">
      <x v="7"/>
    </i>
    <i>
      <x v="3"/>
    </i>
    <i r="1">
      <x/>
    </i>
    <i>
      <x v="4"/>
    </i>
    <i r="1">
      <x/>
    </i>
    <i r="1">
      <x v="1"/>
    </i>
    <i r="1">
      <x v="2"/>
    </i>
    <i>
      <x v="5"/>
    </i>
    <i r="1">
      <x/>
    </i>
    <i r="1">
      <x v="1"/>
    </i>
    <i r="1">
      <x v="3"/>
    </i>
    <i r="1">
      <x v="4"/>
    </i>
    <i r="1">
      <x v="6"/>
    </i>
    <i r="1">
      <x v="7"/>
    </i>
    <i>
      <x v="6"/>
    </i>
    <i r="1">
      <x/>
    </i>
    <i t="grand">
      <x/>
    </i>
  </rowItems>
  <colItems count="1">
    <i/>
  </colItems>
  <dataFields count="1">
    <dataField name="Somme de KM" fld="1"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fillDownLabelsDefault="1"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7"/>
  <sheetViews>
    <sheetView zoomScale="97" workbookViewId="0">
      <selection activeCell="K10" sqref="K10"/>
    </sheetView>
  </sheetViews>
  <sheetFormatPr baseColWidth="10" defaultRowHeight="14.5" x14ac:dyDescent="0.35"/>
  <cols>
    <col min="1" max="2" width="13.36328125" customWidth="1"/>
    <col min="4" max="4" width="16.453125" customWidth="1"/>
    <col min="5" max="5" width="16.26953125" customWidth="1"/>
  </cols>
  <sheetData>
    <row r="1" spans="1:28" s="54" customFormat="1" x14ac:dyDescent="0.35">
      <c r="A1" s="54" t="s">
        <v>36</v>
      </c>
      <c r="B1" s="54" t="s">
        <v>37</v>
      </c>
      <c r="C1" s="54" t="s">
        <v>48</v>
      </c>
      <c r="D1" s="54" t="s">
        <v>46</v>
      </c>
      <c r="E1" s="54" t="s">
        <v>47</v>
      </c>
      <c r="F1" s="54" t="s">
        <v>0</v>
      </c>
      <c r="G1" s="54" t="s">
        <v>48</v>
      </c>
      <c r="H1" s="54" t="s">
        <v>48</v>
      </c>
      <c r="I1" s="54" t="s">
        <v>48</v>
      </c>
      <c r="J1" s="54" t="s">
        <v>48</v>
      </c>
      <c r="K1" s="54" t="s">
        <v>48</v>
      </c>
      <c r="L1" s="54" t="s">
        <v>49</v>
      </c>
      <c r="M1" s="54" t="s">
        <v>1</v>
      </c>
    </row>
    <row r="2" spans="1:28" ht="14.5" customHeight="1" x14ac:dyDescent="0.35">
      <c r="A2" s="1" t="s">
        <v>38</v>
      </c>
      <c r="B2" s="1" t="s">
        <v>40</v>
      </c>
      <c r="C2" s="1"/>
      <c r="D2" s="1" t="s">
        <v>27</v>
      </c>
      <c r="E2" s="1"/>
      <c r="F2" s="1">
        <v>128</v>
      </c>
      <c r="G2" s="1"/>
      <c r="M2" s="1" t="s">
        <v>23</v>
      </c>
    </row>
    <row r="3" spans="1:28" x14ac:dyDescent="0.35">
      <c r="A3" s="1" t="s">
        <v>38</v>
      </c>
      <c r="B3" s="1" t="s">
        <v>40</v>
      </c>
      <c r="C3" s="1"/>
      <c r="D3" s="1" t="s">
        <v>26</v>
      </c>
      <c r="E3" s="1"/>
      <c r="F3" s="1">
        <v>167</v>
      </c>
      <c r="G3" s="1"/>
      <c r="M3" s="1" t="s">
        <v>34</v>
      </c>
      <c r="AB3" t="s">
        <v>21</v>
      </c>
    </row>
    <row r="4" spans="1:28" x14ac:dyDescent="0.35">
      <c r="A4" s="1" t="s">
        <v>38</v>
      </c>
      <c r="B4" s="1" t="s">
        <v>40</v>
      </c>
      <c r="C4" s="1"/>
      <c r="D4" s="1" t="s">
        <v>26</v>
      </c>
      <c r="E4" s="1"/>
      <c r="F4" s="1">
        <v>212</v>
      </c>
      <c r="G4" s="1"/>
      <c r="M4" s="1" t="s">
        <v>21</v>
      </c>
      <c r="AB4" s="3" t="s">
        <v>22</v>
      </c>
    </row>
    <row r="5" spans="1:28" ht="29" customHeight="1" x14ac:dyDescent="0.35">
      <c r="A5" s="1" t="s">
        <v>38</v>
      </c>
      <c r="B5" s="1" t="s">
        <v>40</v>
      </c>
      <c r="C5" s="1"/>
      <c r="D5" s="1" t="s">
        <v>27</v>
      </c>
      <c r="E5" s="1"/>
      <c r="F5" s="1">
        <v>200</v>
      </c>
      <c r="G5" s="1"/>
      <c r="M5" s="1" t="s">
        <v>22</v>
      </c>
      <c r="AB5" s="5"/>
    </row>
    <row r="6" spans="1:28" x14ac:dyDescent="0.35">
      <c r="A6" s="1" t="s">
        <v>38</v>
      </c>
      <c r="B6" s="1" t="s">
        <v>40</v>
      </c>
      <c r="C6" s="1"/>
      <c r="D6" s="1" t="s">
        <v>26</v>
      </c>
      <c r="E6" s="1"/>
      <c r="F6" s="1">
        <v>58</v>
      </c>
      <c r="G6" s="1"/>
      <c r="M6" s="1" t="s">
        <v>21</v>
      </c>
      <c r="AB6" s="5"/>
    </row>
    <row r="7" spans="1:28" ht="29" customHeight="1" x14ac:dyDescent="0.35">
      <c r="A7" s="1" t="s">
        <v>38</v>
      </c>
      <c r="B7" s="1" t="s">
        <v>40</v>
      </c>
      <c r="C7" s="1"/>
      <c r="D7" s="1" t="s">
        <v>26</v>
      </c>
      <c r="E7" s="1"/>
      <c r="F7" s="1">
        <v>91</v>
      </c>
      <c r="G7" s="1"/>
      <c r="M7" s="1" t="s">
        <v>21</v>
      </c>
      <c r="AB7" s="5"/>
    </row>
    <row r="8" spans="1:28" ht="29" customHeight="1" x14ac:dyDescent="0.35">
      <c r="A8" s="1" t="s">
        <v>38</v>
      </c>
      <c r="B8" s="1" t="s">
        <v>40</v>
      </c>
      <c r="C8" s="1"/>
      <c r="E8" s="1" t="s">
        <v>33</v>
      </c>
      <c r="F8" s="1">
        <v>220</v>
      </c>
      <c r="G8" s="1"/>
      <c r="M8" s="1" t="s">
        <v>23</v>
      </c>
      <c r="AB8" s="5"/>
    </row>
    <row r="9" spans="1:28" x14ac:dyDescent="0.35">
      <c r="A9" s="1" t="s">
        <v>38</v>
      </c>
      <c r="B9" s="1" t="s">
        <v>40</v>
      </c>
      <c r="C9" s="1"/>
      <c r="D9" s="1" t="s">
        <v>26</v>
      </c>
      <c r="E9" s="1"/>
      <c r="F9" s="1">
        <v>71</v>
      </c>
      <c r="G9" s="1"/>
      <c r="M9" s="1" t="s">
        <v>21</v>
      </c>
      <c r="AB9" s="5"/>
    </row>
    <row r="10" spans="1:28" x14ac:dyDescent="0.35">
      <c r="A10" s="1" t="s">
        <v>38</v>
      </c>
      <c r="B10" s="1" t="s">
        <v>40</v>
      </c>
      <c r="C10" s="1"/>
      <c r="D10" s="1" t="s">
        <v>27</v>
      </c>
      <c r="E10" s="1"/>
      <c r="F10" s="1">
        <v>81</v>
      </c>
      <c r="G10" s="1"/>
      <c r="M10" s="1" t="s">
        <v>21</v>
      </c>
      <c r="AB10" s="5"/>
    </row>
    <row r="11" spans="1:28" ht="14.5" customHeight="1" x14ac:dyDescent="0.35">
      <c r="A11" s="1" t="s">
        <v>38</v>
      </c>
      <c r="B11" s="1" t="s">
        <v>40</v>
      </c>
      <c r="C11" s="1"/>
      <c r="D11" s="1" t="s">
        <v>28</v>
      </c>
      <c r="E11" s="1"/>
      <c r="F11" s="1">
        <v>50</v>
      </c>
      <c r="G11" s="1"/>
      <c r="M11" s="1" t="s">
        <v>21</v>
      </c>
      <c r="AB11" s="5"/>
    </row>
    <row r="12" spans="1:28" ht="29" customHeight="1" x14ac:dyDescent="0.35">
      <c r="A12" s="1" t="s">
        <v>38</v>
      </c>
      <c r="B12" s="1" t="s">
        <v>40</v>
      </c>
      <c r="C12" s="1"/>
      <c r="D12" s="1" t="s">
        <v>29</v>
      </c>
      <c r="E12" s="1"/>
      <c r="F12" s="1">
        <v>78</v>
      </c>
      <c r="G12" s="1"/>
      <c r="M12" s="1" t="s">
        <v>23</v>
      </c>
      <c r="AB12" s="3"/>
    </row>
    <row r="13" spans="1:28" x14ac:dyDescent="0.35">
      <c r="A13" s="1" t="s">
        <v>38</v>
      </c>
      <c r="B13" s="1" t="s">
        <v>40</v>
      </c>
      <c r="C13" s="1"/>
      <c r="D13" s="1" t="s">
        <v>30</v>
      </c>
      <c r="E13" s="1"/>
      <c r="F13" s="1">
        <v>50</v>
      </c>
      <c r="G13" s="1"/>
      <c r="M13" s="1" t="s">
        <v>22</v>
      </c>
      <c r="AB13" s="5"/>
    </row>
    <row r="14" spans="1:28" x14ac:dyDescent="0.35">
      <c r="A14" s="1" t="s">
        <v>39</v>
      </c>
      <c r="B14" s="1" t="s">
        <v>41</v>
      </c>
      <c r="C14" s="1"/>
      <c r="D14" s="1" t="s">
        <v>26</v>
      </c>
      <c r="E14" s="1"/>
      <c r="F14" s="1">
        <v>182</v>
      </c>
      <c r="G14" s="1"/>
      <c r="M14" s="1" t="s">
        <v>21</v>
      </c>
      <c r="AB14" s="5"/>
    </row>
    <row r="15" spans="1:28" x14ac:dyDescent="0.35">
      <c r="A15" s="1" t="s">
        <v>39</v>
      </c>
      <c r="B15" s="1" t="s">
        <v>41</v>
      </c>
      <c r="C15" s="1"/>
      <c r="D15" s="1" t="s">
        <v>26</v>
      </c>
      <c r="E15" s="1"/>
      <c r="F15" s="1">
        <v>90</v>
      </c>
      <c r="G15" s="1"/>
      <c r="M15" s="1" t="s">
        <v>22</v>
      </c>
      <c r="AB15" s="5"/>
    </row>
    <row r="16" spans="1:28" x14ac:dyDescent="0.35">
      <c r="A16" s="1" t="s">
        <v>39</v>
      </c>
      <c r="B16" s="1" t="s">
        <v>41</v>
      </c>
      <c r="C16" s="1"/>
      <c r="D16" s="1" t="s">
        <v>31</v>
      </c>
      <c r="E16" s="1"/>
      <c r="F16" s="1">
        <v>107</v>
      </c>
      <c r="G16" s="1"/>
      <c r="M16" s="1" t="s">
        <v>23</v>
      </c>
      <c r="AB16" s="5"/>
    </row>
    <row r="17" spans="1:28" x14ac:dyDescent="0.35">
      <c r="A17" s="1" t="s">
        <v>39</v>
      </c>
      <c r="B17" s="1" t="s">
        <v>41</v>
      </c>
      <c r="C17" s="1"/>
      <c r="D17" s="1" t="s">
        <v>26</v>
      </c>
      <c r="E17" s="1"/>
      <c r="F17" s="1">
        <v>122</v>
      </c>
      <c r="G17" s="1"/>
      <c r="M17" s="1" t="s">
        <v>24</v>
      </c>
      <c r="AB17" s="5"/>
    </row>
    <row r="18" spans="1:28" x14ac:dyDescent="0.35">
      <c r="A18" s="1" t="s">
        <v>39</v>
      </c>
      <c r="B18" s="1" t="s">
        <v>41</v>
      </c>
      <c r="C18" s="1"/>
      <c r="D18" s="1" t="s">
        <v>32</v>
      </c>
      <c r="E18" s="1"/>
      <c r="F18" s="1">
        <v>31</v>
      </c>
      <c r="G18" s="1"/>
      <c r="M18" s="1" t="s">
        <v>22</v>
      </c>
      <c r="AB18" s="5"/>
    </row>
    <row r="19" spans="1:28" x14ac:dyDescent="0.35">
      <c r="A19" s="1" t="s">
        <v>39</v>
      </c>
      <c r="B19" s="1" t="s">
        <v>41</v>
      </c>
      <c r="C19" s="1"/>
      <c r="D19" s="1" t="s">
        <v>27</v>
      </c>
      <c r="E19" s="1"/>
      <c r="F19" s="1">
        <v>25</v>
      </c>
      <c r="G19" s="1"/>
      <c r="M19" s="1" t="s">
        <v>22</v>
      </c>
      <c r="AB19" s="5"/>
    </row>
    <row r="20" spans="1:28" ht="14.5" customHeight="1" x14ac:dyDescent="0.35">
      <c r="A20" s="1" t="s">
        <v>39</v>
      </c>
      <c r="B20" s="1" t="s">
        <v>41</v>
      </c>
      <c r="C20" s="1"/>
      <c r="D20" s="1" t="s">
        <v>29</v>
      </c>
      <c r="E20" s="1"/>
      <c r="F20" s="1">
        <v>96</v>
      </c>
      <c r="G20" s="1"/>
      <c r="M20" s="1" t="s">
        <v>22</v>
      </c>
      <c r="AB20" s="5"/>
    </row>
    <row r="21" spans="1:28" x14ac:dyDescent="0.35">
      <c r="A21" s="1" t="s">
        <v>39</v>
      </c>
      <c r="B21" s="1" t="s">
        <v>41</v>
      </c>
      <c r="C21" s="1"/>
      <c r="E21" s="1" t="s">
        <v>33</v>
      </c>
      <c r="F21" s="1">
        <v>215</v>
      </c>
      <c r="G21" s="1"/>
      <c r="M21" s="1" t="s">
        <v>22</v>
      </c>
      <c r="AB21" s="5"/>
    </row>
    <row r="22" spans="1:28" x14ac:dyDescent="0.35">
      <c r="A22" s="1" t="s">
        <v>39</v>
      </c>
      <c r="B22" s="1" t="s">
        <v>41</v>
      </c>
      <c r="C22" s="1"/>
      <c r="D22" s="1" t="s">
        <v>26</v>
      </c>
      <c r="E22" s="1"/>
      <c r="F22" s="1">
        <v>90</v>
      </c>
      <c r="G22" s="1"/>
      <c r="M22" s="1" t="s">
        <v>22</v>
      </c>
      <c r="AB22" s="3"/>
    </row>
    <row r="23" spans="1:28" ht="14.5" customHeight="1" x14ac:dyDescent="0.35">
      <c r="A23" s="1" t="s">
        <v>39</v>
      </c>
      <c r="B23" s="1" t="s">
        <v>41</v>
      </c>
      <c r="C23" s="1"/>
      <c r="D23" s="1" t="s">
        <v>26</v>
      </c>
      <c r="E23" s="1"/>
      <c r="F23" s="1">
        <v>78</v>
      </c>
      <c r="G23" s="1"/>
      <c r="M23" s="1" t="s">
        <v>22</v>
      </c>
    </row>
    <row r="24" spans="1:28" ht="29" customHeight="1" x14ac:dyDescent="0.35">
      <c r="A24" s="1" t="s">
        <v>39</v>
      </c>
      <c r="B24" s="1" t="s">
        <v>41</v>
      </c>
      <c r="C24" s="1"/>
      <c r="D24" s="1" t="s">
        <v>26</v>
      </c>
      <c r="E24" s="1"/>
      <c r="F24" s="1">
        <v>119</v>
      </c>
      <c r="G24" s="1"/>
      <c r="M24" s="1" t="s">
        <v>22</v>
      </c>
    </row>
    <row r="25" spans="1:28" x14ac:dyDescent="0.35">
      <c r="A25" s="1" t="s">
        <v>38</v>
      </c>
      <c r="B25" s="1" t="s">
        <v>40</v>
      </c>
      <c r="C25" s="1"/>
      <c r="D25" s="1" t="s">
        <v>27</v>
      </c>
      <c r="E25" s="1"/>
      <c r="F25" s="1">
        <v>128</v>
      </c>
      <c r="G25" s="1"/>
      <c r="M25" s="1" t="s">
        <v>23</v>
      </c>
    </row>
    <row r="26" spans="1:28" x14ac:dyDescent="0.35">
      <c r="A26" s="1" t="s">
        <v>38</v>
      </c>
      <c r="B26" s="1" t="s">
        <v>40</v>
      </c>
      <c r="C26" s="1"/>
      <c r="D26" s="1" t="s">
        <v>26</v>
      </c>
      <c r="E26" s="1"/>
      <c r="F26" s="1">
        <v>167</v>
      </c>
      <c r="G26" s="1"/>
      <c r="M26" s="1" t="s">
        <v>21</v>
      </c>
    </row>
    <row r="27" spans="1:28" x14ac:dyDescent="0.35">
      <c r="A27" s="1" t="s">
        <v>38</v>
      </c>
      <c r="B27" s="1" t="s">
        <v>40</v>
      </c>
      <c r="C27" s="1"/>
      <c r="D27" s="1" t="s">
        <v>26</v>
      </c>
      <c r="E27" s="1"/>
      <c r="F27" s="1">
        <v>212</v>
      </c>
      <c r="G27" s="1"/>
      <c r="M27" s="1" t="s">
        <v>34</v>
      </c>
    </row>
    <row r="28" spans="1:28" x14ac:dyDescent="0.35">
      <c r="A28" s="1" t="s">
        <v>38</v>
      </c>
      <c r="B28" s="1" t="s">
        <v>40</v>
      </c>
      <c r="C28" s="1"/>
      <c r="D28" s="1" t="s">
        <v>27</v>
      </c>
      <c r="E28" s="1"/>
      <c r="F28" s="1">
        <v>200</v>
      </c>
      <c r="G28" s="1"/>
      <c r="M28" s="1" t="s">
        <v>22</v>
      </c>
    </row>
    <row r="29" spans="1:28" x14ac:dyDescent="0.35">
      <c r="A29" s="1" t="s">
        <v>38</v>
      </c>
      <c r="B29" s="1" t="s">
        <v>40</v>
      </c>
      <c r="C29" s="1"/>
      <c r="D29" s="1" t="s">
        <v>26</v>
      </c>
      <c r="E29" s="1"/>
      <c r="F29" s="1">
        <v>58</v>
      </c>
      <c r="G29" s="1"/>
      <c r="M29" s="1" t="s">
        <v>21</v>
      </c>
    </row>
    <row r="30" spans="1:28" x14ac:dyDescent="0.35">
      <c r="A30" s="1" t="s">
        <v>38</v>
      </c>
      <c r="B30" s="1" t="s">
        <v>40</v>
      </c>
      <c r="C30" s="1"/>
      <c r="D30" s="1" t="s">
        <v>26</v>
      </c>
      <c r="E30" s="1"/>
      <c r="F30" s="1">
        <v>91</v>
      </c>
      <c r="G30" s="1"/>
      <c r="M30" s="1" t="s">
        <v>21</v>
      </c>
    </row>
    <row r="31" spans="1:28" x14ac:dyDescent="0.35">
      <c r="A31" s="1" t="s">
        <v>38</v>
      </c>
      <c r="B31" s="1" t="s">
        <v>40</v>
      </c>
      <c r="C31" s="1"/>
      <c r="E31" s="1" t="s">
        <v>33</v>
      </c>
      <c r="F31" s="1">
        <v>220</v>
      </c>
      <c r="G31" s="1"/>
      <c r="M31" s="1" t="s">
        <v>23</v>
      </c>
    </row>
    <row r="32" spans="1:28" x14ac:dyDescent="0.35">
      <c r="A32" s="1" t="s">
        <v>38</v>
      </c>
      <c r="B32" s="1" t="s">
        <v>40</v>
      </c>
      <c r="C32" s="1"/>
      <c r="D32" s="1" t="s">
        <v>26</v>
      </c>
      <c r="E32" s="1"/>
      <c r="F32" s="1">
        <v>71</v>
      </c>
      <c r="G32" s="1"/>
      <c r="M32" s="1" t="s">
        <v>21</v>
      </c>
    </row>
    <row r="33" spans="1:13" x14ac:dyDescent="0.35">
      <c r="A33" s="1" t="s">
        <v>38</v>
      </c>
      <c r="B33" s="1" t="s">
        <v>40</v>
      </c>
      <c r="C33" s="1"/>
      <c r="D33" s="1" t="s">
        <v>27</v>
      </c>
      <c r="E33" s="1"/>
      <c r="F33" s="1">
        <v>81</v>
      </c>
      <c r="G33" s="1"/>
      <c r="M33" s="1" t="s">
        <v>21</v>
      </c>
    </row>
    <row r="34" spans="1:13" x14ac:dyDescent="0.35">
      <c r="A34" s="1" t="s">
        <v>38</v>
      </c>
      <c r="B34" s="1" t="s">
        <v>40</v>
      </c>
      <c r="C34" s="1"/>
      <c r="D34" s="1" t="s">
        <v>28</v>
      </c>
      <c r="E34" s="1"/>
      <c r="F34" s="1">
        <v>50</v>
      </c>
      <c r="G34" s="1"/>
      <c r="M34" s="1" t="s">
        <v>21</v>
      </c>
    </row>
    <row r="35" spans="1:13" x14ac:dyDescent="0.35">
      <c r="A35" s="1" t="s">
        <v>38</v>
      </c>
      <c r="B35" s="1" t="s">
        <v>40</v>
      </c>
      <c r="C35" s="1"/>
      <c r="D35" s="1" t="s">
        <v>29</v>
      </c>
      <c r="E35" s="1"/>
      <c r="F35" s="1">
        <v>78</v>
      </c>
      <c r="G35" s="1"/>
      <c r="M35" s="1" t="s">
        <v>23</v>
      </c>
    </row>
    <row r="36" spans="1:13" x14ac:dyDescent="0.35">
      <c r="A36" s="1" t="s">
        <v>38</v>
      </c>
      <c r="B36" s="1" t="s">
        <v>40</v>
      </c>
      <c r="C36" s="1"/>
      <c r="D36" s="1" t="s">
        <v>30</v>
      </c>
      <c r="E36" s="1"/>
      <c r="F36" s="1">
        <v>50</v>
      </c>
      <c r="G36" s="1"/>
      <c r="M36" s="1" t="s">
        <v>22</v>
      </c>
    </row>
    <row r="37" spans="1:13" x14ac:dyDescent="0.35">
      <c r="A37" s="1" t="s">
        <v>39</v>
      </c>
      <c r="B37" s="1" t="s">
        <v>41</v>
      </c>
      <c r="C37" s="1"/>
      <c r="D37" s="1" t="s">
        <v>26</v>
      </c>
      <c r="E37" s="1"/>
      <c r="F37" s="1">
        <v>182</v>
      </c>
      <c r="G37" s="1"/>
      <c r="M37" s="1" t="s">
        <v>21</v>
      </c>
    </row>
    <row r="38" spans="1:13" x14ac:dyDescent="0.35">
      <c r="A38" s="1" t="s">
        <v>39</v>
      </c>
      <c r="B38" s="1" t="s">
        <v>41</v>
      </c>
      <c r="C38" s="1"/>
      <c r="D38" s="1" t="s">
        <v>26</v>
      </c>
      <c r="E38" s="1"/>
      <c r="F38" s="1">
        <v>90</v>
      </c>
      <c r="G38" s="1"/>
      <c r="M38" s="1" t="s">
        <v>22</v>
      </c>
    </row>
    <row r="39" spans="1:13" x14ac:dyDescent="0.35">
      <c r="A39" s="1" t="s">
        <v>39</v>
      </c>
      <c r="B39" s="1" t="s">
        <v>41</v>
      </c>
      <c r="C39" s="1"/>
      <c r="D39" s="1" t="s">
        <v>31</v>
      </c>
      <c r="E39" s="1"/>
      <c r="F39" s="1">
        <v>107</v>
      </c>
      <c r="G39" s="1"/>
      <c r="M39" s="1" t="s">
        <v>23</v>
      </c>
    </row>
    <row r="40" spans="1:13" x14ac:dyDescent="0.35">
      <c r="A40" s="1" t="s">
        <v>39</v>
      </c>
      <c r="B40" s="1" t="s">
        <v>41</v>
      </c>
      <c r="C40" s="1"/>
      <c r="D40" s="1" t="s">
        <v>26</v>
      </c>
      <c r="E40" s="1"/>
      <c r="F40" s="1">
        <v>122</v>
      </c>
      <c r="G40" s="1"/>
      <c r="M40" s="1" t="s">
        <v>24</v>
      </c>
    </row>
    <row r="41" spans="1:13" x14ac:dyDescent="0.35">
      <c r="A41" s="1" t="s">
        <v>39</v>
      </c>
      <c r="B41" s="1" t="s">
        <v>41</v>
      </c>
      <c r="C41" s="1"/>
      <c r="D41" s="1" t="s">
        <v>32</v>
      </c>
      <c r="E41" s="1"/>
      <c r="F41" s="1">
        <v>31</v>
      </c>
      <c r="G41" s="1"/>
      <c r="M41" s="1" t="s">
        <v>22</v>
      </c>
    </row>
    <row r="42" spans="1:13" x14ac:dyDescent="0.35">
      <c r="A42" s="1" t="s">
        <v>39</v>
      </c>
      <c r="B42" s="1" t="s">
        <v>41</v>
      </c>
      <c r="C42" s="1"/>
      <c r="D42" s="1" t="s">
        <v>27</v>
      </c>
      <c r="E42" s="1"/>
      <c r="F42" s="1">
        <v>25</v>
      </c>
      <c r="G42" s="1"/>
      <c r="M42" s="1" t="s">
        <v>22</v>
      </c>
    </row>
    <row r="43" spans="1:13" x14ac:dyDescent="0.35">
      <c r="A43" s="1" t="s">
        <v>39</v>
      </c>
      <c r="B43" s="1" t="s">
        <v>41</v>
      </c>
      <c r="C43" s="1"/>
      <c r="D43" s="1" t="s">
        <v>29</v>
      </c>
      <c r="E43" s="1"/>
      <c r="F43" s="1">
        <v>96</v>
      </c>
      <c r="G43" s="1"/>
      <c r="M43" s="1" t="s">
        <v>22</v>
      </c>
    </row>
    <row r="44" spans="1:13" x14ac:dyDescent="0.35">
      <c r="A44" s="1" t="s">
        <v>39</v>
      </c>
      <c r="B44" s="1" t="s">
        <v>41</v>
      </c>
      <c r="C44" s="1"/>
      <c r="E44" s="1" t="s">
        <v>33</v>
      </c>
      <c r="F44" s="1">
        <v>215</v>
      </c>
      <c r="G44" s="1"/>
      <c r="M44" s="1" t="s">
        <v>22</v>
      </c>
    </row>
    <row r="45" spans="1:13" x14ac:dyDescent="0.35">
      <c r="A45" s="1" t="s">
        <v>39</v>
      </c>
      <c r="B45" s="1" t="s">
        <v>41</v>
      </c>
      <c r="C45" s="1"/>
      <c r="D45" s="1" t="s">
        <v>26</v>
      </c>
      <c r="E45" s="1"/>
      <c r="F45" s="1">
        <v>90</v>
      </c>
      <c r="G45" s="1"/>
      <c r="M45" s="1" t="s">
        <v>22</v>
      </c>
    </row>
    <row r="46" spans="1:13" x14ac:dyDescent="0.35">
      <c r="A46" s="1" t="s">
        <v>39</v>
      </c>
      <c r="B46" s="1" t="s">
        <v>41</v>
      </c>
      <c r="C46" s="1"/>
      <c r="D46" s="1" t="s">
        <v>26</v>
      </c>
      <c r="E46" s="1"/>
      <c r="F46" s="1">
        <v>78</v>
      </c>
      <c r="G46" s="1"/>
      <c r="M46" s="1" t="s">
        <v>22</v>
      </c>
    </row>
    <row r="47" spans="1:13" x14ac:dyDescent="0.35">
      <c r="A47" s="1" t="s">
        <v>39</v>
      </c>
      <c r="B47" s="1" t="s">
        <v>41</v>
      </c>
      <c r="C47" s="1"/>
      <c r="D47" s="1" t="s">
        <v>26</v>
      </c>
      <c r="E47" s="1"/>
      <c r="F47" s="1">
        <v>119</v>
      </c>
      <c r="G47" s="1"/>
      <c r="M47" s="1" t="s">
        <v>35</v>
      </c>
    </row>
  </sheetData>
  <sortState ref="E2:G24">
    <sortCondition ref="G2:G24"/>
    <sortCondition ref="E2:E24"/>
  </sortState>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C24"/>
  <sheetViews>
    <sheetView workbookViewId="0">
      <selection activeCell="G7" sqref="G7"/>
    </sheetView>
  </sheetViews>
  <sheetFormatPr baseColWidth="10" defaultRowHeight="14.5" x14ac:dyDescent="0.35"/>
  <cols>
    <col min="1" max="1" width="11.7265625" customWidth="1"/>
    <col min="2" max="2" width="15.6328125" bestFit="1" customWidth="1"/>
    <col min="3" max="3" width="12.90625" customWidth="1"/>
    <col min="6" max="6" width="11.6328125" bestFit="1" customWidth="1"/>
    <col min="7" max="7" width="26.453125" bestFit="1" customWidth="1"/>
  </cols>
  <sheetData>
    <row r="3" spans="1:3" x14ac:dyDescent="0.35">
      <c r="A3" s="2" t="s">
        <v>1</v>
      </c>
      <c r="B3" s="2" t="s">
        <v>25</v>
      </c>
      <c r="C3" t="s">
        <v>2</v>
      </c>
    </row>
    <row r="4" spans="1:3" x14ac:dyDescent="0.35">
      <c r="A4" t="s">
        <v>23</v>
      </c>
      <c r="C4" s="4"/>
    </row>
    <row r="5" spans="1:3" x14ac:dyDescent="0.35">
      <c r="A5" t="s">
        <v>23</v>
      </c>
      <c r="B5" t="s">
        <v>27</v>
      </c>
      <c r="C5" s="4">
        <v>128</v>
      </c>
    </row>
    <row r="6" spans="1:3" x14ac:dyDescent="0.35">
      <c r="A6" t="s">
        <v>23</v>
      </c>
      <c r="B6" t="s">
        <v>29</v>
      </c>
      <c r="C6" s="4">
        <v>78</v>
      </c>
    </row>
    <row r="7" spans="1:3" x14ac:dyDescent="0.35">
      <c r="A7" t="s">
        <v>23</v>
      </c>
      <c r="B7" t="s">
        <v>31</v>
      </c>
      <c r="C7" s="4">
        <v>107</v>
      </c>
    </row>
    <row r="8" spans="1:3" x14ac:dyDescent="0.35">
      <c r="A8" t="s">
        <v>23</v>
      </c>
      <c r="B8" t="s">
        <v>33</v>
      </c>
      <c r="C8" s="4">
        <v>220</v>
      </c>
    </row>
    <row r="9" spans="1:3" x14ac:dyDescent="0.35">
      <c r="A9" t="s">
        <v>34</v>
      </c>
      <c r="C9" s="4"/>
    </row>
    <row r="10" spans="1:3" x14ac:dyDescent="0.35">
      <c r="A10" t="s">
        <v>34</v>
      </c>
      <c r="B10" t="s">
        <v>26</v>
      </c>
      <c r="C10" s="4">
        <v>167</v>
      </c>
    </row>
    <row r="11" spans="1:3" x14ac:dyDescent="0.35">
      <c r="A11" t="s">
        <v>21</v>
      </c>
      <c r="C11" s="4"/>
    </row>
    <row r="12" spans="1:3" x14ac:dyDescent="0.35">
      <c r="A12" t="s">
        <v>21</v>
      </c>
      <c r="B12" t="s">
        <v>26</v>
      </c>
      <c r="C12" s="4">
        <v>614</v>
      </c>
    </row>
    <row r="13" spans="1:3" x14ac:dyDescent="0.35">
      <c r="A13" t="s">
        <v>21</v>
      </c>
      <c r="B13" t="s">
        <v>27</v>
      </c>
      <c r="C13" s="4">
        <v>81</v>
      </c>
    </row>
    <row r="14" spans="1:3" x14ac:dyDescent="0.35">
      <c r="A14" t="s">
        <v>21</v>
      </c>
      <c r="B14" t="s">
        <v>28</v>
      </c>
      <c r="C14" s="4">
        <v>50</v>
      </c>
    </row>
    <row r="15" spans="1:3" x14ac:dyDescent="0.35">
      <c r="A15" t="s">
        <v>22</v>
      </c>
      <c r="C15" s="4"/>
    </row>
    <row r="16" spans="1:3" x14ac:dyDescent="0.35">
      <c r="A16" t="s">
        <v>22</v>
      </c>
      <c r="B16" t="s">
        <v>26</v>
      </c>
      <c r="C16" s="4">
        <v>377</v>
      </c>
    </row>
    <row r="17" spans="1:3" x14ac:dyDescent="0.35">
      <c r="A17" t="s">
        <v>22</v>
      </c>
      <c r="B17" t="s">
        <v>27</v>
      </c>
      <c r="C17" s="4">
        <v>225</v>
      </c>
    </row>
    <row r="18" spans="1:3" x14ac:dyDescent="0.35">
      <c r="A18" t="s">
        <v>22</v>
      </c>
      <c r="B18" t="s">
        <v>29</v>
      </c>
      <c r="C18" s="4">
        <v>96</v>
      </c>
    </row>
    <row r="19" spans="1:3" x14ac:dyDescent="0.35">
      <c r="A19" t="s">
        <v>22</v>
      </c>
      <c r="B19" t="s">
        <v>30</v>
      </c>
      <c r="C19" s="4">
        <v>50</v>
      </c>
    </row>
    <row r="20" spans="1:3" x14ac:dyDescent="0.35">
      <c r="A20" t="s">
        <v>22</v>
      </c>
      <c r="B20" t="s">
        <v>32</v>
      </c>
      <c r="C20" s="4">
        <v>31</v>
      </c>
    </row>
    <row r="21" spans="1:3" x14ac:dyDescent="0.35">
      <c r="A21" t="s">
        <v>22</v>
      </c>
      <c r="B21" t="s">
        <v>33</v>
      </c>
      <c r="C21" s="4">
        <v>215</v>
      </c>
    </row>
    <row r="22" spans="1:3" x14ac:dyDescent="0.35">
      <c r="A22" t="s">
        <v>24</v>
      </c>
      <c r="C22" s="4"/>
    </row>
    <row r="23" spans="1:3" x14ac:dyDescent="0.35">
      <c r="A23" t="s">
        <v>24</v>
      </c>
      <c r="B23" t="s">
        <v>26</v>
      </c>
      <c r="C23" s="4">
        <v>122</v>
      </c>
    </row>
    <row r="24" spans="1:3" x14ac:dyDescent="0.35">
      <c r="A24" t="s">
        <v>3</v>
      </c>
      <c r="C24" s="4">
        <v>2561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136"/>
  <sheetViews>
    <sheetView tabSelected="1" topLeftCell="A3" zoomScale="131" workbookViewId="0">
      <selection activeCell="E7" sqref="E7"/>
    </sheetView>
  </sheetViews>
  <sheetFormatPr baseColWidth="10" defaultRowHeight="14.5" x14ac:dyDescent="0.35"/>
  <cols>
    <col min="2" max="3" width="30.6328125" customWidth="1"/>
    <col min="4" max="4" width="15.6328125" customWidth="1"/>
    <col min="5" max="5" width="40.6328125" customWidth="1"/>
    <col min="6" max="6" width="13.6328125" customWidth="1"/>
    <col min="7" max="7" width="14.6328125" customWidth="1"/>
    <col min="8" max="10" width="13.6328125" customWidth="1"/>
    <col min="11" max="11" width="20.6328125" customWidth="1"/>
    <col min="12" max="12" width="40.6328125" customWidth="1"/>
    <col min="13" max="14" width="13.6328125" customWidth="1"/>
    <col min="15" max="15" width="50.6328125" customWidth="1"/>
    <col min="16" max="20" width="13.6328125" customWidth="1"/>
  </cols>
  <sheetData>
    <row r="1" spans="1:20" ht="15" thickBot="1" x14ac:dyDescent="0.4">
      <c r="A1" s="17"/>
      <c r="B1" s="18"/>
      <c r="C1" s="18"/>
      <c r="D1" s="18"/>
      <c r="E1" s="18"/>
      <c r="F1" s="19"/>
      <c r="G1" s="20"/>
      <c r="H1" s="17"/>
      <c r="I1" s="17"/>
      <c r="J1" s="17"/>
      <c r="K1" s="17"/>
      <c r="L1" s="17"/>
      <c r="M1" s="17"/>
      <c r="N1" s="17"/>
      <c r="O1" s="17"/>
      <c r="P1" s="17"/>
      <c r="Q1" s="17"/>
      <c r="R1" s="17"/>
      <c r="S1" s="17"/>
      <c r="T1" s="17"/>
    </row>
    <row r="2" spans="1:20" ht="24.5" thickTop="1" thickBot="1" x14ac:dyDescent="0.6">
      <c r="A2" s="17"/>
      <c r="B2" s="29" t="s">
        <v>15</v>
      </c>
      <c r="C2" s="30"/>
      <c r="D2" s="30"/>
      <c r="E2" s="30"/>
      <c r="F2" s="31"/>
      <c r="G2" s="20"/>
      <c r="H2" s="17"/>
      <c r="I2" s="17"/>
      <c r="J2" s="17"/>
      <c r="K2" s="17"/>
      <c r="L2" s="17"/>
      <c r="M2" s="17"/>
      <c r="N2" s="17"/>
      <c r="O2" s="17"/>
      <c r="P2" s="17"/>
      <c r="Q2" s="17"/>
      <c r="R2" s="17"/>
      <c r="S2" s="17"/>
      <c r="T2" s="17"/>
    </row>
    <row r="3" spans="1:20" ht="24" thickTop="1" x14ac:dyDescent="0.55000000000000004">
      <c r="A3" s="17"/>
      <c r="B3" s="21"/>
      <c r="C3" s="21"/>
      <c r="D3" s="21"/>
      <c r="E3" s="21"/>
      <c r="F3" s="21"/>
      <c r="G3" s="20"/>
      <c r="H3" s="17"/>
      <c r="I3" s="17"/>
      <c r="J3" s="17"/>
      <c r="K3" s="17"/>
      <c r="L3" s="17"/>
      <c r="M3" s="17"/>
      <c r="N3" s="17"/>
      <c r="O3" s="17"/>
      <c r="P3" s="17"/>
      <c r="Q3" s="17"/>
      <c r="R3" s="17"/>
      <c r="S3" s="17"/>
      <c r="T3" s="17"/>
    </row>
    <row r="4" spans="1:20" ht="23.5" x14ac:dyDescent="0.55000000000000004">
      <c r="A4" s="17"/>
      <c r="B4" s="22"/>
      <c r="C4" s="23"/>
      <c r="D4" s="24" t="s">
        <v>16</v>
      </c>
      <c r="E4" s="32" t="str">
        <f ca="1">TEXT(TODAY(),"mmmm aaaa")</f>
        <v>novembre 2019</v>
      </c>
      <c r="F4" s="33"/>
      <c r="G4" s="28"/>
      <c r="H4" s="17"/>
      <c r="I4" s="17"/>
      <c r="J4" s="17"/>
      <c r="K4" s="17"/>
      <c r="L4" s="17"/>
      <c r="M4" s="17"/>
      <c r="N4" s="17"/>
      <c r="O4" s="17"/>
      <c r="P4" s="17"/>
      <c r="Q4" s="17"/>
      <c r="R4" s="17"/>
      <c r="S4" s="17"/>
      <c r="T4" s="17"/>
    </row>
    <row r="5" spans="1:20" x14ac:dyDescent="0.35">
      <c r="A5" s="17"/>
      <c r="B5" s="18"/>
      <c r="C5" s="18"/>
      <c r="D5" s="18"/>
      <c r="E5" s="18"/>
      <c r="F5" s="18"/>
      <c r="G5" s="20"/>
      <c r="H5" s="17"/>
      <c r="I5" s="17"/>
      <c r="J5" s="17"/>
      <c r="K5" s="17"/>
      <c r="L5" s="17"/>
      <c r="M5" s="17"/>
      <c r="N5" s="17"/>
      <c r="O5" s="17"/>
      <c r="P5" s="17"/>
      <c r="Q5" s="17"/>
      <c r="R5" s="17"/>
      <c r="S5" s="17"/>
      <c r="T5" s="17"/>
    </row>
    <row r="6" spans="1:20" x14ac:dyDescent="0.35">
      <c r="A6" s="17"/>
      <c r="B6" s="34" t="s">
        <v>17</v>
      </c>
      <c r="C6" s="35"/>
      <c r="D6" s="35"/>
      <c r="E6" s="36" t="s">
        <v>63</v>
      </c>
      <c r="F6" s="37"/>
      <c r="G6" s="20"/>
      <c r="H6" s="38" t="s">
        <v>54</v>
      </c>
      <c r="I6" s="39"/>
      <c r="J6" s="39"/>
      <c r="K6" s="39"/>
      <c r="L6" s="39"/>
      <c r="M6" s="39"/>
      <c r="N6" s="39"/>
      <c r="O6" s="39"/>
      <c r="P6" s="39"/>
      <c r="Q6" s="39"/>
      <c r="R6" s="39"/>
      <c r="S6" s="39"/>
      <c r="T6" s="40"/>
    </row>
    <row r="7" spans="1:20" ht="29.5" thickBot="1" x14ac:dyDescent="0.4">
      <c r="A7" s="17"/>
      <c r="B7" s="25" t="s">
        <v>18</v>
      </c>
      <c r="C7" s="25" t="s">
        <v>19</v>
      </c>
      <c r="D7" s="25" t="s">
        <v>20</v>
      </c>
      <c r="E7" s="25" t="s">
        <v>52</v>
      </c>
      <c r="F7" s="25" t="s">
        <v>53</v>
      </c>
      <c r="G7" s="20"/>
      <c r="H7" s="6" t="s">
        <v>4</v>
      </c>
      <c r="I7" s="6" t="s">
        <v>5</v>
      </c>
      <c r="J7" s="6" t="s">
        <v>6</v>
      </c>
      <c r="K7" s="6" t="s">
        <v>44</v>
      </c>
      <c r="L7" s="6" t="s">
        <v>45</v>
      </c>
      <c r="M7" s="6" t="s">
        <v>7</v>
      </c>
      <c r="N7" s="6" t="s">
        <v>8</v>
      </c>
      <c r="O7" s="6" t="s">
        <v>9</v>
      </c>
      <c r="P7" s="6" t="s">
        <v>10</v>
      </c>
      <c r="Q7" s="6" t="s">
        <v>11</v>
      </c>
      <c r="R7" s="7" t="s">
        <v>12</v>
      </c>
      <c r="S7" s="6" t="s">
        <v>13</v>
      </c>
      <c r="T7" s="6" t="s">
        <v>14</v>
      </c>
    </row>
    <row r="8" spans="1:20" x14ac:dyDescent="0.35">
      <c r="A8" s="17"/>
      <c r="B8" s="26" t="s">
        <v>42</v>
      </c>
      <c r="C8" s="26" t="s">
        <v>43</v>
      </c>
      <c r="D8" s="26" t="str">
        <f>IF(ISBLANK(Feuil2!A5),"",IF(Feuil2!A5="Total général","",Feuil2!A5))</f>
        <v>CC-123-CC</v>
      </c>
      <c r="E8" s="27" t="s">
        <v>58</v>
      </c>
      <c r="F8" s="27" t="s">
        <v>59</v>
      </c>
      <c r="G8" s="20"/>
      <c r="H8" s="8"/>
      <c r="I8" s="9"/>
      <c r="J8" s="9"/>
      <c r="K8" s="9" t="str">
        <f>IF(LEN(E8)=9,E8,"")</f>
        <v/>
      </c>
      <c r="L8" s="9" t="str">
        <f t="shared" ref="L8:L71" si="0">IF(LEN(E8)&gt;9,E8,"")</f>
        <v>une imputation différente max par plaque</v>
      </c>
      <c r="M8" s="9" t="str">
        <f t="shared" ref="M8" si="1">F8</f>
        <v xml:space="preserve">addition </v>
      </c>
      <c r="N8" s="9" t="str">
        <f>IF(M8="","","KM")</f>
        <v>KM</v>
      </c>
      <c r="O8" s="9" t="str">
        <f ca="1">IF(M8="","",CONCATENATE("Pointage Km"," ",D8," ",E4))</f>
        <v>Pointage Km CC-123-CC novembre 2019</v>
      </c>
      <c r="P8" s="9"/>
      <c r="Q8" s="9"/>
      <c r="R8" s="9"/>
      <c r="S8" s="9" t="str">
        <f t="shared" ref="S8:S10" ca="1" si="2">IF(O8="","","CODE")</f>
        <v>CODE</v>
      </c>
      <c r="T8" s="10" t="str">
        <f>IF(M8="","",D8)</f>
        <v>CC-123-CC</v>
      </c>
    </row>
    <row r="9" spans="1:20" x14ac:dyDescent="0.35">
      <c r="A9" s="17"/>
      <c r="B9" s="26" t="s">
        <v>42</v>
      </c>
      <c r="C9" s="26" t="s">
        <v>43</v>
      </c>
      <c r="D9" s="26" t="str">
        <f>IF(ISBLANK(Feuil2!A6),"",IF(Feuil2!A6="Total général","",Feuil2!A6))</f>
        <v>CC-123-CC</v>
      </c>
      <c r="E9" s="27" t="str">
        <f>IF(Feuil2!B5&lt;&gt;0,Feuil2!B5,"")</f>
        <v>BBBB2BBBB</v>
      </c>
      <c r="F9" s="27">
        <f>IF(ISBLANK(Feuil2!B5),"",VLOOKUP(Feuil2!B5,Feuil2!B:E,2,FALSE))</f>
        <v>128</v>
      </c>
      <c r="G9" s="20"/>
      <c r="H9" s="8"/>
      <c r="I9" s="9"/>
      <c r="J9" s="9"/>
      <c r="K9" s="9" t="str">
        <f t="shared" ref="K9:K72" si="3">IF(LEN(E9)=9,E9,"")</f>
        <v>BBBB2BBBB</v>
      </c>
      <c r="L9" s="9" t="str">
        <f t="shared" si="0"/>
        <v/>
      </c>
      <c r="M9" s="9">
        <f t="shared" ref="M9:M72" si="4">F9</f>
        <v>128</v>
      </c>
      <c r="N9" s="9" t="str">
        <f t="shared" ref="N9:N72" si="5">IF(M9="","","KM")</f>
        <v>KM</v>
      </c>
      <c r="O9" s="9" t="str">
        <f ca="1">IF(M9="","",CONCATENATE("Pointage Km"," ",D9," ",E4))</f>
        <v>Pointage Km CC-123-CC novembre 2019</v>
      </c>
      <c r="P9" s="9"/>
      <c r="Q9" s="9"/>
      <c r="R9" s="9"/>
      <c r="S9" s="9" t="str">
        <f t="shared" ca="1" si="2"/>
        <v>CODE</v>
      </c>
      <c r="T9" s="10" t="str">
        <f t="shared" ref="T9:T72" si="6">IF(M9="","",D9)</f>
        <v>CC-123-CC</v>
      </c>
    </row>
    <row r="10" spans="1:20" x14ac:dyDescent="0.35">
      <c r="A10" s="17"/>
      <c r="B10" s="26" t="s">
        <v>42</v>
      </c>
      <c r="C10" s="26" t="s">
        <v>43</v>
      </c>
      <c r="D10" s="26" t="str">
        <f>IF(ISBLANK(Feuil2!A7),"",IF(Feuil2!A7="Total général","",Feuil2!A7))</f>
        <v>CC-123-CC</v>
      </c>
      <c r="E10" s="27" t="str">
        <f>IF(Feuil2!B6&lt;&gt;0,Feuil2!B6,"")</f>
        <v>DDDD5DDDD</v>
      </c>
      <c r="F10" s="27">
        <f>IF(ISBLANK(Feuil2!B6),"",VLOOKUP(Feuil2!B6,Feuil2!B:E,2,FALSE))</f>
        <v>78</v>
      </c>
      <c r="G10" s="20"/>
      <c r="H10" s="8"/>
      <c r="I10" s="9"/>
      <c r="J10" s="9"/>
      <c r="K10" s="9" t="str">
        <f t="shared" si="3"/>
        <v>DDDD5DDDD</v>
      </c>
      <c r="L10" s="9" t="str">
        <f t="shared" si="0"/>
        <v/>
      </c>
      <c r="M10" s="9">
        <f t="shared" si="4"/>
        <v>78</v>
      </c>
      <c r="N10" s="9" t="str">
        <f t="shared" si="5"/>
        <v>KM</v>
      </c>
      <c r="O10" s="9" t="str">
        <f ca="1">IF(M10="","",CONCATENATE("Pointage Km"," ",D10," ",E4))</f>
        <v>Pointage Km CC-123-CC novembre 2019</v>
      </c>
      <c r="P10" s="9"/>
      <c r="Q10" s="9"/>
      <c r="R10" s="9"/>
      <c r="S10" s="9" t="str">
        <f t="shared" ca="1" si="2"/>
        <v>CODE</v>
      </c>
      <c r="T10" s="10" t="str">
        <f t="shared" si="6"/>
        <v>CC-123-CC</v>
      </c>
    </row>
    <row r="11" spans="1:20" x14ac:dyDescent="0.35">
      <c r="A11" s="17"/>
      <c r="B11" s="26" t="s">
        <v>42</v>
      </c>
      <c r="C11" s="26" t="s">
        <v>43</v>
      </c>
      <c r="D11" s="26" t="str">
        <f>IF(ISBLANK(Feuil2!A8),"",IF(Feuil2!A8="Total général","",Feuil2!A8))</f>
        <v>CC-123-CC</v>
      </c>
      <c r="E11" s="27" t="str">
        <f>IF(Feuil2!B7&lt;&gt;0,Feuil2!B7,"")</f>
        <v>MMMM2MMMM</v>
      </c>
      <c r="F11" s="27">
        <f>IF(ISBLANK(Feuil2!B7),"",VLOOKUP(Feuil2!B7,Feuil2!B:E,2,FALSE))</f>
        <v>107</v>
      </c>
      <c r="G11" s="20"/>
      <c r="H11" s="8"/>
      <c r="I11" s="9"/>
      <c r="J11" s="9"/>
      <c r="K11" s="9" t="str">
        <f t="shared" si="3"/>
        <v>MMMM2MMMM</v>
      </c>
      <c r="L11" s="9" t="str">
        <f t="shared" si="0"/>
        <v/>
      </c>
      <c r="M11" s="9">
        <f t="shared" si="4"/>
        <v>107</v>
      </c>
      <c r="N11" s="9" t="str">
        <f t="shared" si="5"/>
        <v>KM</v>
      </c>
      <c r="O11" s="9" t="str">
        <f ca="1">IF(M11="","",CONCATENATE("Pointage Km"," ",D11," ",E4))</f>
        <v>Pointage Km CC-123-CC novembre 2019</v>
      </c>
      <c r="P11" s="9"/>
      <c r="Q11" s="9"/>
      <c r="R11" s="9"/>
      <c r="S11" s="9" t="str">
        <f ca="1">IF(O11="","","CODE")</f>
        <v>CODE</v>
      </c>
      <c r="T11" s="10" t="str">
        <f t="shared" si="6"/>
        <v>CC-123-CC</v>
      </c>
    </row>
    <row r="12" spans="1:20" x14ac:dyDescent="0.35">
      <c r="A12" s="17"/>
      <c r="B12" s="26" t="s">
        <v>42</v>
      </c>
      <c r="C12" s="26" t="s">
        <v>43</v>
      </c>
      <c r="D12" s="26" t="str">
        <f>IF(ISBLANK(Feuil2!A9),"",IF(Feuil2!A9="Total général","",Feuil2!A9))</f>
        <v>EE-123-EE</v>
      </c>
      <c r="E12" s="27" t="str">
        <f>IF(Feuil2!B8&lt;&gt;0,Feuil2!B8,"")</f>
        <v>ZZZZ.//.01.RJOLP</v>
      </c>
      <c r="F12" s="27">
        <f>IF(ISBLANK(Feuil2!B8),"",VLOOKUP(Feuil2!B8,Feuil2!B:E,2,FALSE))</f>
        <v>220</v>
      </c>
      <c r="G12" s="20"/>
      <c r="H12" s="8"/>
      <c r="I12" s="9"/>
      <c r="J12" s="9"/>
      <c r="K12" s="9" t="str">
        <f t="shared" si="3"/>
        <v/>
      </c>
      <c r="L12" s="9" t="str">
        <f t="shared" si="0"/>
        <v>ZZZZ.//.01.RJOLP</v>
      </c>
      <c r="M12" s="9">
        <f t="shared" si="4"/>
        <v>220</v>
      </c>
      <c r="N12" s="9" t="str">
        <f t="shared" si="5"/>
        <v>KM</v>
      </c>
      <c r="O12" s="9" t="str">
        <f ca="1">IF(M12="","",CONCATENATE("Pointage Km"," ",D12," ",E4))</f>
        <v>Pointage Km EE-123-EE novembre 2019</v>
      </c>
      <c r="P12" s="9"/>
      <c r="Q12" s="9"/>
      <c r="R12" s="9"/>
      <c r="S12" s="9" t="str">
        <f t="shared" ref="S12:S75" ca="1" si="7">IF(O12="","","CODE")</f>
        <v>CODE</v>
      </c>
      <c r="T12" s="10" t="str">
        <f t="shared" si="6"/>
        <v>EE-123-EE</v>
      </c>
    </row>
    <row r="13" spans="1:20" x14ac:dyDescent="0.35">
      <c r="A13" s="17"/>
      <c r="B13" s="26" t="s">
        <v>42</v>
      </c>
      <c r="C13" s="26" t="s">
        <v>43</v>
      </c>
      <c r="D13" s="26" t="str">
        <f>IF(ISBLANK(Feuil2!A10),"",IF(Feuil2!A10="Total général","",Feuil2!A10))</f>
        <v>EE-123-EE</v>
      </c>
      <c r="E13" s="27" t="str">
        <f>IF(Feuil2!B9&lt;&gt;0,Feuil2!B9,"")</f>
        <v/>
      </c>
      <c r="F13" s="27" t="str">
        <f>IF(ISBLANK(Feuil2!B9),"",VLOOKUP(Feuil2!B9,Feuil2!B:E,2,FALSE))</f>
        <v/>
      </c>
      <c r="G13" s="20"/>
      <c r="H13" s="8"/>
      <c r="I13" s="9"/>
      <c r="J13" s="9"/>
      <c r="K13" s="9" t="str">
        <f t="shared" si="3"/>
        <v/>
      </c>
      <c r="L13" s="9" t="str">
        <f t="shared" si="0"/>
        <v/>
      </c>
      <c r="M13" s="9" t="str">
        <f t="shared" si="4"/>
        <v/>
      </c>
      <c r="N13" s="9" t="str">
        <f t="shared" si="5"/>
        <v/>
      </c>
      <c r="O13" s="9" t="str">
        <f>IF(M13="","",CONCATENATE("Pointage Km"," ",D13," ",E4))</f>
        <v/>
      </c>
      <c r="P13" s="9"/>
      <c r="Q13" s="9"/>
      <c r="R13" s="9"/>
      <c r="S13" s="9" t="str">
        <f t="shared" si="7"/>
        <v/>
      </c>
      <c r="T13" s="10" t="str">
        <f t="shared" si="6"/>
        <v/>
      </c>
    </row>
    <row r="14" spans="1:20" x14ac:dyDescent="0.35">
      <c r="A14" s="17"/>
      <c r="B14" s="26" t="s">
        <v>42</v>
      </c>
      <c r="C14" s="26" t="s">
        <v>43</v>
      </c>
      <c r="D14" s="26" t="str">
        <f>IF(ISBLANK(Feuil2!A11),"",IF(Feuil2!A11="Total général","",Feuil2!A11))</f>
        <v>AA-123-AA</v>
      </c>
      <c r="E14" s="27" t="str">
        <f>IF(Feuil2!B10&lt;&gt;0,Feuil2!B10,"")</f>
        <v>AAAA2AAAA</v>
      </c>
      <c r="F14" s="27">
        <f>IF(ISBLANK(Feuil2!B10),"",VLOOKUP(Feuil2!B10,Feuil2!B:E,2,FALSE))</f>
        <v>167</v>
      </c>
      <c r="G14" s="20"/>
      <c r="H14" s="8"/>
      <c r="I14" s="9"/>
      <c r="J14" s="9"/>
      <c r="K14" s="9" t="str">
        <f t="shared" si="3"/>
        <v>AAAA2AAAA</v>
      </c>
      <c r="L14" s="9" t="str">
        <f t="shared" si="0"/>
        <v/>
      </c>
      <c r="M14" s="9">
        <f t="shared" si="4"/>
        <v>167</v>
      </c>
      <c r="N14" s="9" t="str">
        <f t="shared" si="5"/>
        <v>KM</v>
      </c>
      <c r="O14" s="9" t="str">
        <f ca="1">IF(M14="","",CONCATENATE("Pointage Km"," ",D14," ",E4))</f>
        <v>Pointage Km AA-123-AA novembre 2019</v>
      </c>
      <c r="P14" s="9"/>
      <c r="Q14" s="9"/>
      <c r="R14" s="9"/>
      <c r="S14" s="9" t="str">
        <f t="shared" ca="1" si="7"/>
        <v>CODE</v>
      </c>
      <c r="T14" s="10" t="str">
        <f t="shared" si="6"/>
        <v>AA-123-AA</v>
      </c>
    </row>
    <row r="15" spans="1:20" x14ac:dyDescent="0.35">
      <c r="A15" s="17"/>
      <c r="B15" s="26" t="s">
        <v>42</v>
      </c>
      <c r="C15" s="26" t="s">
        <v>43</v>
      </c>
      <c r="D15" s="26" t="str">
        <f>IF(ISBLANK(Feuil2!A12),"",IF(Feuil2!A12="Total général","",Feuil2!A12))</f>
        <v>AA-123-AA</v>
      </c>
      <c r="E15" s="27" t="str">
        <f>IF(Feuil2!B11&lt;&gt;0,Feuil2!B11,"")</f>
        <v/>
      </c>
      <c r="F15" s="27" t="str">
        <f>IF(ISBLANK(Feuil2!B11),"",VLOOKUP(Feuil2!B11,Feuil2!B:E,2,FALSE))</f>
        <v/>
      </c>
      <c r="G15" s="20"/>
      <c r="H15" s="8"/>
      <c r="I15" s="9"/>
      <c r="J15" s="9"/>
      <c r="K15" s="9" t="str">
        <f t="shared" si="3"/>
        <v/>
      </c>
      <c r="L15" s="9" t="str">
        <f t="shared" si="0"/>
        <v/>
      </c>
      <c r="M15" s="9" t="str">
        <f t="shared" si="4"/>
        <v/>
      </c>
      <c r="N15" s="9" t="str">
        <f t="shared" si="5"/>
        <v/>
      </c>
      <c r="O15" s="9" t="str">
        <f>IF(M15="","",CONCATENATE("Pointage Km"," ",D15," ",E4))</f>
        <v/>
      </c>
      <c r="P15" s="9"/>
      <c r="Q15" s="9"/>
      <c r="R15" s="9"/>
      <c r="S15" s="9" t="str">
        <f t="shared" si="7"/>
        <v/>
      </c>
      <c r="T15" s="10" t="str">
        <f t="shared" si="6"/>
        <v/>
      </c>
    </row>
    <row r="16" spans="1:20" x14ac:dyDescent="0.35">
      <c r="A16" s="17"/>
      <c r="B16" s="26" t="s">
        <v>42</v>
      </c>
      <c r="C16" s="26" t="s">
        <v>43</v>
      </c>
      <c r="D16" s="26" t="str">
        <f>IF(ISBLANK(Feuil2!A13),"",IF(Feuil2!A13="Total général","",Feuil2!A13))</f>
        <v>AA-123-AA</v>
      </c>
      <c r="E16" s="27" t="str">
        <f>IF(Feuil2!B12&lt;&gt;0,Feuil2!B12,"")</f>
        <v>AAAA2AAAA</v>
      </c>
      <c r="F16" s="27">
        <f>IF(ISBLANK(Feuil2!B12),"",VLOOKUP(Feuil2!B12,Feuil2!B:E,2,FALSE))</f>
        <v>167</v>
      </c>
      <c r="G16" s="20"/>
      <c r="H16" s="8"/>
      <c r="I16" s="9"/>
      <c r="J16" s="9"/>
      <c r="K16" s="9" t="str">
        <f t="shared" si="3"/>
        <v>AAAA2AAAA</v>
      </c>
      <c r="L16" s="9" t="str">
        <f t="shared" si="0"/>
        <v/>
      </c>
      <c r="M16" s="9">
        <f t="shared" si="4"/>
        <v>167</v>
      </c>
      <c r="N16" s="9" t="str">
        <f t="shared" si="5"/>
        <v>KM</v>
      </c>
      <c r="O16" s="9" t="str">
        <f ca="1">IF(M16="","",CONCATENATE("Pointage Km"," ",D16," ",E4))</f>
        <v>Pointage Km AA-123-AA novembre 2019</v>
      </c>
      <c r="P16" s="9"/>
      <c r="Q16" s="9"/>
      <c r="R16" s="9"/>
      <c r="S16" s="9" t="str">
        <f t="shared" ca="1" si="7"/>
        <v>CODE</v>
      </c>
      <c r="T16" s="10" t="str">
        <f t="shared" si="6"/>
        <v>AA-123-AA</v>
      </c>
    </row>
    <row r="17" spans="1:20" x14ac:dyDescent="0.35">
      <c r="A17" s="17"/>
      <c r="B17" s="26" t="s">
        <v>42</v>
      </c>
      <c r="C17" s="26" t="s">
        <v>43</v>
      </c>
      <c r="D17" s="26" t="str">
        <f>IF(ISBLANK(Feuil2!A14),"",IF(Feuil2!A14="Total général","",Feuil2!A14))</f>
        <v>AA-123-AA</v>
      </c>
      <c r="E17" s="27" t="str">
        <f>IF(Feuil2!B13&lt;&gt;0,Feuil2!B13,"")</f>
        <v>BBBB2BBBB</v>
      </c>
      <c r="F17" s="27">
        <f>IF(ISBLANK(Feuil2!B13),"",VLOOKUP(Feuil2!B13,Feuil2!B:E,2,FALSE))</f>
        <v>128</v>
      </c>
      <c r="G17" s="20"/>
      <c r="H17" s="8"/>
      <c r="I17" s="9"/>
      <c r="J17" s="9"/>
      <c r="K17" s="9" t="str">
        <f t="shared" si="3"/>
        <v>BBBB2BBBB</v>
      </c>
      <c r="L17" s="9" t="str">
        <f t="shared" si="0"/>
        <v/>
      </c>
      <c r="M17" s="9">
        <f t="shared" si="4"/>
        <v>128</v>
      </c>
      <c r="N17" s="9" t="str">
        <f t="shared" si="5"/>
        <v>KM</v>
      </c>
      <c r="O17" s="9" t="str">
        <f ca="1">IF(M17="","",CONCATENATE("Pointage Km"," ",D17," ",E4))</f>
        <v>Pointage Km AA-123-AA novembre 2019</v>
      </c>
      <c r="P17" s="9"/>
      <c r="Q17" s="9"/>
      <c r="R17" s="9"/>
      <c r="S17" s="9" t="str">
        <f t="shared" ca="1" si="7"/>
        <v>CODE</v>
      </c>
      <c r="T17" s="10" t="str">
        <f t="shared" si="6"/>
        <v>AA-123-AA</v>
      </c>
    </row>
    <row r="18" spans="1:20" x14ac:dyDescent="0.35">
      <c r="A18" s="17"/>
      <c r="B18" s="26" t="s">
        <v>42</v>
      </c>
      <c r="C18" s="26" t="s">
        <v>43</v>
      </c>
      <c r="D18" s="26" t="str">
        <f>IF(ISBLANK(Feuil2!A15),"",IF(Feuil2!A15="Total général","",Feuil2!A15))</f>
        <v>BB-123-BB</v>
      </c>
      <c r="E18" s="27" t="str">
        <f>IF(Feuil2!B14&lt;&gt;0,Feuil2!B14,"")</f>
        <v>CCCC2CCCC</v>
      </c>
      <c r="F18" s="27">
        <f>IF(ISBLANK(Feuil2!B14),"",VLOOKUP(Feuil2!B14,Feuil2!B:E,2,FALSE))</f>
        <v>50</v>
      </c>
      <c r="G18" s="20"/>
      <c r="H18" s="8"/>
      <c r="I18" s="9"/>
      <c r="J18" s="9"/>
      <c r="K18" s="9" t="str">
        <f t="shared" si="3"/>
        <v>CCCC2CCCC</v>
      </c>
      <c r="L18" s="9" t="str">
        <f t="shared" si="0"/>
        <v/>
      </c>
      <c r="M18" s="9">
        <f t="shared" si="4"/>
        <v>50</v>
      </c>
      <c r="N18" s="9" t="str">
        <f t="shared" si="5"/>
        <v>KM</v>
      </c>
      <c r="O18" s="9" t="str">
        <f ca="1">IF(M18="","",CONCATENATE("Pointage Km"," ",D18," ",E4))</f>
        <v>Pointage Km BB-123-BB novembre 2019</v>
      </c>
      <c r="P18" s="9"/>
      <c r="Q18" s="9"/>
      <c r="R18" s="9"/>
      <c r="S18" s="9" t="str">
        <f t="shared" ca="1" si="7"/>
        <v>CODE</v>
      </c>
      <c r="T18" s="10" t="str">
        <f t="shared" si="6"/>
        <v>BB-123-BB</v>
      </c>
    </row>
    <row r="19" spans="1:20" x14ac:dyDescent="0.35">
      <c r="A19" s="17"/>
      <c r="B19" s="26" t="s">
        <v>42</v>
      </c>
      <c r="C19" s="26" t="s">
        <v>43</v>
      </c>
      <c r="D19" s="26" t="str">
        <f>IF(ISBLANK(Feuil2!A16),"",IF(Feuil2!A16="Total général","",Feuil2!A16))</f>
        <v>BB-123-BB</v>
      </c>
      <c r="E19" s="27" t="str">
        <f>IF(Feuil2!B15&lt;&gt;0,Feuil2!B15,"")</f>
        <v/>
      </c>
      <c r="F19" s="27" t="str">
        <f>IF(ISBLANK(Feuil2!B15),"",VLOOKUP(Feuil2!B15,Feuil2!B:E,2,FALSE))</f>
        <v/>
      </c>
      <c r="G19" s="20"/>
      <c r="H19" s="8"/>
      <c r="I19" s="9"/>
      <c r="J19" s="9"/>
      <c r="K19" s="9" t="str">
        <f t="shared" si="3"/>
        <v/>
      </c>
      <c r="L19" s="9" t="str">
        <f t="shared" si="0"/>
        <v/>
      </c>
      <c r="M19" s="9" t="str">
        <f t="shared" si="4"/>
        <v/>
      </c>
      <c r="N19" s="9" t="str">
        <f t="shared" si="5"/>
        <v/>
      </c>
      <c r="O19" s="9" t="str">
        <f>IF(M19="","",CONCATENATE("Pointage Km"," ",D19," ",E4))</f>
        <v/>
      </c>
      <c r="P19" s="9"/>
      <c r="Q19" s="9"/>
      <c r="R19" s="9"/>
      <c r="S19" s="9" t="str">
        <f t="shared" si="7"/>
        <v/>
      </c>
      <c r="T19" s="10" t="str">
        <f t="shared" si="6"/>
        <v/>
      </c>
    </row>
    <row r="20" spans="1:20" x14ac:dyDescent="0.35">
      <c r="A20" s="17"/>
      <c r="B20" s="26" t="s">
        <v>42</v>
      </c>
      <c r="C20" s="26" t="s">
        <v>43</v>
      </c>
      <c r="D20" s="26" t="str">
        <f>IF(ISBLANK(Feuil2!A17),"",IF(Feuil2!A17="Total général","",Feuil2!A17))</f>
        <v>BB-123-BB</v>
      </c>
      <c r="E20" s="27" t="str">
        <f>IF(Feuil2!B16&lt;&gt;0,Feuil2!B16,"")</f>
        <v>AAAA2AAAA</v>
      </c>
      <c r="F20" s="27">
        <f>IF(ISBLANK(Feuil2!B16),"",VLOOKUP(Feuil2!B16,Feuil2!B:E,2,FALSE))</f>
        <v>167</v>
      </c>
      <c r="G20" s="20"/>
      <c r="H20" s="8"/>
      <c r="I20" s="9"/>
      <c r="J20" s="9"/>
      <c r="K20" s="9" t="str">
        <f t="shared" si="3"/>
        <v>AAAA2AAAA</v>
      </c>
      <c r="L20" s="9" t="str">
        <f t="shared" si="0"/>
        <v/>
      </c>
      <c r="M20" s="9">
        <f t="shared" si="4"/>
        <v>167</v>
      </c>
      <c r="N20" s="9" t="str">
        <f t="shared" si="5"/>
        <v>KM</v>
      </c>
      <c r="O20" s="9" t="str">
        <f ca="1">IF(M20="","",CONCATENATE("Pointage Km"," ",D20," ",E4))</f>
        <v>Pointage Km BB-123-BB novembre 2019</v>
      </c>
      <c r="P20" s="9"/>
      <c r="Q20" s="9"/>
      <c r="R20" s="9"/>
      <c r="S20" s="9" t="str">
        <f t="shared" ca="1" si="7"/>
        <v>CODE</v>
      </c>
      <c r="T20" s="10" t="str">
        <f t="shared" si="6"/>
        <v>BB-123-BB</v>
      </c>
    </row>
    <row r="21" spans="1:20" x14ac:dyDescent="0.35">
      <c r="A21" s="17"/>
      <c r="B21" s="26" t="s">
        <v>42</v>
      </c>
      <c r="C21" s="26" t="s">
        <v>43</v>
      </c>
      <c r="D21" s="26" t="str">
        <f>IF(ISBLANK(Feuil2!A18),"",IF(Feuil2!A18="Total général","",Feuil2!A18))</f>
        <v>BB-123-BB</v>
      </c>
      <c r="E21" s="27" t="str">
        <f>IF(Feuil2!B17&lt;&gt;0,Feuil2!B17,"")</f>
        <v>BBBB2BBBB</v>
      </c>
      <c r="F21" s="27">
        <f>IF(ISBLANK(Feuil2!B17),"",VLOOKUP(Feuil2!B17,Feuil2!B:E,2,FALSE))</f>
        <v>128</v>
      </c>
      <c r="G21" s="20"/>
      <c r="H21" s="11"/>
      <c r="I21" s="12"/>
      <c r="J21" s="12"/>
      <c r="K21" s="12" t="str">
        <f t="shared" si="3"/>
        <v>BBBB2BBBB</v>
      </c>
      <c r="L21" s="12" t="str">
        <f t="shared" si="0"/>
        <v/>
      </c>
      <c r="M21" s="12">
        <f t="shared" si="4"/>
        <v>128</v>
      </c>
      <c r="N21" s="12" t="str">
        <f t="shared" si="5"/>
        <v>KM</v>
      </c>
      <c r="O21" s="12" t="str">
        <f ca="1">IF(M21="","",CONCATENATE("Pointage Km"," ",D21," ",E4))</f>
        <v>Pointage Km BB-123-BB novembre 2019</v>
      </c>
      <c r="P21" s="12"/>
      <c r="Q21" s="12"/>
      <c r="R21" s="12"/>
      <c r="S21" s="12" t="str">
        <f t="shared" ca="1" si="7"/>
        <v>CODE</v>
      </c>
      <c r="T21" s="13" t="str">
        <f t="shared" si="6"/>
        <v>BB-123-BB</v>
      </c>
    </row>
    <row r="22" spans="1:20" x14ac:dyDescent="0.35">
      <c r="A22" s="17"/>
      <c r="B22" s="26" t="s">
        <v>42</v>
      </c>
      <c r="C22" s="26" t="s">
        <v>43</v>
      </c>
      <c r="D22" s="26" t="str">
        <f>IF(ISBLANK(Feuil2!A19),"",IF(Feuil2!A19="Total général","",Feuil2!A19))</f>
        <v>BB-123-BB</v>
      </c>
      <c r="E22" s="27" t="str">
        <f>IF(Feuil2!B18&lt;&gt;0,Feuil2!B18,"")</f>
        <v>DDDD5DDDD</v>
      </c>
      <c r="F22" s="27">
        <f>IF(ISBLANK(Feuil2!B18),"",VLOOKUP(Feuil2!B18,Feuil2!B:E,2,FALSE))</f>
        <v>78</v>
      </c>
      <c r="G22" s="20"/>
      <c r="H22" s="11"/>
      <c r="I22" s="12"/>
      <c r="J22" s="12"/>
      <c r="K22" s="12" t="str">
        <f t="shared" si="3"/>
        <v>DDDD5DDDD</v>
      </c>
      <c r="L22" s="12" t="str">
        <f t="shared" si="0"/>
        <v/>
      </c>
      <c r="M22" s="12">
        <f t="shared" si="4"/>
        <v>78</v>
      </c>
      <c r="N22" s="12" t="str">
        <f t="shared" si="5"/>
        <v>KM</v>
      </c>
      <c r="O22" s="12" t="str">
        <f ca="1">IF(M22="","",CONCATENATE("Pointage Km"," ",D22," ",E4))</f>
        <v>Pointage Km BB-123-BB novembre 2019</v>
      </c>
      <c r="P22" s="12"/>
      <c r="Q22" s="12"/>
      <c r="R22" s="12"/>
      <c r="S22" s="12" t="str">
        <f t="shared" ca="1" si="7"/>
        <v>CODE</v>
      </c>
      <c r="T22" s="13" t="str">
        <f t="shared" si="6"/>
        <v>BB-123-BB</v>
      </c>
    </row>
    <row r="23" spans="1:20" x14ac:dyDescent="0.35">
      <c r="A23" s="17"/>
      <c r="B23" s="26" t="s">
        <v>42</v>
      </c>
      <c r="C23" s="26" t="s">
        <v>43</v>
      </c>
      <c r="D23" s="26" t="str">
        <f>IF(ISBLANK(Feuil2!A20),"",IF(Feuil2!A20="Total général","",Feuil2!A20))</f>
        <v>BB-123-BB</v>
      </c>
      <c r="E23" s="27" t="str">
        <f>IF(Feuil2!B19&lt;&gt;0,Feuil2!B19,"")</f>
        <v>FFFF9FFFF</v>
      </c>
      <c r="F23" s="27">
        <f>IF(ISBLANK(Feuil2!B19),"",VLOOKUP(Feuil2!B19,Feuil2!B:E,2,FALSE))</f>
        <v>50</v>
      </c>
      <c r="G23" s="20"/>
      <c r="H23" s="11"/>
      <c r="I23" s="12"/>
      <c r="J23" s="12"/>
      <c r="K23" s="12" t="str">
        <f t="shared" si="3"/>
        <v>FFFF9FFFF</v>
      </c>
      <c r="L23" s="12" t="str">
        <f t="shared" si="0"/>
        <v/>
      </c>
      <c r="M23" s="12">
        <f t="shared" si="4"/>
        <v>50</v>
      </c>
      <c r="N23" s="12" t="str">
        <f t="shared" si="5"/>
        <v>KM</v>
      </c>
      <c r="O23" s="12" t="str">
        <f ca="1">IF(M23="","",CONCATENATE("Pointage Km"," ",D23," ",E4))</f>
        <v>Pointage Km BB-123-BB novembre 2019</v>
      </c>
      <c r="P23" s="12"/>
      <c r="Q23" s="12"/>
      <c r="R23" s="12"/>
      <c r="S23" s="12" t="str">
        <f t="shared" ca="1" si="7"/>
        <v>CODE</v>
      </c>
      <c r="T23" s="13" t="str">
        <f t="shared" si="6"/>
        <v>BB-123-BB</v>
      </c>
    </row>
    <row r="24" spans="1:20" x14ac:dyDescent="0.35">
      <c r="A24" s="17"/>
      <c r="B24" s="26" t="s">
        <v>42</v>
      </c>
      <c r="C24" s="26" t="s">
        <v>43</v>
      </c>
      <c r="D24" s="26" t="str">
        <f>IF(ISBLANK(Feuil2!A21),"",IF(Feuil2!A21="Total général","",Feuil2!A21))</f>
        <v>BB-123-BB</v>
      </c>
      <c r="E24" s="27" t="str">
        <f>IF(Feuil2!B20&lt;&gt;0,Feuil2!B20,"")</f>
        <v>VVVV6YUHT</v>
      </c>
      <c r="F24" s="27">
        <f>IF(ISBLANK(Feuil2!B20),"",VLOOKUP(Feuil2!B20,Feuil2!B:E,2,FALSE))</f>
        <v>31</v>
      </c>
      <c r="G24" s="20"/>
      <c r="H24" s="11"/>
      <c r="I24" s="12"/>
      <c r="J24" s="12"/>
      <c r="K24" s="12" t="str">
        <f t="shared" si="3"/>
        <v>VVVV6YUHT</v>
      </c>
      <c r="L24" s="12" t="str">
        <f t="shared" si="0"/>
        <v/>
      </c>
      <c r="M24" s="12">
        <f t="shared" si="4"/>
        <v>31</v>
      </c>
      <c r="N24" s="12" t="str">
        <f t="shared" si="5"/>
        <v>KM</v>
      </c>
      <c r="O24" s="12" t="str">
        <f ca="1">IF(M24="","",CONCATENATE("Pointage Km"," ",D24," ",E4))</f>
        <v>Pointage Km BB-123-BB novembre 2019</v>
      </c>
      <c r="P24" s="12"/>
      <c r="Q24" s="12"/>
      <c r="R24" s="12"/>
      <c r="S24" s="12" t="str">
        <f t="shared" ca="1" si="7"/>
        <v>CODE</v>
      </c>
      <c r="T24" s="13" t="str">
        <f t="shared" si="6"/>
        <v>BB-123-BB</v>
      </c>
    </row>
    <row r="25" spans="1:20" x14ac:dyDescent="0.35">
      <c r="A25" s="17"/>
      <c r="B25" s="26" t="s">
        <v>42</v>
      </c>
      <c r="C25" s="26" t="s">
        <v>43</v>
      </c>
      <c r="D25" s="26" t="str">
        <f>IF(ISBLANK(Feuil2!A22),"",IF(Feuil2!A22="Total général","",Feuil2!A22))</f>
        <v>DD-123-DD</v>
      </c>
      <c r="E25" s="27" t="str">
        <f>IF(Feuil2!B21&lt;&gt;0,Feuil2!B21,"")</f>
        <v>ZZZZ.//.01.RJOLP</v>
      </c>
      <c r="F25" s="27">
        <f>IF(ISBLANK(Feuil2!B21),"",VLOOKUP(Feuil2!B21,Feuil2!B:E,2,FALSE))</f>
        <v>220</v>
      </c>
      <c r="G25" s="20"/>
      <c r="H25" s="11"/>
      <c r="I25" s="12"/>
      <c r="J25" s="12"/>
      <c r="K25" s="12" t="str">
        <f t="shared" si="3"/>
        <v/>
      </c>
      <c r="L25" s="12" t="str">
        <f t="shared" si="0"/>
        <v>ZZZZ.//.01.RJOLP</v>
      </c>
      <c r="M25" s="12">
        <f t="shared" si="4"/>
        <v>220</v>
      </c>
      <c r="N25" s="12" t="str">
        <f t="shared" si="5"/>
        <v>KM</v>
      </c>
      <c r="O25" s="12" t="str">
        <f ca="1">IF(M25="","",CONCATENATE("Pointage Km"," ",D25," ",E4))</f>
        <v>Pointage Km DD-123-DD novembre 2019</v>
      </c>
      <c r="P25" s="12"/>
      <c r="Q25" s="12"/>
      <c r="R25" s="12"/>
      <c r="S25" s="12" t="str">
        <f t="shared" ca="1" si="7"/>
        <v>CODE</v>
      </c>
      <c r="T25" s="13" t="str">
        <f t="shared" si="6"/>
        <v>DD-123-DD</v>
      </c>
    </row>
    <row r="26" spans="1:20" x14ac:dyDescent="0.35">
      <c r="A26" s="17"/>
      <c r="B26" s="26" t="s">
        <v>42</v>
      </c>
      <c r="C26" s="26" t="s">
        <v>43</v>
      </c>
      <c r="D26" s="26" t="str">
        <f>IF(ISBLANK(Feuil2!A23),"",IF(Feuil2!A23="Total général","",Feuil2!A23))</f>
        <v>DD-123-DD</v>
      </c>
      <c r="E26" s="27" t="str">
        <f>IF(Feuil2!B22&lt;&gt;0,Feuil2!B22,"")</f>
        <v/>
      </c>
      <c r="F26" s="27" t="str">
        <f>IF(ISBLANK(Feuil2!B22),"",VLOOKUP(Feuil2!B22,Feuil2!B:E,2,FALSE))</f>
        <v/>
      </c>
      <c r="G26" s="20"/>
      <c r="H26" s="11"/>
      <c r="I26" s="12"/>
      <c r="J26" s="12"/>
      <c r="K26" s="12" t="str">
        <f t="shared" si="3"/>
        <v/>
      </c>
      <c r="L26" s="12" t="str">
        <f t="shared" si="0"/>
        <v/>
      </c>
      <c r="M26" s="12" t="str">
        <f t="shared" si="4"/>
        <v/>
      </c>
      <c r="N26" s="12" t="str">
        <f t="shared" si="5"/>
        <v/>
      </c>
      <c r="O26" s="12" t="str">
        <f>IF(M26="","",CONCATENATE("Pointage Km"," ",D26," ",E4))</f>
        <v/>
      </c>
      <c r="P26" s="12"/>
      <c r="Q26" s="12"/>
      <c r="R26" s="12"/>
      <c r="S26" s="12" t="str">
        <f t="shared" si="7"/>
        <v/>
      </c>
      <c r="T26" s="13" t="str">
        <f t="shared" si="6"/>
        <v/>
      </c>
    </row>
    <row r="27" spans="1:20" x14ac:dyDescent="0.35">
      <c r="A27" s="17"/>
      <c r="B27" s="26" t="s">
        <v>42</v>
      </c>
      <c r="C27" s="26" t="s">
        <v>43</v>
      </c>
      <c r="D27" s="26" t="str">
        <f>IF(ISBLANK(Feuil2!A24),"",IF(Feuil2!A24="Total général","",Feuil2!A24))</f>
        <v/>
      </c>
      <c r="E27" s="27" t="str">
        <f>IF(Feuil2!B23&lt;&gt;0,Feuil2!B23,"")</f>
        <v>AAAA2AAAA</v>
      </c>
      <c r="F27" s="27">
        <f>IF(ISBLANK(Feuil2!B23),"",VLOOKUP(Feuil2!B23,Feuil2!B:E,2,FALSE))</f>
        <v>167</v>
      </c>
      <c r="G27" s="20"/>
      <c r="H27" s="11"/>
      <c r="I27" s="12"/>
      <c r="J27" s="12"/>
      <c r="K27" s="12" t="str">
        <f t="shared" si="3"/>
        <v>AAAA2AAAA</v>
      </c>
      <c r="L27" s="12" t="str">
        <f t="shared" si="0"/>
        <v/>
      </c>
      <c r="M27" s="12">
        <f t="shared" si="4"/>
        <v>167</v>
      </c>
      <c r="N27" s="12" t="str">
        <f t="shared" si="5"/>
        <v>KM</v>
      </c>
      <c r="O27" s="12" t="str">
        <f ca="1">IF(M27="","",CONCATENATE("Pointage Km"," ",D27," ",E4))</f>
        <v>Pointage Km  novembre 2019</v>
      </c>
      <c r="P27" s="12"/>
      <c r="Q27" s="12"/>
      <c r="R27" s="12"/>
      <c r="S27" s="12" t="str">
        <f t="shared" ca="1" si="7"/>
        <v>CODE</v>
      </c>
      <c r="T27" s="13" t="str">
        <f t="shared" si="6"/>
        <v/>
      </c>
    </row>
    <row r="28" spans="1:20" x14ac:dyDescent="0.35">
      <c r="A28" s="17"/>
      <c r="B28" s="26" t="s">
        <v>42</v>
      </c>
      <c r="C28" s="26" t="s">
        <v>43</v>
      </c>
      <c r="D28" s="26" t="str">
        <f>IF(ISBLANK(Feuil2!A25),"",IF(Feuil2!A25="Total général","",Feuil2!A25))</f>
        <v/>
      </c>
      <c r="E28" s="27" t="str">
        <f>IF(Feuil2!B24&lt;&gt;0,Feuil2!B24,"")</f>
        <v/>
      </c>
      <c r="F28" s="27" t="str">
        <f>IF(ISBLANK(Feuil2!B24),"",VLOOKUP(Feuil2!B24,Feuil2!B:E,2,FALSE))</f>
        <v/>
      </c>
      <c r="G28" s="20"/>
      <c r="H28" s="11"/>
      <c r="I28" s="12"/>
      <c r="J28" s="12"/>
      <c r="K28" s="12" t="str">
        <f t="shared" si="3"/>
        <v/>
      </c>
      <c r="L28" s="12" t="str">
        <f t="shared" si="0"/>
        <v/>
      </c>
      <c r="M28" s="12" t="str">
        <f t="shared" si="4"/>
        <v/>
      </c>
      <c r="N28" s="12" t="str">
        <f t="shared" si="5"/>
        <v/>
      </c>
      <c r="O28" s="12" t="str">
        <f>IF(M28="","",CONCATENATE("Pointage Km"," ",D28," ",E4))</f>
        <v/>
      </c>
      <c r="P28" s="12"/>
      <c r="Q28" s="12"/>
      <c r="R28" s="12"/>
      <c r="S28" s="12" t="str">
        <f t="shared" si="7"/>
        <v/>
      </c>
      <c r="T28" s="13" t="str">
        <f t="shared" si="6"/>
        <v/>
      </c>
    </row>
    <row r="29" spans="1:20" x14ac:dyDescent="0.35">
      <c r="A29" s="17"/>
      <c r="B29" s="26" t="s">
        <v>42</v>
      </c>
      <c r="C29" s="26" t="s">
        <v>43</v>
      </c>
      <c r="D29" s="26" t="str">
        <f>IF(ISBLANK(Feuil2!A26),"",IF(Feuil2!A26="Total général","",Feuil2!A26))</f>
        <v/>
      </c>
      <c r="E29" s="27" t="str">
        <f>IF(Feuil2!B25&lt;&gt;0,Feuil2!B25,"")</f>
        <v/>
      </c>
      <c r="F29" s="27" t="str">
        <f>IF(ISBLANK(Feuil2!B25),"",VLOOKUP(Feuil2!B25,Feuil2!B:E,2,FALSE))</f>
        <v/>
      </c>
      <c r="G29" s="20"/>
      <c r="H29" s="11"/>
      <c r="I29" s="12"/>
      <c r="J29" s="12"/>
      <c r="K29" s="12" t="str">
        <f t="shared" si="3"/>
        <v/>
      </c>
      <c r="L29" s="12" t="str">
        <f t="shared" si="0"/>
        <v/>
      </c>
      <c r="M29" s="12" t="str">
        <f t="shared" si="4"/>
        <v/>
      </c>
      <c r="N29" s="12" t="str">
        <f t="shared" si="5"/>
        <v/>
      </c>
      <c r="O29" s="12" t="str">
        <f>IF(M29="","",CONCATENATE("Pointage Km"," ",D29," ",E4))</f>
        <v/>
      </c>
      <c r="P29" s="12"/>
      <c r="Q29" s="12"/>
      <c r="R29" s="12"/>
      <c r="S29" s="12" t="str">
        <f t="shared" si="7"/>
        <v/>
      </c>
      <c r="T29" s="13" t="str">
        <f t="shared" si="6"/>
        <v/>
      </c>
    </row>
    <row r="30" spans="1:20" x14ac:dyDescent="0.35">
      <c r="A30" s="17"/>
      <c r="B30" s="26" t="s">
        <v>42</v>
      </c>
      <c r="C30" s="26" t="s">
        <v>43</v>
      </c>
      <c r="D30" s="26" t="str">
        <f>IF(ISBLANK(Feuil2!A27),"",IF(Feuil2!A27="Total général","",Feuil2!A27))</f>
        <v/>
      </c>
      <c r="E30" s="27" t="str">
        <f>IF(Feuil2!B26&lt;&gt;0,Feuil2!B26,"")</f>
        <v/>
      </c>
      <c r="F30" s="27" t="str">
        <f>IF(ISBLANK(Feuil2!B26),"",VLOOKUP(Feuil2!B26,Feuil2!B:E,2,FALSE))</f>
        <v/>
      </c>
      <c r="G30" s="20"/>
      <c r="H30" s="11"/>
      <c r="I30" s="12"/>
      <c r="J30" s="12"/>
      <c r="K30" s="12" t="str">
        <f t="shared" si="3"/>
        <v/>
      </c>
      <c r="L30" s="12" t="str">
        <f t="shared" si="0"/>
        <v/>
      </c>
      <c r="M30" s="12" t="str">
        <f t="shared" si="4"/>
        <v/>
      </c>
      <c r="N30" s="12" t="str">
        <f t="shared" si="5"/>
        <v/>
      </c>
      <c r="O30" s="12" t="str">
        <f>IF(M30="","",CONCATENATE("Pointage Km"," ",D30," ",E4))</f>
        <v/>
      </c>
      <c r="P30" s="12"/>
      <c r="Q30" s="12"/>
      <c r="R30" s="12"/>
      <c r="S30" s="12" t="str">
        <f t="shared" si="7"/>
        <v/>
      </c>
      <c r="T30" s="13" t="str">
        <f t="shared" si="6"/>
        <v/>
      </c>
    </row>
    <row r="31" spans="1:20" x14ac:dyDescent="0.35">
      <c r="A31" s="17"/>
      <c r="B31" s="26" t="s">
        <v>42</v>
      </c>
      <c r="C31" s="26" t="s">
        <v>43</v>
      </c>
      <c r="D31" s="26" t="str">
        <f>IF(ISBLANK(Feuil2!A28),"",IF(Feuil2!A28="Total général","",Feuil2!A28))</f>
        <v/>
      </c>
      <c r="E31" s="27" t="str">
        <f>IF(Feuil2!B27&lt;&gt;0,Feuil2!B27,"")</f>
        <v/>
      </c>
      <c r="F31" s="27" t="str">
        <f>IF(ISBLANK(Feuil2!B27),"",VLOOKUP(Feuil2!B27,Feuil2!B:E,2,FALSE))</f>
        <v/>
      </c>
      <c r="G31" s="20"/>
      <c r="H31" s="11"/>
      <c r="I31" s="12"/>
      <c r="J31" s="12"/>
      <c r="K31" s="12" t="str">
        <f t="shared" si="3"/>
        <v/>
      </c>
      <c r="L31" s="12" t="str">
        <f t="shared" si="0"/>
        <v/>
      </c>
      <c r="M31" s="12" t="str">
        <f t="shared" si="4"/>
        <v/>
      </c>
      <c r="N31" s="12" t="str">
        <f t="shared" si="5"/>
        <v/>
      </c>
      <c r="O31" s="12" t="str">
        <f>IF(M31="","",CONCATENATE("Pointage Km"," ",D31," ",E4))</f>
        <v/>
      </c>
      <c r="P31" s="12"/>
      <c r="Q31" s="12"/>
      <c r="R31" s="12"/>
      <c r="S31" s="12" t="str">
        <f t="shared" si="7"/>
        <v/>
      </c>
      <c r="T31" s="13" t="str">
        <f t="shared" si="6"/>
        <v/>
      </c>
    </row>
    <row r="32" spans="1:20" x14ac:dyDescent="0.35">
      <c r="A32" s="17"/>
      <c r="B32" s="26" t="s">
        <v>42</v>
      </c>
      <c r="C32" s="26" t="s">
        <v>43</v>
      </c>
      <c r="D32" s="26" t="str">
        <f>IF(ISBLANK(Feuil2!A29),"",IF(Feuil2!A29="Total général","",Feuil2!A29))</f>
        <v/>
      </c>
      <c r="E32" s="27" t="str">
        <f>IF(Feuil2!B28&lt;&gt;0,Feuil2!B28,"")</f>
        <v/>
      </c>
      <c r="F32" s="27" t="str">
        <f>IF(ISBLANK(Feuil2!B28),"",VLOOKUP(Feuil2!B28,Feuil2!B:E,2,FALSE))</f>
        <v/>
      </c>
      <c r="G32" s="20"/>
      <c r="H32" s="11"/>
      <c r="I32" s="12"/>
      <c r="J32" s="12"/>
      <c r="K32" s="12" t="str">
        <f t="shared" si="3"/>
        <v/>
      </c>
      <c r="L32" s="12" t="str">
        <f t="shared" si="0"/>
        <v/>
      </c>
      <c r="M32" s="12" t="str">
        <f t="shared" si="4"/>
        <v/>
      </c>
      <c r="N32" s="12" t="str">
        <f t="shared" si="5"/>
        <v/>
      </c>
      <c r="O32" s="12" t="str">
        <f>IF(M32="","",CONCATENATE("Pointage Km"," ",D32," ",E4))</f>
        <v/>
      </c>
      <c r="P32" s="12"/>
      <c r="Q32" s="12"/>
      <c r="R32" s="12"/>
      <c r="S32" s="12" t="str">
        <f t="shared" si="7"/>
        <v/>
      </c>
      <c r="T32" s="13" t="str">
        <f t="shared" si="6"/>
        <v/>
      </c>
    </row>
    <row r="33" spans="1:20" x14ac:dyDescent="0.35">
      <c r="A33" s="17"/>
      <c r="B33" s="26" t="s">
        <v>42</v>
      </c>
      <c r="C33" s="26" t="s">
        <v>43</v>
      </c>
      <c r="D33" s="26" t="str">
        <f>IF(ISBLANK(Feuil2!A30),"",IF(Feuil2!A30="Total général","",Feuil2!A30))</f>
        <v/>
      </c>
      <c r="E33" s="27" t="str">
        <f>IF(Feuil2!B29&lt;&gt;0,Feuil2!B29,"")</f>
        <v/>
      </c>
      <c r="F33" s="27" t="str">
        <f>IF(ISBLANK(Feuil2!B29),"",VLOOKUP(Feuil2!B29,Feuil2!B:E,2,FALSE))</f>
        <v/>
      </c>
      <c r="G33" s="20"/>
      <c r="H33" s="8"/>
      <c r="I33" s="9"/>
      <c r="J33" s="9"/>
      <c r="K33" s="9" t="str">
        <f t="shared" si="3"/>
        <v/>
      </c>
      <c r="L33" s="9" t="str">
        <f t="shared" si="0"/>
        <v/>
      </c>
      <c r="M33" s="9" t="str">
        <f t="shared" si="4"/>
        <v/>
      </c>
      <c r="N33" s="9" t="str">
        <f t="shared" si="5"/>
        <v/>
      </c>
      <c r="O33" s="9" t="str">
        <f>IF(M33="","",CONCATENATE("Pointage Km"," ",D33," ",E4))</f>
        <v/>
      </c>
      <c r="P33" s="9"/>
      <c r="Q33" s="9"/>
      <c r="R33" s="9"/>
      <c r="S33" s="9" t="str">
        <f t="shared" si="7"/>
        <v/>
      </c>
      <c r="T33" s="10" t="str">
        <f t="shared" si="6"/>
        <v/>
      </c>
    </row>
    <row r="34" spans="1:20" x14ac:dyDescent="0.35">
      <c r="A34" s="17"/>
      <c r="B34" s="26" t="s">
        <v>42</v>
      </c>
      <c r="C34" s="26" t="s">
        <v>43</v>
      </c>
      <c r="D34" s="26" t="str">
        <f>IF(ISBLANK(Feuil2!A31),"",IF(Feuil2!A31="Total général","",Feuil2!A31))</f>
        <v/>
      </c>
      <c r="E34" s="27" t="str">
        <f>IF(Feuil2!B30&lt;&gt;0,Feuil2!B30,"")</f>
        <v/>
      </c>
      <c r="F34" s="27" t="str">
        <f>IF(ISBLANK(Feuil2!B30),"",VLOOKUP(Feuil2!B30,Feuil2!B:E,2,FALSE))</f>
        <v/>
      </c>
      <c r="G34" s="20"/>
      <c r="H34" s="8"/>
      <c r="I34" s="9"/>
      <c r="J34" s="9"/>
      <c r="K34" s="9" t="str">
        <f t="shared" si="3"/>
        <v/>
      </c>
      <c r="L34" s="9" t="str">
        <f t="shared" si="0"/>
        <v/>
      </c>
      <c r="M34" s="9" t="str">
        <f t="shared" si="4"/>
        <v/>
      </c>
      <c r="N34" s="9" t="str">
        <f t="shared" si="5"/>
        <v/>
      </c>
      <c r="O34" s="9" t="str">
        <f>IF(M34="","",CONCATENATE("Pointage Km"," ",D34," ",E4))</f>
        <v/>
      </c>
      <c r="P34" s="9"/>
      <c r="Q34" s="9"/>
      <c r="R34" s="9"/>
      <c r="S34" s="9" t="str">
        <f t="shared" si="7"/>
        <v/>
      </c>
      <c r="T34" s="10" t="str">
        <f t="shared" si="6"/>
        <v/>
      </c>
    </row>
    <row r="35" spans="1:20" x14ac:dyDescent="0.35">
      <c r="A35" s="17"/>
      <c r="B35" s="26" t="s">
        <v>42</v>
      </c>
      <c r="C35" s="26" t="s">
        <v>43</v>
      </c>
      <c r="D35" s="26" t="str">
        <f>IF(ISBLANK(Feuil2!A32),"",IF(Feuil2!A32="Total général","",Feuil2!A32))</f>
        <v/>
      </c>
      <c r="E35" s="27" t="str">
        <f>IF(Feuil2!B31&lt;&gt;0,Feuil2!B31,"")</f>
        <v/>
      </c>
      <c r="F35" s="27" t="str">
        <f>IF(ISBLANK(Feuil2!B31),"",VLOOKUP(Feuil2!B31,Feuil2!B:E,2,FALSE))</f>
        <v/>
      </c>
      <c r="G35" s="20"/>
      <c r="H35" s="8"/>
      <c r="I35" s="9"/>
      <c r="J35" s="9"/>
      <c r="K35" s="9" t="str">
        <f t="shared" si="3"/>
        <v/>
      </c>
      <c r="L35" s="9" t="str">
        <f t="shared" si="0"/>
        <v/>
      </c>
      <c r="M35" s="9" t="str">
        <f t="shared" si="4"/>
        <v/>
      </c>
      <c r="N35" s="9" t="str">
        <f t="shared" si="5"/>
        <v/>
      </c>
      <c r="O35" s="9" t="str">
        <f>IF(M35="","",CONCATENATE("Pointage Km"," ",D35," ",E4))</f>
        <v/>
      </c>
      <c r="P35" s="9"/>
      <c r="Q35" s="9"/>
      <c r="R35" s="9"/>
      <c r="S35" s="9" t="str">
        <f t="shared" si="7"/>
        <v/>
      </c>
      <c r="T35" s="10" t="str">
        <f t="shared" si="6"/>
        <v/>
      </c>
    </row>
    <row r="36" spans="1:20" x14ac:dyDescent="0.35">
      <c r="A36" s="17"/>
      <c r="B36" s="26" t="s">
        <v>42</v>
      </c>
      <c r="C36" s="26" t="s">
        <v>43</v>
      </c>
      <c r="D36" s="26" t="str">
        <f>IF(ISBLANK(Feuil2!A33),"",IF(Feuil2!A33="Total général","",Feuil2!A33))</f>
        <v/>
      </c>
      <c r="E36" s="27" t="str">
        <f>IF(Feuil2!B32&lt;&gt;0,Feuil2!B32,"")</f>
        <v/>
      </c>
      <c r="F36" s="27" t="str">
        <f>IF(ISBLANK(Feuil2!B32),"",VLOOKUP(Feuil2!B32,Feuil2!B:E,2,FALSE))</f>
        <v/>
      </c>
      <c r="G36" s="20"/>
      <c r="H36" s="8"/>
      <c r="I36" s="9"/>
      <c r="J36" s="9"/>
      <c r="K36" s="9" t="str">
        <f t="shared" si="3"/>
        <v/>
      </c>
      <c r="L36" s="9" t="str">
        <f t="shared" si="0"/>
        <v/>
      </c>
      <c r="M36" s="9" t="str">
        <f t="shared" si="4"/>
        <v/>
      </c>
      <c r="N36" s="9" t="str">
        <f t="shared" si="5"/>
        <v/>
      </c>
      <c r="O36" s="9" t="str">
        <f>IF(M36="","",CONCATENATE("Pointage Km"," ",D36," ",E4))</f>
        <v/>
      </c>
      <c r="P36" s="9"/>
      <c r="Q36" s="9"/>
      <c r="R36" s="9"/>
      <c r="S36" s="9" t="str">
        <f t="shared" si="7"/>
        <v/>
      </c>
      <c r="T36" s="10" t="str">
        <f t="shared" si="6"/>
        <v/>
      </c>
    </row>
    <row r="37" spans="1:20" x14ac:dyDescent="0.35">
      <c r="A37" s="17"/>
      <c r="B37" s="26" t="s">
        <v>42</v>
      </c>
      <c r="C37" s="26" t="s">
        <v>43</v>
      </c>
      <c r="D37" s="26" t="str">
        <f>IF(ISBLANK(Feuil2!A34),"",IF(Feuil2!A34="Total général","",Feuil2!A34))</f>
        <v/>
      </c>
      <c r="E37" s="27" t="str">
        <f>IF(Feuil2!B33&lt;&gt;0,Feuil2!B33,"")</f>
        <v/>
      </c>
      <c r="F37" s="27" t="str">
        <f>IF(ISBLANK(Feuil2!B33),"",VLOOKUP(Feuil2!B33,Feuil2!B:E,2,FALSE))</f>
        <v/>
      </c>
      <c r="G37" s="20"/>
      <c r="H37" s="8"/>
      <c r="I37" s="9"/>
      <c r="J37" s="9"/>
      <c r="K37" s="9" t="str">
        <f t="shared" si="3"/>
        <v/>
      </c>
      <c r="L37" s="9" t="str">
        <f>IF(LEN(E37)&gt;9,E37,"")</f>
        <v/>
      </c>
      <c r="M37" s="9" t="str">
        <f t="shared" si="4"/>
        <v/>
      </c>
      <c r="N37" s="9" t="str">
        <f t="shared" si="5"/>
        <v/>
      </c>
      <c r="O37" s="9" t="str">
        <f>IF(M37="","",CONCATENATE("Pointage Km"," ",D37," ",E4))</f>
        <v/>
      </c>
      <c r="P37" s="9"/>
      <c r="Q37" s="9"/>
      <c r="R37" s="9"/>
      <c r="S37" s="9" t="str">
        <f t="shared" si="7"/>
        <v/>
      </c>
      <c r="T37" s="10" t="str">
        <f t="shared" si="6"/>
        <v/>
      </c>
    </row>
    <row r="38" spans="1:20" x14ac:dyDescent="0.35">
      <c r="A38" s="17"/>
      <c r="B38" s="26" t="s">
        <v>42</v>
      </c>
      <c r="C38" s="26" t="s">
        <v>43</v>
      </c>
      <c r="D38" s="26" t="str">
        <f>IF(ISBLANK(Feuil2!A35),"",IF(Feuil2!A35="Total général","",Feuil2!A35))</f>
        <v/>
      </c>
      <c r="E38" s="27" t="str">
        <f>IF(Feuil2!B34&lt;&gt;0,Feuil2!B34,"")</f>
        <v/>
      </c>
      <c r="F38" s="27" t="str">
        <f>IF(ISBLANK(Feuil2!B34),"",VLOOKUP(Feuil2!B34,Feuil2!B:E,2,FALSE))</f>
        <v/>
      </c>
      <c r="G38" s="20"/>
      <c r="H38" s="8"/>
      <c r="I38" s="9"/>
      <c r="J38" s="9"/>
      <c r="K38" s="9" t="str">
        <f t="shared" si="3"/>
        <v/>
      </c>
      <c r="L38" s="9" t="str">
        <f t="shared" si="0"/>
        <v/>
      </c>
      <c r="M38" s="9" t="str">
        <f t="shared" si="4"/>
        <v/>
      </c>
      <c r="N38" s="9" t="str">
        <f t="shared" si="5"/>
        <v/>
      </c>
      <c r="O38" s="9" t="str">
        <f>IF(M38="","",CONCATENATE("Pointage Km"," ",D38," ",E4))</f>
        <v/>
      </c>
      <c r="P38" s="9"/>
      <c r="Q38" s="9"/>
      <c r="R38" s="9"/>
      <c r="S38" s="9" t="str">
        <f t="shared" si="7"/>
        <v/>
      </c>
      <c r="T38" s="10" t="str">
        <f t="shared" si="6"/>
        <v/>
      </c>
    </row>
    <row r="39" spans="1:20" x14ac:dyDescent="0.35">
      <c r="A39" s="17"/>
      <c r="B39" s="26" t="s">
        <v>42</v>
      </c>
      <c r="C39" s="26" t="s">
        <v>43</v>
      </c>
      <c r="D39" s="26" t="str">
        <f>IF(ISBLANK(Feuil2!A36),"",IF(Feuil2!A36="Total général","",Feuil2!A36))</f>
        <v/>
      </c>
      <c r="E39" s="27" t="str">
        <f>IF(Feuil2!B35&lt;&gt;0,Feuil2!B35,"")</f>
        <v/>
      </c>
      <c r="F39" s="27" t="str">
        <f>IF(ISBLANK(Feuil2!B35),"",VLOOKUP(Feuil2!B35,Feuil2!B:E,2,FALSE))</f>
        <v/>
      </c>
      <c r="G39" s="20"/>
      <c r="H39" s="8"/>
      <c r="I39" s="9"/>
      <c r="J39" s="9"/>
      <c r="K39" s="9" t="str">
        <f t="shared" si="3"/>
        <v/>
      </c>
      <c r="L39" s="9" t="str">
        <f t="shared" si="0"/>
        <v/>
      </c>
      <c r="M39" s="9" t="str">
        <f t="shared" si="4"/>
        <v/>
      </c>
      <c r="N39" s="9" t="str">
        <f t="shared" si="5"/>
        <v/>
      </c>
      <c r="O39" s="9" t="str">
        <f>IF(M39="","",CONCATENATE("Pointage Km"," ",D39," ",E4))</f>
        <v/>
      </c>
      <c r="P39" s="9"/>
      <c r="Q39" s="9"/>
      <c r="R39" s="9"/>
      <c r="S39" s="9" t="str">
        <f t="shared" si="7"/>
        <v/>
      </c>
      <c r="T39" s="10" t="str">
        <f t="shared" si="6"/>
        <v/>
      </c>
    </row>
    <row r="40" spans="1:20" x14ac:dyDescent="0.35">
      <c r="A40" s="17"/>
      <c r="B40" s="26" t="s">
        <v>42</v>
      </c>
      <c r="C40" s="26" t="s">
        <v>43</v>
      </c>
      <c r="D40" s="26" t="str">
        <f>IF(ISBLANK(Feuil2!A37),"",IF(Feuil2!A37="Total général","",Feuil2!A37))</f>
        <v/>
      </c>
      <c r="E40" s="27" t="str">
        <f>IF(Feuil2!B36&lt;&gt;0,Feuil2!B36,"")</f>
        <v/>
      </c>
      <c r="F40" s="27" t="str">
        <f>IF(ISBLANK(Feuil2!B36),"",VLOOKUP(Feuil2!B36,Feuil2!B:E,2,FALSE))</f>
        <v/>
      </c>
      <c r="G40" s="20"/>
      <c r="H40" s="8"/>
      <c r="I40" s="9"/>
      <c r="J40" s="9"/>
      <c r="K40" s="9" t="str">
        <f t="shared" si="3"/>
        <v/>
      </c>
      <c r="L40" s="9" t="str">
        <f t="shared" si="0"/>
        <v/>
      </c>
      <c r="M40" s="9" t="str">
        <f t="shared" si="4"/>
        <v/>
      </c>
      <c r="N40" s="9" t="str">
        <f t="shared" si="5"/>
        <v/>
      </c>
      <c r="O40" s="9" t="str">
        <f>IF(M40="","",CONCATENATE("Pointage Km"," ",D40," ",E4))</f>
        <v/>
      </c>
      <c r="P40" s="9"/>
      <c r="Q40" s="9"/>
      <c r="R40" s="9"/>
      <c r="S40" s="9" t="str">
        <f t="shared" si="7"/>
        <v/>
      </c>
      <c r="T40" s="10" t="str">
        <f t="shared" si="6"/>
        <v/>
      </c>
    </row>
    <row r="41" spans="1:20" x14ac:dyDescent="0.35">
      <c r="A41" s="17"/>
      <c r="B41" s="26" t="s">
        <v>42</v>
      </c>
      <c r="C41" s="26" t="s">
        <v>43</v>
      </c>
      <c r="D41" s="26" t="str">
        <f>IF(ISBLANK(Feuil2!A38),"",IF(Feuil2!A38="Total général","",Feuil2!A38))</f>
        <v/>
      </c>
      <c r="E41" s="27" t="str">
        <f>IF(Feuil2!B37&lt;&gt;0,Feuil2!B37,"")</f>
        <v/>
      </c>
      <c r="F41" s="27" t="str">
        <f>IF(ISBLANK(Feuil2!B37),"",VLOOKUP(Feuil2!B37,Feuil2!B:E,2,FALSE))</f>
        <v/>
      </c>
      <c r="G41" s="20"/>
      <c r="H41" s="8"/>
      <c r="I41" s="9"/>
      <c r="J41" s="9"/>
      <c r="K41" s="9" t="str">
        <f t="shared" si="3"/>
        <v/>
      </c>
      <c r="L41" s="9" t="str">
        <f t="shared" si="0"/>
        <v/>
      </c>
      <c r="M41" s="9" t="str">
        <f t="shared" si="4"/>
        <v/>
      </c>
      <c r="N41" s="9" t="str">
        <f t="shared" si="5"/>
        <v/>
      </c>
      <c r="O41" s="9" t="str">
        <f>IF(M41="","",CONCATENATE("Pointage Km"," ",D41," ",E4))</f>
        <v/>
      </c>
      <c r="P41" s="9"/>
      <c r="Q41" s="9"/>
      <c r="R41" s="9"/>
      <c r="S41" s="9" t="str">
        <f t="shared" si="7"/>
        <v/>
      </c>
      <c r="T41" s="10" t="str">
        <f t="shared" si="6"/>
        <v/>
      </c>
    </row>
    <row r="42" spans="1:20" x14ac:dyDescent="0.35">
      <c r="A42" s="17"/>
      <c r="B42" s="26" t="s">
        <v>42</v>
      </c>
      <c r="C42" s="26" t="s">
        <v>43</v>
      </c>
      <c r="D42" s="26" t="str">
        <f>IF(ISBLANK(Feuil2!A39),"",IF(Feuil2!A39="Total général","",Feuil2!A39))</f>
        <v/>
      </c>
      <c r="E42" s="27" t="str">
        <f>IF(Feuil2!B38&lt;&gt;0,Feuil2!B38,"")</f>
        <v/>
      </c>
      <c r="F42" s="27" t="str">
        <f>IF(ISBLANK(Feuil2!B38),"",VLOOKUP(Feuil2!B38,Feuil2!B:E,2,FALSE))</f>
        <v/>
      </c>
      <c r="G42" s="20"/>
      <c r="H42" s="8"/>
      <c r="I42" s="9"/>
      <c r="J42" s="9"/>
      <c r="K42" s="9" t="str">
        <f t="shared" si="3"/>
        <v/>
      </c>
      <c r="L42" s="9" t="str">
        <f t="shared" si="0"/>
        <v/>
      </c>
      <c r="M42" s="9" t="str">
        <f t="shared" si="4"/>
        <v/>
      </c>
      <c r="N42" s="9" t="str">
        <f t="shared" si="5"/>
        <v/>
      </c>
      <c r="O42" s="9" t="str">
        <f>IF(M42="","",CONCATENATE("Pointage Km"," ",D42," ",E4))</f>
        <v/>
      </c>
      <c r="P42" s="9"/>
      <c r="Q42" s="9"/>
      <c r="R42" s="9"/>
      <c r="S42" s="9" t="str">
        <f t="shared" si="7"/>
        <v/>
      </c>
      <c r="T42" s="10" t="str">
        <f t="shared" si="6"/>
        <v/>
      </c>
    </row>
    <row r="43" spans="1:20" x14ac:dyDescent="0.35">
      <c r="A43" s="17"/>
      <c r="B43" s="26" t="s">
        <v>42</v>
      </c>
      <c r="C43" s="26" t="s">
        <v>43</v>
      </c>
      <c r="D43" s="26" t="str">
        <f>IF(ISBLANK(Feuil2!A40),"",IF(Feuil2!A40="Total général","",Feuil2!A40))</f>
        <v/>
      </c>
      <c r="E43" s="27" t="str">
        <f>IF(Feuil2!B39&lt;&gt;0,Feuil2!B39,"")</f>
        <v/>
      </c>
      <c r="F43" s="27" t="str">
        <f>IF(ISBLANK(Feuil2!B39),"",VLOOKUP(Feuil2!B39,Feuil2!B:E,2,FALSE))</f>
        <v/>
      </c>
      <c r="G43" s="20"/>
      <c r="H43" s="8"/>
      <c r="I43" s="9"/>
      <c r="J43" s="9"/>
      <c r="K43" s="9" t="str">
        <f t="shared" si="3"/>
        <v/>
      </c>
      <c r="L43" s="9" t="str">
        <f t="shared" si="0"/>
        <v/>
      </c>
      <c r="M43" s="9" t="str">
        <f t="shared" si="4"/>
        <v/>
      </c>
      <c r="N43" s="9" t="str">
        <f t="shared" si="5"/>
        <v/>
      </c>
      <c r="O43" s="9" t="str">
        <f>IF(M43="","",CONCATENATE("Pointage Km"," ",D43," ",E4))</f>
        <v/>
      </c>
      <c r="P43" s="9"/>
      <c r="Q43" s="9"/>
      <c r="R43" s="9"/>
      <c r="S43" s="9" t="str">
        <f t="shared" si="7"/>
        <v/>
      </c>
      <c r="T43" s="10" t="str">
        <f t="shared" si="6"/>
        <v/>
      </c>
    </row>
    <row r="44" spans="1:20" x14ac:dyDescent="0.35">
      <c r="A44" s="17"/>
      <c r="B44" s="26" t="s">
        <v>42</v>
      </c>
      <c r="C44" s="26" t="s">
        <v>43</v>
      </c>
      <c r="D44" s="26" t="str">
        <f>IF(ISBLANK(Feuil2!A41),"",IF(Feuil2!A41="Total général","",Feuil2!A41))</f>
        <v/>
      </c>
      <c r="E44" s="27" t="str">
        <f>IF(Feuil2!B40&lt;&gt;0,Feuil2!B40,"")</f>
        <v/>
      </c>
      <c r="F44" s="27" t="str">
        <f>IF(ISBLANK(Feuil2!B40),"",VLOOKUP(Feuil2!B40,Feuil2!B:E,2,FALSE))</f>
        <v/>
      </c>
      <c r="G44" s="20"/>
      <c r="H44" s="8"/>
      <c r="I44" s="9"/>
      <c r="J44" s="9"/>
      <c r="K44" s="9" t="str">
        <f t="shared" si="3"/>
        <v/>
      </c>
      <c r="L44" s="9" t="str">
        <f t="shared" si="0"/>
        <v/>
      </c>
      <c r="M44" s="9" t="str">
        <f t="shared" si="4"/>
        <v/>
      </c>
      <c r="N44" s="9" t="str">
        <f t="shared" si="5"/>
        <v/>
      </c>
      <c r="O44" s="9" t="str">
        <f>IF(M44="","",CONCATENATE("Pointage Km"," ",D44," ",E4))</f>
        <v/>
      </c>
      <c r="P44" s="9"/>
      <c r="Q44" s="9"/>
      <c r="R44" s="9"/>
      <c r="S44" s="9" t="str">
        <f t="shared" si="7"/>
        <v/>
      </c>
      <c r="T44" s="10" t="str">
        <f t="shared" si="6"/>
        <v/>
      </c>
    </row>
    <row r="45" spans="1:20" x14ac:dyDescent="0.35">
      <c r="A45" s="17"/>
      <c r="B45" s="26" t="s">
        <v>42</v>
      </c>
      <c r="C45" s="26" t="s">
        <v>43</v>
      </c>
      <c r="D45" s="26" t="str">
        <f>IF(ISBLANK(Feuil2!A42),"",IF(Feuil2!A42="Total général","",Feuil2!A42))</f>
        <v/>
      </c>
      <c r="E45" s="27" t="str">
        <f>IF(Feuil2!B41&lt;&gt;0,Feuil2!B41,"")</f>
        <v/>
      </c>
      <c r="F45" s="27" t="str">
        <f>IF(ISBLANK(Feuil2!B41),"",VLOOKUP(Feuil2!B41,Feuil2!B:E,2,FALSE))</f>
        <v/>
      </c>
      <c r="G45" s="20"/>
      <c r="H45" s="8"/>
      <c r="I45" s="9"/>
      <c r="J45" s="9"/>
      <c r="K45" s="9" t="str">
        <f t="shared" si="3"/>
        <v/>
      </c>
      <c r="L45" s="9" t="str">
        <f t="shared" si="0"/>
        <v/>
      </c>
      <c r="M45" s="9" t="str">
        <f t="shared" si="4"/>
        <v/>
      </c>
      <c r="N45" s="9" t="str">
        <f t="shared" si="5"/>
        <v/>
      </c>
      <c r="O45" s="9" t="str">
        <f>IF(M45="","",CONCATENATE("Pointage Km"," ",D45," ",E4))</f>
        <v/>
      </c>
      <c r="P45" s="9"/>
      <c r="Q45" s="9"/>
      <c r="R45" s="9"/>
      <c r="S45" s="9" t="str">
        <f t="shared" si="7"/>
        <v/>
      </c>
      <c r="T45" s="10" t="str">
        <f t="shared" si="6"/>
        <v/>
      </c>
    </row>
    <row r="46" spans="1:20" x14ac:dyDescent="0.35">
      <c r="A46" s="17"/>
      <c r="B46" s="26" t="s">
        <v>42</v>
      </c>
      <c r="C46" s="26" t="s">
        <v>43</v>
      </c>
      <c r="D46" s="26" t="str">
        <f>IF(ISBLANK(Feuil2!A43),"",IF(Feuil2!A43="Total général","",Feuil2!A43))</f>
        <v/>
      </c>
      <c r="E46" s="27" t="str">
        <f>IF(Feuil2!B42&lt;&gt;0,Feuil2!B42,"")</f>
        <v/>
      </c>
      <c r="F46" s="27" t="str">
        <f>IF(ISBLANK(Feuil2!B42),"",VLOOKUP(Feuil2!B42,Feuil2!B:E,2,FALSE))</f>
        <v/>
      </c>
      <c r="G46" s="20"/>
      <c r="H46" s="11"/>
      <c r="I46" s="12"/>
      <c r="J46" s="12"/>
      <c r="K46" s="12" t="str">
        <f t="shared" si="3"/>
        <v/>
      </c>
      <c r="L46" s="12" t="str">
        <f t="shared" si="0"/>
        <v/>
      </c>
      <c r="M46" s="12" t="str">
        <f t="shared" si="4"/>
        <v/>
      </c>
      <c r="N46" s="12" t="str">
        <f t="shared" si="5"/>
        <v/>
      </c>
      <c r="O46" s="12" t="str">
        <f>IF(M46="","",CONCATENATE("Pointage Km"," ",D46," ",E4))</f>
        <v/>
      </c>
      <c r="P46" s="12"/>
      <c r="Q46" s="12"/>
      <c r="R46" s="12"/>
      <c r="S46" s="12" t="str">
        <f t="shared" si="7"/>
        <v/>
      </c>
      <c r="T46" s="13" t="str">
        <f t="shared" si="6"/>
        <v/>
      </c>
    </row>
    <row r="47" spans="1:20" x14ac:dyDescent="0.35">
      <c r="A47" s="17"/>
      <c r="B47" s="26" t="s">
        <v>42</v>
      </c>
      <c r="C47" s="26" t="s">
        <v>43</v>
      </c>
      <c r="D47" s="26" t="str">
        <f>IF(ISBLANK(Feuil2!A44),"",IF(Feuil2!A44="Total général","",Feuil2!A44))</f>
        <v/>
      </c>
      <c r="E47" s="27" t="str">
        <f>IF(Feuil2!B43&lt;&gt;0,Feuil2!B43,"")</f>
        <v/>
      </c>
      <c r="F47" s="27" t="str">
        <f>IF(ISBLANK(Feuil2!B43),"",VLOOKUP(Feuil2!B43,Feuil2!B:E,2,FALSE))</f>
        <v/>
      </c>
      <c r="G47" s="20"/>
      <c r="H47" s="11"/>
      <c r="I47" s="12"/>
      <c r="J47" s="12"/>
      <c r="K47" s="12" t="str">
        <f t="shared" si="3"/>
        <v/>
      </c>
      <c r="L47" s="12" t="str">
        <f t="shared" si="0"/>
        <v/>
      </c>
      <c r="M47" s="12" t="str">
        <f t="shared" si="4"/>
        <v/>
      </c>
      <c r="N47" s="12" t="str">
        <f t="shared" si="5"/>
        <v/>
      </c>
      <c r="O47" s="12" t="str">
        <f>IF(M47="","",CONCATENATE("Pointage Km"," ",D47," ",E4))</f>
        <v/>
      </c>
      <c r="P47" s="12"/>
      <c r="Q47" s="12"/>
      <c r="R47" s="12"/>
      <c r="S47" s="12" t="str">
        <f t="shared" si="7"/>
        <v/>
      </c>
      <c r="T47" s="13" t="str">
        <f t="shared" si="6"/>
        <v/>
      </c>
    </row>
    <row r="48" spans="1:20" x14ac:dyDescent="0.35">
      <c r="A48" s="17"/>
      <c r="B48" s="26" t="s">
        <v>42</v>
      </c>
      <c r="C48" s="26" t="s">
        <v>43</v>
      </c>
      <c r="D48" s="26" t="str">
        <f>IF(ISBLANK(Feuil2!A45),"",IF(Feuil2!A45="Total général","",Feuil2!A45))</f>
        <v/>
      </c>
      <c r="E48" s="27" t="str">
        <f>IF(Feuil2!B44&lt;&gt;0,Feuil2!B44,"")</f>
        <v/>
      </c>
      <c r="F48" s="27" t="str">
        <f>IF(ISBLANK(Feuil2!B44),"",VLOOKUP(Feuil2!B44,Feuil2!B:E,2,FALSE))</f>
        <v/>
      </c>
      <c r="G48" s="20"/>
      <c r="H48" s="11"/>
      <c r="I48" s="12"/>
      <c r="J48" s="12"/>
      <c r="K48" s="12" t="str">
        <f t="shared" si="3"/>
        <v/>
      </c>
      <c r="L48" s="12" t="str">
        <f t="shared" si="0"/>
        <v/>
      </c>
      <c r="M48" s="12" t="str">
        <f t="shared" si="4"/>
        <v/>
      </c>
      <c r="N48" s="12" t="str">
        <f t="shared" si="5"/>
        <v/>
      </c>
      <c r="O48" s="12" t="str">
        <f>IF(M48="","",CONCATENATE("Pointage Km"," ",D48," ",E4))</f>
        <v/>
      </c>
      <c r="P48" s="12"/>
      <c r="Q48" s="12"/>
      <c r="R48" s="12"/>
      <c r="S48" s="12" t="str">
        <f t="shared" si="7"/>
        <v/>
      </c>
      <c r="T48" s="13" t="str">
        <f t="shared" si="6"/>
        <v/>
      </c>
    </row>
    <row r="49" spans="1:20" x14ac:dyDescent="0.35">
      <c r="A49" s="17"/>
      <c r="B49" s="26" t="s">
        <v>42</v>
      </c>
      <c r="C49" s="26" t="s">
        <v>43</v>
      </c>
      <c r="D49" s="26" t="str">
        <f>IF(ISBLANK(Feuil2!A46),"",IF(Feuil2!A46="Total général","",Feuil2!A46))</f>
        <v/>
      </c>
      <c r="E49" s="27" t="str">
        <f>IF(Feuil2!B45&lt;&gt;0,Feuil2!B45,"")</f>
        <v/>
      </c>
      <c r="F49" s="27" t="str">
        <f>IF(ISBLANK(Feuil2!B45),"",VLOOKUP(Feuil2!B45,Feuil2!B:E,2,FALSE))</f>
        <v/>
      </c>
      <c r="G49" s="20"/>
      <c r="H49" s="11"/>
      <c r="I49" s="12"/>
      <c r="J49" s="12"/>
      <c r="K49" s="12" t="str">
        <f t="shared" si="3"/>
        <v/>
      </c>
      <c r="L49" s="12" t="str">
        <f t="shared" si="0"/>
        <v/>
      </c>
      <c r="M49" s="12" t="str">
        <f t="shared" si="4"/>
        <v/>
      </c>
      <c r="N49" s="12" t="str">
        <f t="shared" si="5"/>
        <v/>
      </c>
      <c r="O49" s="12" t="str">
        <f>IF(M49="","",CONCATENATE("Pointage Km"," ",D49," ",E4))</f>
        <v/>
      </c>
      <c r="P49" s="12"/>
      <c r="Q49" s="12"/>
      <c r="R49" s="12"/>
      <c r="S49" s="12" t="str">
        <f t="shared" si="7"/>
        <v/>
      </c>
      <c r="T49" s="13" t="str">
        <f t="shared" si="6"/>
        <v/>
      </c>
    </row>
    <row r="50" spans="1:20" x14ac:dyDescent="0.35">
      <c r="A50" s="17"/>
      <c r="B50" s="26" t="s">
        <v>42</v>
      </c>
      <c r="C50" s="26" t="s">
        <v>43</v>
      </c>
      <c r="D50" s="26" t="str">
        <f>IF(ISBLANK(Feuil2!A47),"",IF(Feuil2!A47="Total général","",Feuil2!A47))</f>
        <v/>
      </c>
      <c r="E50" s="27" t="str">
        <f>IF(Feuil2!B46&lt;&gt;0,Feuil2!B46,"")</f>
        <v/>
      </c>
      <c r="F50" s="27" t="str">
        <f>IF(ISBLANK(Feuil2!B46),"",VLOOKUP(Feuil2!B46,Feuil2!B:E,2,FALSE))</f>
        <v/>
      </c>
      <c r="G50" s="20"/>
      <c r="H50" s="11"/>
      <c r="I50" s="12"/>
      <c r="J50" s="12"/>
      <c r="K50" s="12" t="str">
        <f t="shared" si="3"/>
        <v/>
      </c>
      <c r="L50" s="12" t="str">
        <f t="shared" si="0"/>
        <v/>
      </c>
      <c r="M50" s="12" t="str">
        <f t="shared" si="4"/>
        <v/>
      </c>
      <c r="N50" s="12" t="str">
        <f t="shared" si="5"/>
        <v/>
      </c>
      <c r="O50" s="12" t="str">
        <f>IF(M50="","",CONCATENATE("Pointage Km"," ",D50," ",E4))</f>
        <v/>
      </c>
      <c r="P50" s="12"/>
      <c r="Q50" s="12"/>
      <c r="R50" s="12"/>
      <c r="S50" s="12" t="str">
        <f t="shared" si="7"/>
        <v/>
      </c>
      <c r="T50" s="13" t="str">
        <f t="shared" si="6"/>
        <v/>
      </c>
    </row>
    <row r="51" spans="1:20" x14ac:dyDescent="0.35">
      <c r="A51" s="17"/>
      <c r="B51" s="26" t="s">
        <v>42</v>
      </c>
      <c r="C51" s="26" t="s">
        <v>43</v>
      </c>
      <c r="D51" s="26" t="str">
        <f>IF(ISBLANK(Feuil2!A48),"",IF(Feuil2!A48="Total général","",Feuil2!A48))</f>
        <v/>
      </c>
      <c r="E51" s="27" t="str">
        <f>IF(Feuil2!B47&lt;&gt;0,Feuil2!B47,"")</f>
        <v/>
      </c>
      <c r="F51" s="27" t="str">
        <f>IF(ISBLANK(Feuil2!B47),"",VLOOKUP(Feuil2!B47,Feuil2!B:E,2,FALSE))</f>
        <v/>
      </c>
      <c r="G51" s="20"/>
      <c r="H51" s="11"/>
      <c r="I51" s="12"/>
      <c r="J51" s="12"/>
      <c r="K51" s="12" t="str">
        <f t="shared" si="3"/>
        <v/>
      </c>
      <c r="L51" s="12" t="str">
        <f t="shared" si="0"/>
        <v/>
      </c>
      <c r="M51" s="12" t="str">
        <f t="shared" si="4"/>
        <v/>
      </c>
      <c r="N51" s="12" t="str">
        <f t="shared" si="5"/>
        <v/>
      </c>
      <c r="O51" s="12" t="str">
        <f>IF(M51="","",CONCATENATE("Pointage Km"," ",D51," ",E4))</f>
        <v/>
      </c>
      <c r="P51" s="12"/>
      <c r="Q51" s="12"/>
      <c r="R51" s="12"/>
      <c r="S51" s="12" t="str">
        <f t="shared" si="7"/>
        <v/>
      </c>
      <c r="T51" s="13" t="str">
        <f t="shared" si="6"/>
        <v/>
      </c>
    </row>
    <row r="52" spans="1:20" x14ac:dyDescent="0.35">
      <c r="A52" s="17"/>
      <c r="B52" s="26" t="s">
        <v>42</v>
      </c>
      <c r="C52" s="26" t="s">
        <v>43</v>
      </c>
      <c r="D52" s="26" t="str">
        <f>IF(ISBLANK(Feuil2!A49),"",IF(Feuil2!A49="Total général","",Feuil2!A49))</f>
        <v/>
      </c>
      <c r="E52" s="27" t="str">
        <f>IF(Feuil2!B48&lt;&gt;0,Feuil2!B48,"")</f>
        <v/>
      </c>
      <c r="F52" s="27" t="str">
        <f>IF(ISBLANK(Feuil2!B48),"",VLOOKUP(Feuil2!B48,Feuil2!B:E,2,FALSE))</f>
        <v/>
      </c>
      <c r="G52" s="20"/>
      <c r="H52" s="11"/>
      <c r="I52" s="12"/>
      <c r="J52" s="12"/>
      <c r="K52" s="12" t="str">
        <f t="shared" si="3"/>
        <v/>
      </c>
      <c r="L52" s="12" t="str">
        <f t="shared" si="0"/>
        <v/>
      </c>
      <c r="M52" s="12" t="str">
        <f t="shared" si="4"/>
        <v/>
      </c>
      <c r="N52" s="12" t="str">
        <f t="shared" si="5"/>
        <v/>
      </c>
      <c r="O52" s="12" t="str">
        <f>IF(M52="","",CONCATENATE("Pointage Km"," ",D52," ",E4))</f>
        <v/>
      </c>
      <c r="P52" s="12"/>
      <c r="Q52" s="12"/>
      <c r="R52" s="12"/>
      <c r="S52" s="12" t="str">
        <f t="shared" si="7"/>
        <v/>
      </c>
      <c r="T52" s="13" t="str">
        <f t="shared" si="6"/>
        <v/>
      </c>
    </row>
    <row r="53" spans="1:20" x14ac:dyDescent="0.35">
      <c r="A53" s="17"/>
      <c r="B53" s="26" t="s">
        <v>42</v>
      </c>
      <c r="C53" s="26" t="s">
        <v>43</v>
      </c>
      <c r="D53" s="26" t="str">
        <f>IF(ISBLANK(Feuil2!A50),"",IF(Feuil2!A50="Total général","",Feuil2!A50))</f>
        <v/>
      </c>
      <c r="E53" s="27" t="str">
        <f>IF(Feuil2!B49&lt;&gt;0,Feuil2!B49,"")</f>
        <v/>
      </c>
      <c r="F53" s="27" t="str">
        <f>IF(ISBLANK(Feuil2!B49),"",VLOOKUP(Feuil2!B49,Feuil2!B:E,2,FALSE))</f>
        <v/>
      </c>
      <c r="G53" s="20"/>
      <c r="H53" s="11"/>
      <c r="I53" s="12"/>
      <c r="J53" s="12"/>
      <c r="K53" s="12" t="str">
        <f t="shared" si="3"/>
        <v/>
      </c>
      <c r="L53" s="12" t="str">
        <f t="shared" si="0"/>
        <v/>
      </c>
      <c r="M53" s="12" t="str">
        <f t="shared" si="4"/>
        <v/>
      </c>
      <c r="N53" s="12" t="str">
        <f t="shared" si="5"/>
        <v/>
      </c>
      <c r="O53" s="12" t="str">
        <f>IF(M53="","",CONCATENATE("Pointage Km"," ",D53," ",E4))</f>
        <v/>
      </c>
      <c r="P53" s="12"/>
      <c r="Q53" s="12"/>
      <c r="R53" s="12"/>
      <c r="S53" s="12" t="str">
        <f t="shared" si="7"/>
        <v/>
      </c>
      <c r="T53" s="13" t="str">
        <f t="shared" si="6"/>
        <v/>
      </c>
    </row>
    <row r="54" spans="1:20" x14ac:dyDescent="0.35">
      <c r="A54" s="17"/>
      <c r="B54" s="26" t="s">
        <v>42</v>
      </c>
      <c r="C54" s="26" t="s">
        <v>43</v>
      </c>
      <c r="D54" s="26" t="str">
        <f>IF(ISBLANK(Feuil2!A51),"",IF(Feuil2!A51="Total général","",Feuil2!A51))</f>
        <v/>
      </c>
      <c r="E54" s="27" t="str">
        <f>IF(Feuil2!B50&lt;&gt;0,Feuil2!B50,"")</f>
        <v/>
      </c>
      <c r="F54" s="27" t="str">
        <f>IF(ISBLANK(Feuil2!B50),"",VLOOKUP(Feuil2!B50,Feuil2!B:E,2,FALSE))</f>
        <v/>
      </c>
      <c r="G54" s="20"/>
      <c r="H54" s="11"/>
      <c r="I54" s="12"/>
      <c r="J54" s="12"/>
      <c r="K54" s="12" t="str">
        <f t="shared" si="3"/>
        <v/>
      </c>
      <c r="L54" s="12" t="str">
        <f t="shared" si="0"/>
        <v/>
      </c>
      <c r="M54" s="12" t="str">
        <f t="shared" si="4"/>
        <v/>
      </c>
      <c r="N54" s="12" t="str">
        <f t="shared" si="5"/>
        <v/>
      </c>
      <c r="O54" s="12" t="str">
        <f>IF(M54="","",CONCATENATE("Pointage Km"," ",D54," ",E4))</f>
        <v/>
      </c>
      <c r="P54" s="12"/>
      <c r="Q54" s="12"/>
      <c r="R54" s="12"/>
      <c r="S54" s="12" t="str">
        <f t="shared" si="7"/>
        <v/>
      </c>
      <c r="T54" s="13" t="str">
        <f t="shared" si="6"/>
        <v/>
      </c>
    </row>
    <row r="55" spans="1:20" x14ac:dyDescent="0.35">
      <c r="A55" s="17"/>
      <c r="B55" s="26" t="s">
        <v>42</v>
      </c>
      <c r="C55" s="26" t="s">
        <v>43</v>
      </c>
      <c r="D55" s="26" t="str">
        <f>IF(ISBLANK(Feuil2!A52),"",IF(Feuil2!A52="Total général","",Feuil2!A52))</f>
        <v/>
      </c>
      <c r="E55" s="27" t="str">
        <f>IF(Feuil2!B51&lt;&gt;0,Feuil2!B51,"")</f>
        <v/>
      </c>
      <c r="F55" s="27" t="str">
        <f>IF(ISBLANK(Feuil2!B51),"",VLOOKUP(Feuil2!B51,Feuil2!B:E,2,FALSE))</f>
        <v/>
      </c>
      <c r="G55" s="20"/>
      <c r="H55" s="11"/>
      <c r="I55" s="12"/>
      <c r="J55" s="12"/>
      <c r="K55" s="12" t="str">
        <f t="shared" si="3"/>
        <v/>
      </c>
      <c r="L55" s="12" t="str">
        <f t="shared" si="0"/>
        <v/>
      </c>
      <c r="M55" s="12" t="str">
        <f t="shared" si="4"/>
        <v/>
      </c>
      <c r="N55" s="12" t="str">
        <f t="shared" si="5"/>
        <v/>
      </c>
      <c r="O55" s="12" t="str">
        <f>IF(M55="","",CONCATENATE("Pointage Km"," ",D55," ",E4))</f>
        <v/>
      </c>
      <c r="P55" s="12"/>
      <c r="Q55" s="12"/>
      <c r="R55" s="12"/>
      <c r="S55" s="12" t="str">
        <f t="shared" si="7"/>
        <v/>
      </c>
      <c r="T55" s="13" t="str">
        <f t="shared" si="6"/>
        <v/>
      </c>
    </row>
    <row r="56" spans="1:20" x14ac:dyDescent="0.35">
      <c r="A56" s="17"/>
      <c r="B56" s="26" t="s">
        <v>42</v>
      </c>
      <c r="C56" s="26" t="s">
        <v>43</v>
      </c>
      <c r="D56" s="26" t="str">
        <f>IF(ISBLANK(Feuil2!A53),"",IF(Feuil2!A53="Total général","",Feuil2!A53))</f>
        <v/>
      </c>
      <c r="E56" s="27" t="str">
        <f>IF(Feuil2!B52&lt;&gt;0,Feuil2!B52,"")</f>
        <v/>
      </c>
      <c r="F56" s="27" t="str">
        <f>IF(ISBLANK(Feuil2!B52),"",VLOOKUP(Feuil2!B52,Feuil2!B:E,2,FALSE))</f>
        <v/>
      </c>
      <c r="G56" s="20"/>
      <c r="H56" s="11"/>
      <c r="I56" s="12"/>
      <c r="J56" s="12"/>
      <c r="K56" s="12" t="str">
        <f t="shared" si="3"/>
        <v/>
      </c>
      <c r="L56" s="12" t="str">
        <f t="shared" si="0"/>
        <v/>
      </c>
      <c r="M56" s="12" t="str">
        <f t="shared" si="4"/>
        <v/>
      </c>
      <c r="N56" s="12" t="str">
        <f t="shared" si="5"/>
        <v/>
      </c>
      <c r="O56" s="12" t="str">
        <f>IF(M56="","",CONCATENATE("Pointage Km"," ",D56," ",E4))</f>
        <v/>
      </c>
      <c r="P56" s="12"/>
      <c r="Q56" s="12"/>
      <c r="R56" s="12"/>
      <c r="S56" s="12" t="str">
        <f t="shared" si="7"/>
        <v/>
      </c>
      <c r="T56" s="13" t="str">
        <f t="shared" si="6"/>
        <v/>
      </c>
    </row>
    <row r="57" spans="1:20" x14ac:dyDescent="0.35">
      <c r="A57" s="17"/>
      <c r="B57" s="26" t="s">
        <v>42</v>
      </c>
      <c r="C57" s="26" t="s">
        <v>43</v>
      </c>
      <c r="D57" s="26" t="str">
        <f>IF(ISBLANK(Feuil2!A54),"",IF(Feuil2!A54="Total général","",Feuil2!A54))</f>
        <v/>
      </c>
      <c r="E57" s="27" t="str">
        <f>IF(Feuil2!B53&lt;&gt;0,Feuil2!B53,"")</f>
        <v/>
      </c>
      <c r="F57" s="27" t="str">
        <f>IF(ISBLANK(Feuil2!B53),"",VLOOKUP(Feuil2!B53,Feuil2!B:E,2,FALSE))</f>
        <v/>
      </c>
      <c r="G57" s="20"/>
      <c r="H57" s="11"/>
      <c r="I57" s="12"/>
      <c r="J57" s="12"/>
      <c r="K57" s="12" t="str">
        <f t="shared" si="3"/>
        <v/>
      </c>
      <c r="L57" s="12" t="str">
        <f>IF(LEN(E57)&gt;9,E57,"")</f>
        <v/>
      </c>
      <c r="M57" s="12" t="str">
        <f t="shared" si="4"/>
        <v/>
      </c>
      <c r="N57" s="12" t="str">
        <f t="shared" si="5"/>
        <v/>
      </c>
      <c r="O57" s="12" t="str">
        <f>IF(M57="","",CONCATENATE("Pointage Km"," ",D57," ",E4))</f>
        <v/>
      </c>
      <c r="P57" s="12"/>
      <c r="Q57" s="12"/>
      <c r="R57" s="12"/>
      <c r="S57" s="12" t="str">
        <f t="shared" si="7"/>
        <v/>
      </c>
      <c r="T57" s="13" t="str">
        <f t="shared" si="6"/>
        <v/>
      </c>
    </row>
    <row r="58" spans="1:20" x14ac:dyDescent="0.35">
      <c r="A58" s="17"/>
      <c r="B58" s="26" t="s">
        <v>42</v>
      </c>
      <c r="C58" s="26" t="s">
        <v>43</v>
      </c>
      <c r="D58" s="26" t="str">
        <f>IF(ISBLANK(Feuil2!A55),"",IF(Feuil2!A55="Total général","",Feuil2!A55))</f>
        <v/>
      </c>
      <c r="E58" s="27" t="str">
        <f>IF(Feuil2!B54&lt;&gt;0,Feuil2!B54,"")</f>
        <v/>
      </c>
      <c r="F58" s="27" t="str">
        <f>IF(ISBLANK(Feuil2!B54),"",VLOOKUP(Feuil2!B54,Feuil2!B:E,2,FALSE))</f>
        <v/>
      </c>
      <c r="G58" s="20"/>
      <c r="H58" s="11"/>
      <c r="I58" s="12"/>
      <c r="J58" s="12"/>
      <c r="K58" s="12" t="str">
        <f t="shared" si="3"/>
        <v/>
      </c>
      <c r="L58" s="12" t="str">
        <f t="shared" si="0"/>
        <v/>
      </c>
      <c r="M58" s="12" t="str">
        <f t="shared" si="4"/>
        <v/>
      </c>
      <c r="N58" s="12" t="str">
        <f t="shared" si="5"/>
        <v/>
      </c>
      <c r="O58" s="12" t="str">
        <f>IF(M58="","",CONCATENATE("Pointage Km"," ",D58," ",E4))</f>
        <v/>
      </c>
      <c r="P58" s="12"/>
      <c r="Q58" s="12"/>
      <c r="R58" s="12"/>
      <c r="S58" s="12" t="str">
        <f t="shared" si="7"/>
        <v/>
      </c>
      <c r="T58" s="13" t="str">
        <f t="shared" si="6"/>
        <v/>
      </c>
    </row>
    <row r="59" spans="1:20" x14ac:dyDescent="0.35">
      <c r="A59" s="17"/>
      <c r="B59" s="26" t="s">
        <v>42</v>
      </c>
      <c r="C59" s="26" t="s">
        <v>43</v>
      </c>
      <c r="D59" s="26" t="str">
        <f>IF(ISBLANK(Feuil2!A56),"",IF(Feuil2!A56="Total général","",Feuil2!A56))</f>
        <v/>
      </c>
      <c r="E59" s="27" t="str">
        <f>IF(Feuil2!B55&lt;&gt;0,Feuil2!B55,"")</f>
        <v/>
      </c>
      <c r="F59" s="27" t="str">
        <f>IF(ISBLANK(Feuil2!B55),"",VLOOKUP(Feuil2!B55,Feuil2!B:E,2,FALSE))</f>
        <v/>
      </c>
      <c r="G59" s="20"/>
      <c r="H59" s="8"/>
      <c r="I59" s="9"/>
      <c r="J59" s="9"/>
      <c r="K59" s="9" t="str">
        <f t="shared" si="3"/>
        <v/>
      </c>
      <c r="L59" s="9" t="str">
        <f t="shared" si="0"/>
        <v/>
      </c>
      <c r="M59" s="9" t="str">
        <f t="shared" si="4"/>
        <v/>
      </c>
      <c r="N59" s="9" t="str">
        <f t="shared" si="5"/>
        <v/>
      </c>
      <c r="O59" s="9" t="str">
        <f>IF(M59="","",CONCATENATE("Pointage Km"," ",D59," ",E4))</f>
        <v/>
      </c>
      <c r="P59" s="9"/>
      <c r="Q59" s="9"/>
      <c r="R59" s="9"/>
      <c r="S59" s="9" t="str">
        <f t="shared" si="7"/>
        <v/>
      </c>
      <c r="T59" s="10" t="str">
        <f t="shared" si="6"/>
        <v/>
      </c>
    </row>
    <row r="60" spans="1:20" x14ac:dyDescent="0.35">
      <c r="A60" s="17"/>
      <c r="B60" s="26" t="s">
        <v>42</v>
      </c>
      <c r="C60" s="26" t="s">
        <v>43</v>
      </c>
      <c r="D60" s="26" t="str">
        <f>IF(ISBLANK(Feuil2!A57),"",IF(Feuil2!A57="Total général","",Feuil2!A57))</f>
        <v/>
      </c>
      <c r="E60" s="27" t="str">
        <f>IF(Feuil2!B56&lt;&gt;0,Feuil2!B56,"")</f>
        <v/>
      </c>
      <c r="F60" s="27" t="str">
        <f>IF(ISBLANK(Feuil2!B56),"",VLOOKUP(Feuil2!B56,Feuil2!B:E,2,FALSE))</f>
        <v/>
      </c>
      <c r="G60" s="20"/>
      <c r="H60" s="8"/>
      <c r="I60" s="9"/>
      <c r="J60" s="9"/>
      <c r="K60" s="9" t="str">
        <f t="shared" si="3"/>
        <v/>
      </c>
      <c r="L60" s="9" t="str">
        <f t="shared" si="0"/>
        <v/>
      </c>
      <c r="M60" s="9" t="str">
        <f t="shared" si="4"/>
        <v/>
      </c>
      <c r="N60" s="9" t="str">
        <f t="shared" si="5"/>
        <v/>
      </c>
      <c r="O60" s="9" t="str">
        <f>IF(M60="","",CONCATENATE("Pointage Km"," ",D60," ",E4))</f>
        <v/>
      </c>
      <c r="P60" s="9"/>
      <c r="Q60" s="9"/>
      <c r="R60" s="9"/>
      <c r="S60" s="9" t="str">
        <f t="shared" si="7"/>
        <v/>
      </c>
      <c r="T60" s="10" t="str">
        <f t="shared" si="6"/>
        <v/>
      </c>
    </row>
    <row r="61" spans="1:20" x14ac:dyDescent="0.35">
      <c r="A61" s="17"/>
      <c r="B61" s="26" t="s">
        <v>42</v>
      </c>
      <c r="C61" s="26" t="s">
        <v>43</v>
      </c>
      <c r="D61" s="26" t="str">
        <f>IF(ISBLANK(Feuil2!A58),"",IF(Feuil2!A58="Total général","",Feuil2!A58))</f>
        <v/>
      </c>
      <c r="E61" s="27" t="str">
        <f>IF(Feuil2!B57&lt;&gt;0,Feuil2!B57,"")</f>
        <v/>
      </c>
      <c r="F61" s="27" t="str">
        <f>IF(ISBLANK(Feuil2!B57),"",VLOOKUP(Feuil2!B57,Feuil2!B:E,2,FALSE))</f>
        <v/>
      </c>
      <c r="G61" s="20"/>
      <c r="H61" s="8"/>
      <c r="I61" s="9"/>
      <c r="J61" s="9"/>
      <c r="K61" s="9" t="str">
        <f t="shared" si="3"/>
        <v/>
      </c>
      <c r="L61" s="9" t="str">
        <f t="shared" si="0"/>
        <v/>
      </c>
      <c r="M61" s="9" t="str">
        <f t="shared" si="4"/>
        <v/>
      </c>
      <c r="N61" s="9" t="str">
        <f t="shared" si="5"/>
        <v/>
      </c>
      <c r="O61" s="9" t="str">
        <f>IF(M61="","",CONCATENATE("Pointage Km"," ",D61," ",E4))</f>
        <v/>
      </c>
      <c r="P61" s="9"/>
      <c r="Q61" s="9"/>
      <c r="R61" s="9"/>
      <c r="S61" s="9" t="str">
        <f t="shared" si="7"/>
        <v/>
      </c>
      <c r="T61" s="10" t="str">
        <f t="shared" si="6"/>
        <v/>
      </c>
    </row>
    <row r="62" spans="1:20" x14ac:dyDescent="0.35">
      <c r="A62" s="17"/>
      <c r="B62" s="26" t="s">
        <v>42</v>
      </c>
      <c r="C62" s="26" t="s">
        <v>43</v>
      </c>
      <c r="D62" s="26" t="str">
        <f>IF(ISBLANK(Feuil2!A59),"",IF(Feuil2!A59="Total général","",Feuil2!A59))</f>
        <v/>
      </c>
      <c r="E62" s="27" t="str">
        <f>IF(Feuil2!B58&lt;&gt;0,Feuil2!B58,"")</f>
        <v/>
      </c>
      <c r="F62" s="27" t="str">
        <f>IF(ISBLANK(Feuil2!B58),"",VLOOKUP(Feuil2!B58,Feuil2!B:E,2,FALSE))</f>
        <v/>
      </c>
      <c r="G62" s="20"/>
      <c r="H62" s="8"/>
      <c r="I62" s="9"/>
      <c r="J62" s="9"/>
      <c r="K62" s="9" t="str">
        <f t="shared" si="3"/>
        <v/>
      </c>
      <c r="L62" s="9" t="str">
        <f t="shared" si="0"/>
        <v/>
      </c>
      <c r="M62" s="9" t="str">
        <f t="shared" si="4"/>
        <v/>
      </c>
      <c r="N62" s="9" t="str">
        <f t="shared" si="5"/>
        <v/>
      </c>
      <c r="O62" s="9" t="str">
        <f>IF(M62="","",CONCATENATE("Pointage Km"," ",D62," ",E4))</f>
        <v/>
      </c>
      <c r="P62" s="9"/>
      <c r="Q62" s="9"/>
      <c r="R62" s="9"/>
      <c r="S62" s="9" t="str">
        <f t="shared" si="7"/>
        <v/>
      </c>
      <c r="T62" s="10" t="str">
        <f t="shared" si="6"/>
        <v/>
      </c>
    </row>
    <row r="63" spans="1:20" x14ac:dyDescent="0.35">
      <c r="A63" s="17"/>
      <c r="B63" s="26" t="s">
        <v>42</v>
      </c>
      <c r="C63" s="26" t="s">
        <v>43</v>
      </c>
      <c r="D63" s="26" t="str">
        <f>IF(ISBLANK(Feuil2!A60),"",IF(Feuil2!A60="Total général","",Feuil2!A60))</f>
        <v/>
      </c>
      <c r="E63" s="27" t="str">
        <f>IF(Feuil2!B59&lt;&gt;0,Feuil2!B59,"")</f>
        <v/>
      </c>
      <c r="F63" s="27" t="str">
        <f>IF(ISBLANK(Feuil2!B59),"",VLOOKUP(Feuil2!B59,Feuil2!B:E,2,FALSE))</f>
        <v/>
      </c>
      <c r="G63" s="20"/>
      <c r="H63" s="8"/>
      <c r="I63" s="9"/>
      <c r="J63" s="9"/>
      <c r="K63" s="9" t="str">
        <f t="shared" si="3"/>
        <v/>
      </c>
      <c r="L63" s="9" t="str">
        <f t="shared" si="0"/>
        <v/>
      </c>
      <c r="M63" s="9" t="str">
        <f t="shared" si="4"/>
        <v/>
      </c>
      <c r="N63" s="9" t="str">
        <f t="shared" si="5"/>
        <v/>
      </c>
      <c r="O63" s="9" t="str">
        <f>IF(M63="","",CONCATENATE("Pointage Km"," ",D63," ",E4))</f>
        <v/>
      </c>
      <c r="P63" s="9"/>
      <c r="Q63" s="9"/>
      <c r="R63" s="9"/>
      <c r="S63" s="9" t="str">
        <f t="shared" si="7"/>
        <v/>
      </c>
      <c r="T63" s="10" t="str">
        <f t="shared" si="6"/>
        <v/>
      </c>
    </row>
    <row r="64" spans="1:20" x14ac:dyDescent="0.35">
      <c r="A64" s="17"/>
      <c r="B64" s="26" t="s">
        <v>42</v>
      </c>
      <c r="C64" s="26" t="s">
        <v>43</v>
      </c>
      <c r="D64" s="26" t="str">
        <f>IF(ISBLANK(Feuil2!A61),"",IF(Feuil2!A61="Total général","",Feuil2!A61))</f>
        <v/>
      </c>
      <c r="E64" s="27" t="str">
        <f>IF(Feuil2!B60&lt;&gt;0,Feuil2!B60,"")</f>
        <v/>
      </c>
      <c r="F64" s="27" t="str">
        <f>IF(ISBLANK(Feuil2!B60),"",VLOOKUP(Feuil2!B60,Feuil2!B:E,2,FALSE))</f>
        <v/>
      </c>
      <c r="G64" s="20"/>
      <c r="H64" s="8"/>
      <c r="I64" s="9"/>
      <c r="J64" s="9"/>
      <c r="K64" s="9" t="str">
        <f t="shared" si="3"/>
        <v/>
      </c>
      <c r="L64" s="9" t="str">
        <f t="shared" si="0"/>
        <v/>
      </c>
      <c r="M64" s="9" t="str">
        <f t="shared" si="4"/>
        <v/>
      </c>
      <c r="N64" s="9" t="str">
        <f t="shared" si="5"/>
        <v/>
      </c>
      <c r="O64" s="9" t="str">
        <f>IF(M64="","",CONCATENATE("Pointage Km"," ",D64," ",E4))</f>
        <v/>
      </c>
      <c r="P64" s="9"/>
      <c r="Q64" s="9"/>
      <c r="R64" s="9"/>
      <c r="S64" s="9" t="str">
        <f t="shared" si="7"/>
        <v/>
      </c>
      <c r="T64" s="10" t="str">
        <f t="shared" si="6"/>
        <v/>
      </c>
    </row>
    <row r="65" spans="1:20" x14ac:dyDescent="0.35">
      <c r="A65" s="17"/>
      <c r="B65" s="26" t="s">
        <v>42</v>
      </c>
      <c r="C65" s="26" t="s">
        <v>43</v>
      </c>
      <c r="D65" s="26" t="str">
        <f>IF(ISBLANK(Feuil2!A62),"",IF(Feuil2!A62="Total général","",Feuil2!A62))</f>
        <v/>
      </c>
      <c r="E65" s="27" t="str">
        <f>IF(Feuil2!B61&lt;&gt;0,Feuil2!B61,"")</f>
        <v/>
      </c>
      <c r="F65" s="27" t="str">
        <f>IF(ISBLANK(Feuil2!B61),"",VLOOKUP(Feuil2!B61,Feuil2!B:E,2,FALSE))</f>
        <v/>
      </c>
      <c r="G65" s="20"/>
      <c r="H65" s="8"/>
      <c r="I65" s="9"/>
      <c r="J65" s="9"/>
      <c r="K65" s="9" t="str">
        <f t="shared" si="3"/>
        <v/>
      </c>
      <c r="L65" s="9" t="str">
        <f t="shared" si="0"/>
        <v/>
      </c>
      <c r="M65" s="9" t="str">
        <f t="shared" si="4"/>
        <v/>
      </c>
      <c r="N65" s="9" t="str">
        <f t="shared" si="5"/>
        <v/>
      </c>
      <c r="O65" s="9" t="str">
        <f>IF(M65="","",CONCATENATE("Pointage Km"," ",D65," ",E4))</f>
        <v/>
      </c>
      <c r="P65" s="9"/>
      <c r="Q65" s="9"/>
      <c r="R65" s="9"/>
      <c r="S65" s="9" t="str">
        <f t="shared" si="7"/>
        <v/>
      </c>
      <c r="T65" s="10" t="str">
        <f t="shared" si="6"/>
        <v/>
      </c>
    </row>
    <row r="66" spans="1:20" x14ac:dyDescent="0.35">
      <c r="A66" s="17"/>
      <c r="B66" s="26" t="s">
        <v>42</v>
      </c>
      <c r="C66" s="26" t="s">
        <v>43</v>
      </c>
      <c r="D66" s="26" t="str">
        <f>IF(ISBLANK(Feuil2!A63),"",IF(Feuil2!A63="Total général","",Feuil2!A63))</f>
        <v/>
      </c>
      <c r="E66" s="27" t="str">
        <f>IF(Feuil2!B62&lt;&gt;0,Feuil2!B62,"")</f>
        <v/>
      </c>
      <c r="F66" s="27" t="str">
        <f>IF(ISBLANK(Feuil2!B62),"",VLOOKUP(Feuil2!B62,Feuil2!B:E,2,FALSE))</f>
        <v/>
      </c>
      <c r="G66" s="20"/>
      <c r="H66" s="8"/>
      <c r="I66" s="9"/>
      <c r="J66" s="9"/>
      <c r="K66" s="9" t="str">
        <f t="shared" si="3"/>
        <v/>
      </c>
      <c r="L66" s="9" t="str">
        <f t="shared" si="0"/>
        <v/>
      </c>
      <c r="M66" s="9" t="str">
        <f t="shared" si="4"/>
        <v/>
      </c>
      <c r="N66" s="9" t="str">
        <f t="shared" si="5"/>
        <v/>
      </c>
      <c r="O66" s="9" t="str">
        <f>IF(M66="","",CONCATENATE("Pointage Km"," ",D66," ",E4))</f>
        <v/>
      </c>
      <c r="P66" s="9"/>
      <c r="Q66" s="9"/>
      <c r="R66" s="9"/>
      <c r="S66" s="9" t="str">
        <f t="shared" si="7"/>
        <v/>
      </c>
      <c r="T66" s="10" t="str">
        <f t="shared" si="6"/>
        <v/>
      </c>
    </row>
    <row r="67" spans="1:20" x14ac:dyDescent="0.35">
      <c r="A67" s="17"/>
      <c r="B67" s="26" t="s">
        <v>42</v>
      </c>
      <c r="C67" s="26" t="s">
        <v>43</v>
      </c>
      <c r="D67" s="26" t="str">
        <f>IF(ISBLANK(Feuil2!A64),"",IF(Feuil2!A64="Total général","",Feuil2!A64))</f>
        <v/>
      </c>
      <c r="E67" s="27" t="str">
        <f>IF(Feuil2!B63&lt;&gt;0,Feuil2!B63,"")</f>
        <v/>
      </c>
      <c r="F67" s="27" t="str">
        <f>IF(ISBLANK(Feuil2!B63),"",VLOOKUP(Feuil2!B63,Feuil2!B:E,2,FALSE))</f>
        <v/>
      </c>
      <c r="G67" s="20"/>
      <c r="H67" s="8"/>
      <c r="I67" s="9"/>
      <c r="J67" s="9"/>
      <c r="K67" s="9" t="str">
        <f t="shared" si="3"/>
        <v/>
      </c>
      <c r="L67" s="9" t="str">
        <f t="shared" si="0"/>
        <v/>
      </c>
      <c r="M67" s="9" t="str">
        <f t="shared" si="4"/>
        <v/>
      </c>
      <c r="N67" s="9" t="str">
        <f t="shared" si="5"/>
        <v/>
      </c>
      <c r="O67" s="9" t="str">
        <f>IF(M67="","",CONCATENATE("Pointage Km"," ",D67," ",E4))</f>
        <v/>
      </c>
      <c r="P67" s="9"/>
      <c r="Q67" s="9"/>
      <c r="R67" s="9"/>
      <c r="S67" s="9" t="str">
        <f t="shared" si="7"/>
        <v/>
      </c>
      <c r="T67" s="10" t="str">
        <f t="shared" si="6"/>
        <v/>
      </c>
    </row>
    <row r="68" spans="1:20" x14ac:dyDescent="0.35">
      <c r="A68" s="17"/>
      <c r="B68" s="26" t="s">
        <v>42</v>
      </c>
      <c r="C68" s="26" t="s">
        <v>43</v>
      </c>
      <c r="D68" s="26" t="str">
        <f>IF(ISBLANK(Feuil2!A65),"",IF(Feuil2!A65="Total général","",Feuil2!A65))</f>
        <v/>
      </c>
      <c r="E68" s="27" t="str">
        <f>IF(Feuil2!B64&lt;&gt;0,Feuil2!B64,"")</f>
        <v/>
      </c>
      <c r="F68" s="27" t="str">
        <f>IF(ISBLANK(Feuil2!B64),"",VLOOKUP(Feuil2!B64,Feuil2!B:E,2,FALSE))</f>
        <v/>
      </c>
      <c r="G68" s="20"/>
      <c r="H68" s="8"/>
      <c r="I68" s="9"/>
      <c r="J68" s="9"/>
      <c r="K68" s="9" t="str">
        <f t="shared" si="3"/>
        <v/>
      </c>
      <c r="L68" s="9" t="str">
        <f t="shared" si="0"/>
        <v/>
      </c>
      <c r="M68" s="9" t="str">
        <f t="shared" si="4"/>
        <v/>
      </c>
      <c r="N68" s="9" t="str">
        <f t="shared" si="5"/>
        <v/>
      </c>
      <c r="O68" s="9" t="str">
        <f>IF(M68="","",CONCATENATE("Pointage Km"," ",D68," ",E4))</f>
        <v/>
      </c>
      <c r="P68" s="9"/>
      <c r="Q68" s="9"/>
      <c r="R68" s="9"/>
      <c r="S68" s="9" t="str">
        <f t="shared" si="7"/>
        <v/>
      </c>
      <c r="T68" s="10" t="str">
        <f t="shared" si="6"/>
        <v/>
      </c>
    </row>
    <row r="69" spans="1:20" x14ac:dyDescent="0.35">
      <c r="A69" s="17"/>
      <c r="B69" s="26" t="s">
        <v>42</v>
      </c>
      <c r="C69" s="26" t="s">
        <v>43</v>
      </c>
      <c r="D69" s="26" t="str">
        <f>IF(ISBLANK(Feuil2!A66),"",IF(Feuil2!A66="Total général","",Feuil2!A66))</f>
        <v/>
      </c>
      <c r="E69" s="27" t="str">
        <f>IF(Feuil2!B65&lt;&gt;0,Feuil2!B65,"")</f>
        <v/>
      </c>
      <c r="F69" s="27" t="str">
        <f>IF(ISBLANK(Feuil2!B65),"",VLOOKUP(Feuil2!B65,Feuil2!B:E,2,FALSE))</f>
        <v/>
      </c>
      <c r="G69" s="20"/>
      <c r="H69" s="8"/>
      <c r="I69" s="9"/>
      <c r="J69" s="9"/>
      <c r="K69" s="9" t="str">
        <f t="shared" si="3"/>
        <v/>
      </c>
      <c r="L69" s="9" t="str">
        <f t="shared" si="0"/>
        <v/>
      </c>
      <c r="M69" s="9" t="str">
        <f t="shared" si="4"/>
        <v/>
      </c>
      <c r="N69" s="9" t="str">
        <f t="shared" si="5"/>
        <v/>
      </c>
      <c r="O69" s="9" t="str">
        <f>IF(M69="","",CONCATENATE("Pointage Km"," ",D69," ",E4))</f>
        <v/>
      </c>
      <c r="P69" s="9"/>
      <c r="Q69" s="9"/>
      <c r="R69" s="9"/>
      <c r="S69" s="9" t="str">
        <f t="shared" si="7"/>
        <v/>
      </c>
      <c r="T69" s="10" t="str">
        <f t="shared" si="6"/>
        <v/>
      </c>
    </row>
    <row r="70" spans="1:20" x14ac:dyDescent="0.35">
      <c r="A70" s="17"/>
      <c r="B70" s="26" t="s">
        <v>42</v>
      </c>
      <c r="C70" s="26" t="s">
        <v>43</v>
      </c>
      <c r="D70" s="26" t="str">
        <f>IF(ISBLANK(Feuil2!A67),"",IF(Feuil2!A67="Total général","",Feuil2!A67))</f>
        <v/>
      </c>
      <c r="E70" s="27" t="str">
        <f>IF(Feuil2!B66&lt;&gt;0,Feuil2!B66,"")</f>
        <v/>
      </c>
      <c r="F70" s="27" t="str">
        <f>IF(ISBLANK(Feuil2!B66),"",VLOOKUP(Feuil2!B66,Feuil2!B:E,2,FALSE))</f>
        <v/>
      </c>
      <c r="G70" s="20"/>
      <c r="H70" s="8"/>
      <c r="I70" s="9"/>
      <c r="J70" s="9"/>
      <c r="K70" s="9" t="str">
        <f t="shared" si="3"/>
        <v/>
      </c>
      <c r="L70" s="9" t="str">
        <f t="shared" si="0"/>
        <v/>
      </c>
      <c r="M70" s="9" t="str">
        <f t="shared" si="4"/>
        <v/>
      </c>
      <c r="N70" s="9" t="str">
        <f t="shared" si="5"/>
        <v/>
      </c>
      <c r="O70" s="9" t="str">
        <f>IF(M70="","",CONCATENATE("Pointage Km"," ",D70," ",E4))</f>
        <v/>
      </c>
      <c r="P70" s="9"/>
      <c r="Q70" s="9"/>
      <c r="R70" s="9"/>
      <c r="S70" s="9" t="str">
        <f t="shared" si="7"/>
        <v/>
      </c>
      <c r="T70" s="10" t="str">
        <f t="shared" si="6"/>
        <v/>
      </c>
    </row>
    <row r="71" spans="1:20" x14ac:dyDescent="0.35">
      <c r="A71" s="17"/>
      <c r="B71" s="26" t="s">
        <v>42</v>
      </c>
      <c r="C71" s="26" t="s">
        <v>43</v>
      </c>
      <c r="D71" s="26" t="str">
        <f>IF(ISBLANK(Feuil2!A68),"",IF(Feuil2!A68="Total général","",Feuil2!A68))</f>
        <v/>
      </c>
      <c r="E71" s="27" t="str">
        <f>IF(Feuil2!B67&lt;&gt;0,Feuil2!B67,"")</f>
        <v/>
      </c>
      <c r="F71" s="27" t="str">
        <f>IF(ISBLANK(Feuil2!B67),"",VLOOKUP(Feuil2!B67,Feuil2!B:E,2,FALSE))</f>
        <v/>
      </c>
      <c r="G71" s="20"/>
      <c r="H71" s="8"/>
      <c r="I71" s="9"/>
      <c r="J71" s="9"/>
      <c r="K71" s="9" t="str">
        <f t="shared" si="3"/>
        <v/>
      </c>
      <c r="L71" s="9" t="str">
        <f t="shared" si="0"/>
        <v/>
      </c>
      <c r="M71" s="9" t="str">
        <f t="shared" si="4"/>
        <v/>
      </c>
      <c r="N71" s="9" t="str">
        <f t="shared" si="5"/>
        <v/>
      </c>
      <c r="O71" s="9" t="str">
        <f>IF(M71="","",CONCATENATE("Pointage Km"," ",D71," ",E4))</f>
        <v/>
      </c>
      <c r="P71" s="9"/>
      <c r="Q71" s="9"/>
      <c r="R71" s="9"/>
      <c r="S71" s="9" t="str">
        <f t="shared" si="7"/>
        <v/>
      </c>
      <c r="T71" s="10" t="str">
        <f t="shared" si="6"/>
        <v/>
      </c>
    </row>
    <row r="72" spans="1:20" x14ac:dyDescent="0.35">
      <c r="A72" s="17"/>
      <c r="B72" s="26" t="s">
        <v>42</v>
      </c>
      <c r="C72" s="26" t="s">
        <v>43</v>
      </c>
      <c r="D72" s="26" t="str">
        <f>IF(ISBLANK(Feuil2!A69),"",IF(Feuil2!A69="Total général","",Feuil2!A69))</f>
        <v/>
      </c>
      <c r="E72" s="27" t="str">
        <f>IF(Feuil2!B68&lt;&gt;0,Feuil2!B68,"")</f>
        <v/>
      </c>
      <c r="F72" s="27" t="str">
        <f>IF(ISBLANK(Feuil2!B68),"",VLOOKUP(Feuil2!B68,Feuil2!B:E,2,FALSE))</f>
        <v/>
      </c>
      <c r="G72" s="20"/>
      <c r="H72" s="11"/>
      <c r="I72" s="12"/>
      <c r="J72" s="12"/>
      <c r="K72" s="12" t="str">
        <f t="shared" si="3"/>
        <v/>
      </c>
      <c r="L72" s="12" t="str">
        <f t="shared" ref="L72:L135" si="8">IF(LEN(E72)&gt;9,E72,"")</f>
        <v/>
      </c>
      <c r="M72" s="12" t="str">
        <f t="shared" si="4"/>
        <v/>
      </c>
      <c r="N72" s="12" t="str">
        <f t="shared" si="5"/>
        <v/>
      </c>
      <c r="O72" s="12" t="str">
        <f>IF(M72="","",CONCATENATE("Pointage Km"," ",D72," ",E4))</f>
        <v/>
      </c>
      <c r="P72" s="12"/>
      <c r="Q72" s="12"/>
      <c r="R72" s="12"/>
      <c r="S72" s="12" t="str">
        <f t="shared" si="7"/>
        <v/>
      </c>
      <c r="T72" s="13" t="str">
        <f t="shared" si="6"/>
        <v/>
      </c>
    </row>
    <row r="73" spans="1:20" x14ac:dyDescent="0.35">
      <c r="A73" s="17"/>
      <c r="B73" s="26" t="s">
        <v>42</v>
      </c>
      <c r="C73" s="26" t="s">
        <v>43</v>
      </c>
      <c r="D73" s="26" t="str">
        <f>IF(ISBLANK(Feuil2!A70),"",IF(Feuil2!A70="Total général","",Feuil2!A70))</f>
        <v/>
      </c>
      <c r="E73" s="27" t="str">
        <f>IF(Feuil2!B69&lt;&gt;0,Feuil2!B69,"")</f>
        <v/>
      </c>
      <c r="F73" s="27" t="str">
        <f>IF(ISBLANK(Feuil2!B69),"",VLOOKUP(Feuil2!B69,Feuil2!B:E,2,FALSE))</f>
        <v/>
      </c>
      <c r="G73" s="20"/>
      <c r="H73" s="11"/>
      <c r="I73" s="12"/>
      <c r="J73" s="12"/>
      <c r="K73" s="12" t="str">
        <f t="shared" ref="K73:K136" si="9">IF(LEN(E73)=9,E73,"")</f>
        <v/>
      </c>
      <c r="L73" s="12" t="str">
        <f t="shared" si="8"/>
        <v/>
      </c>
      <c r="M73" s="12" t="str">
        <f t="shared" ref="M73:M136" si="10">F73</f>
        <v/>
      </c>
      <c r="N73" s="12" t="str">
        <f t="shared" ref="N73:N136" si="11">IF(M73="","","KM")</f>
        <v/>
      </c>
      <c r="O73" s="12" t="str">
        <f>IF(M73="","",CONCATENATE("Pointage Km"," ",D73," ",E4))</f>
        <v/>
      </c>
      <c r="P73" s="12"/>
      <c r="Q73" s="12"/>
      <c r="R73" s="12"/>
      <c r="S73" s="12" t="str">
        <f t="shared" si="7"/>
        <v/>
      </c>
      <c r="T73" s="13" t="str">
        <f t="shared" ref="T73:T136" si="12">IF(M73="","",D73)</f>
        <v/>
      </c>
    </row>
    <row r="74" spans="1:20" x14ac:dyDescent="0.35">
      <c r="A74" s="17"/>
      <c r="B74" s="26" t="s">
        <v>42</v>
      </c>
      <c r="C74" s="26" t="s">
        <v>43</v>
      </c>
      <c r="D74" s="26" t="str">
        <f>IF(ISBLANK(Feuil2!A71),"",IF(Feuil2!A71="Total général","",Feuil2!A71))</f>
        <v/>
      </c>
      <c r="E74" s="27" t="str">
        <f>IF(Feuil2!B70&lt;&gt;0,Feuil2!B70,"")</f>
        <v/>
      </c>
      <c r="F74" s="27" t="str">
        <f>IF(ISBLANK(Feuil2!B70),"",VLOOKUP(Feuil2!B70,Feuil2!B:E,2,FALSE))</f>
        <v/>
      </c>
      <c r="G74" s="20"/>
      <c r="H74" s="11"/>
      <c r="I74" s="12"/>
      <c r="J74" s="12"/>
      <c r="K74" s="12" t="str">
        <f t="shared" si="9"/>
        <v/>
      </c>
      <c r="L74" s="12" t="str">
        <f t="shared" si="8"/>
        <v/>
      </c>
      <c r="M74" s="12" t="str">
        <f t="shared" si="10"/>
        <v/>
      </c>
      <c r="N74" s="12" t="str">
        <f t="shared" si="11"/>
        <v/>
      </c>
      <c r="O74" s="12" t="str">
        <f>IF(M74="","",CONCATENATE("Pointage Km"," ",D74," ",E4))</f>
        <v/>
      </c>
      <c r="P74" s="12"/>
      <c r="Q74" s="12"/>
      <c r="R74" s="12"/>
      <c r="S74" s="12" t="str">
        <f t="shared" si="7"/>
        <v/>
      </c>
      <c r="T74" s="13" t="str">
        <f t="shared" si="12"/>
        <v/>
      </c>
    </row>
    <row r="75" spans="1:20" x14ac:dyDescent="0.35">
      <c r="A75" s="17"/>
      <c r="B75" s="26" t="s">
        <v>42</v>
      </c>
      <c r="C75" s="26" t="s">
        <v>43</v>
      </c>
      <c r="D75" s="26" t="str">
        <f>IF(ISBLANK(Feuil2!A72),"",IF(Feuil2!A72="Total général","",Feuil2!A72))</f>
        <v/>
      </c>
      <c r="E75" s="27" t="str">
        <f>IF(Feuil2!B71&lt;&gt;0,Feuil2!B71,"")</f>
        <v/>
      </c>
      <c r="F75" s="27" t="str">
        <f>IF(ISBLANK(Feuil2!B71),"",VLOOKUP(Feuil2!B71,Feuil2!B:E,2,FALSE))</f>
        <v/>
      </c>
      <c r="G75" s="20"/>
      <c r="H75" s="11"/>
      <c r="I75" s="12"/>
      <c r="J75" s="12"/>
      <c r="K75" s="12" t="str">
        <f t="shared" si="9"/>
        <v/>
      </c>
      <c r="L75" s="12" t="str">
        <f t="shared" si="8"/>
        <v/>
      </c>
      <c r="M75" s="12" t="str">
        <f t="shared" si="10"/>
        <v/>
      </c>
      <c r="N75" s="12" t="str">
        <f t="shared" si="11"/>
        <v/>
      </c>
      <c r="O75" s="12" t="str">
        <f>IF(M75="","",CONCATENATE("Pointage Km"," ",D75," ",E4))</f>
        <v/>
      </c>
      <c r="P75" s="12"/>
      <c r="Q75" s="12"/>
      <c r="R75" s="12"/>
      <c r="S75" s="12" t="str">
        <f t="shared" si="7"/>
        <v/>
      </c>
      <c r="T75" s="13" t="str">
        <f t="shared" si="12"/>
        <v/>
      </c>
    </row>
    <row r="76" spans="1:20" x14ac:dyDescent="0.35">
      <c r="A76" s="17"/>
      <c r="B76" s="26" t="s">
        <v>42</v>
      </c>
      <c r="C76" s="26" t="s">
        <v>43</v>
      </c>
      <c r="D76" s="26" t="str">
        <f>IF(ISBLANK(Feuil2!A73),"",IF(Feuil2!A73="Total général","",Feuil2!A73))</f>
        <v/>
      </c>
      <c r="E76" s="27" t="str">
        <f>IF(Feuil2!B72&lt;&gt;0,Feuil2!B72,"")</f>
        <v/>
      </c>
      <c r="F76" s="27" t="str">
        <f>IF(ISBLANK(Feuil2!B72),"",VLOOKUP(Feuil2!B72,Feuil2!B:E,2,FALSE))</f>
        <v/>
      </c>
      <c r="G76" s="20"/>
      <c r="H76" s="11"/>
      <c r="I76" s="12"/>
      <c r="J76" s="12"/>
      <c r="K76" s="12" t="str">
        <f t="shared" si="9"/>
        <v/>
      </c>
      <c r="L76" s="12" t="str">
        <f t="shared" si="8"/>
        <v/>
      </c>
      <c r="M76" s="12" t="str">
        <f t="shared" si="10"/>
        <v/>
      </c>
      <c r="N76" s="12" t="str">
        <f t="shared" si="11"/>
        <v/>
      </c>
      <c r="O76" s="12" t="str">
        <f>IF(M76="","",CONCATENATE("Pointage Km"," ",D76," ",E4))</f>
        <v/>
      </c>
      <c r="P76" s="12"/>
      <c r="Q76" s="12"/>
      <c r="R76" s="12"/>
      <c r="S76" s="12" t="str">
        <f t="shared" ref="S76:S136" si="13">IF(O76="","","CODE")</f>
        <v/>
      </c>
      <c r="T76" s="13" t="str">
        <f t="shared" si="12"/>
        <v/>
      </c>
    </row>
    <row r="77" spans="1:20" x14ac:dyDescent="0.35">
      <c r="A77" s="17"/>
      <c r="B77" s="26" t="s">
        <v>42</v>
      </c>
      <c r="C77" s="26" t="s">
        <v>43</v>
      </c>
      <c r="D77" s="26" t="str">
        <f>IF(ISBLANK(Feuil2!A74),"",IF(Feuil2!A74="Total général","",Feuil2!A74))</f>
        <v/>
      </c>
      <c r="E77" s="27" t="str">
        <f>IF(Feuil2!B73&lt;&gt;0,Feuil2!B73,"")</f>
        <v/>
      </c>
      <c r="F77" s="27" t="str">
        <f>IF(ISBLANK(Feuil2!B73),"",VLOOKUP(Feuil2!B73,Feuil2!B:E,2,FALSE))</f>
        <v/>
      </c>
      <c r="G77" s="20" t="str">
        <f t="shared" ref="G77:G136" si="14">IF(F77&lt;&gt;"",N77,"")</f>
        <v/>
      </c>
      <c r="H77" s="11"/>
      <c r="I77" s="12"/>
      <c r="J77" s="12"/>
      <c r="K77" s="12" t="str">
        <f t="shared" si="9"/>
        <v/>
      </c>
      <c r="L77" s="12" t="str">
        <f t="shared" si="8"/>
        <v/>
      </c>
      <c r="M77" s="12" t="str">
        <f t="shared" si="10"/>
        <v/>
      </c>
      <c r="N77" s="12" t="str">
        <f t="shared" si="11"/>
        <v/>
      </c>
      <c r="O77" s="12" t="str">
        <f>IF(M77="","",CONCATENATE("Pointage Km"," ",D77," ",E4))</f>
        <v/>
      </c>
      <c r="P77" s="12"/>
      <c r="Q77" s="12"/>
      <c r="R77" s="12"/>
      <c r="S77" s="12" t="str">
        <f t="shared" si="13"/>
        <v/>
      </c>
      <c r="T77" s="13" t="str">
        <f t="shared" si="12"/>
        <v/>
      </c>
    </row>
    <row r="78" spans="1:20" x14ac:dyDescent="0.35">
      <c r="A78" s="17"/>
      <c r="B78" s="26" t="s">
        <v>42</v>
      </c>
      <c r="C78" s="26" t="s">
        <v>43</v>
      </c>
      <c r="D78" s="26" t="str">
        <f>IF(ISBLANK(Feuil2!A75),"",IF(Feuil2!A75="Total général","",Feuil2!A75))</f>
        <v/>
      </c>
      <c r="E78" s="27" t="str">
        <f>IF(Feuil2!B74&lt;&gt;0,Feuil2!B74,"")</f>
        <v/>
      </c>
      <c r="F78" s="27" t="str">
        <f>IF(ISBLANK(Feuil2!B74),"",VLOOKUP(Feuil2!B74,Feuil2!B:E,2,FALSE))</f>
        <v/>
      </c>
      <c r="G78" s="20" t="str">
        <f t="shared" si="14"/>
        <v/>
      </c>
      <c r="H78" s="11"/>
      <c r="I78" s="12"/>
      <c r="J78" s="12"/>
      <c r="K78" s="12" t="str">
        <f t="shared" si="9"/>
        <v/>
      </c>
      <c r="L78" s="12" t="str">
        <f t="shared" si="8"/>
        <v/>
      </c>
      <c r="M78" s="12" t="str">
        <f t="shared" si="10"/>
        <v/>
      </c>
      <c r="N78" s="12" t="str">
        <f t="shared" si="11"/>
        <v/>
      </c>
      <c r="O78" s="12" t="str">
        <f>IF(M78="","",CONCATENATE("Pointage Km"," ",D78," ",E4))</f>
        <v/>
      </c>
      <c r="P78" s="12"/>
      <c r="Q78" s="12"/>
      <c r="R78" s="12"/>
      <c r="S78" s="12" t="str">
        <f t="shared" si="13"/>
        <v/>
      </c>
      <c r="T78" s="13" t="str">
        <f t="shared" si="12"/>
        <v/>
      </c>
    </row>
    <row r="79" spans="1:20" x14ac:dyDescent="0.35">
      <c r="A79" s="17"/>
      <c r="B79" s="26" t="s">
        <v>42</v>
      </c>
      <c r="C79" s="26" t="s">
        <v>43</v>
      </c>
      <c r="D79" s="26" t="str">
        <f>IF(ISBLANK(Feuil2!A76),"",IF(Feuil2!A76="Total général","",Feuil2!A76))</f>
        <v/>
      </c>
      <c r="E79" s="27" t="str">
        <f>IF(Feuil2!B75&lt;&gt;0,Feuil2!B75,"")</f>
        <v/>
      </c>
      <c r="F79" s="27" t="str">
        <f>IF(ISBLANK(Feuil2!B75),"",VLOOKUP(Feuil2!B75,Feuil2!B:E,2,FALSE))</f>
        <v/>
      </c>
      <c r="G79" s="20" t="str">
        <f t="shared" si="14"/>
        <v/>
      </c>
      <c r="H79" s="11"/>
      <c r="I79" s="12"/>
      <c r="J79" s="12"/>
      <c r="K79" s="12" t="str">
        <f t="shared" si="9"/>
        <v/>
      </c>
      <c r="L79" s="12" t="str">
        <f t="shared" si="8"/>
        <v/>
      </c>
      <c r="M79" s="12" t="str">
        <f t="shared" si="10"/>
        <v/>
      </c>
      <c r="N79" s="12" t="str">
        <f t="shared" si="11"/>
        <v/>
      </c>
      <c r="O79" s="12" t="str">
        <f>IF(M79="","",CONCATENATE("Pointage Km"," ",D79," ",E4))</f>
        <v/>
      </c>
      <c r="P79" s="12"/>
      <c r="Q79" s="12"/>
      <c r="R79" s="12"/>
      <c r="S79" s="12" t="str">
        <f t="shared" si="13"/>
        <v/>
      </c>
      <c r="T79" s="13" t="str">
        <f t="shared" si="12"/>
        <v/>
      </c>
    </row>
    <row r="80" spans="1:20" x14ac:dyDescent="0.35">
      <c r="A80" s="17"/>
      <c r="B80" s="26" t="s">
        <v>42</v>
      </c>
      <c r="C80" s="26" t="s">
        <v>43</v>
      </c>
      <c r="D80" s="26" t="str">
        <f>IF(ISBLANK(Feuil2!A77),"",IF(Feuil2!A77="Total général","",Feuil2!A77))</f>
        <v/>
      </c>
      <c r="E80" s="27" t="str">
        <f>IF(Feuil2!B76&lt;&gt;0,Feuil2!B76,"")</f>
        <v/>
      </c>
      <c r="F80" s="27" t="str">
        <f>IF(ISBLANK(Feuil2!B76),"",VLOOKUP(Feuil2!B76,Feuil2!B:E,2,FALSE))</f>
        <v/>
      </c>
      <c r="G80" s="20" t="str">
        <f t="shared" si="14"/>
        <v/>
      </c>
      <c r="H80" s="11"/>
      <c r="I80" s="12"/>
      <c r="J80" s="12"/>
      <c r="K80" s="12" t="str">
        <f t="shared" si="9"/>
        <v/>
      </c>
      <c r="L80" s="12" t="str">
        <f t="shared" si="8"/>
        <v/>
      </c>
      <c r="M80" s="12" t="str">
        <f t="shared" si="10"/>
        <v/>
      </c>
      <c r="N80" s="12" t="str">
        <f t="shared" si="11"/>
        <v/>
      </c>
      <c r="O80" s="12" t="str">
        <f>IF(M80="","",CONCATENATE("Pointage Km"," ",D80," ",E4))</f>
        <v/>
      </c>
      <c r="P80" s="12"/>
      <c r="Q80" s="12"/>
      <c r="R80" s="12"/>
      <c r="S80" s="12" t="str">
        <f t="shared" si="13"/>
        <v/>
      </c>
      <c r="T80" s="13" t="str">
        <f t="shared" si="12"/>
        <v/>
      </c>
    </row>
    <row r="81" spans="1:20" x14ac:dyDescent="0.35">
      <c r="A81" s="17"/>
      <c r="B81" s="26" t="s">
        <v>42</v>
      </c>
      <c r="C81" s="26" t="s">
        <v>43</v>
      </c>
      <c r="D81" s="26" t="str">
        <f>IF(ISBLANK(Feuil2!A78),"",IF(Feuil2!A78="Total général","",Feuil2!A78))</f>
        <v/>
      </c>
      <c r="E81" s="27" t="str">
        <f>IF(Feuil2!B77&lt;&gt;0,Feuil2!B77,"")</f>
        <v/>
      </c>
      <c r="F81" s="27" t="str">
        <f>IF(ISBLANK(Feuil2!B77),"",VLOOKUP(Feuil2!B77,Feuil2!B:E,2,FALSE))</f>
        <v/>
      </c>
      <c r="G81" s="20" t="str">
        <f t="shared" si="14"/>
        <v/>
      </c>
      <c r="H81" s="11"/>
      <c r="I81" s="12"/>
      <c r="J81" s="12"/>
      <c r="K81" s="12" t="str">
        <f t="shared" si="9"/>
        <v/>
      </c>
      <c r="L81" s="12" t="str">
        <f t="shared" si="8"/>
        <v/>
      </c>
      <c r="M81" s="12" t="str">
        <f t="shared" si="10"/>
        <v/>
      </c>
      <c r="N81" s="12" t="str">
        <f t="shared" si="11"/>
        <v/>
      </c>
      <c r="O81" s="12" t="str">
        <f>IF(M81="","",CONCATENATE("Pointage Km"," ",D81," ",E4))</f>
        <v/>
      </c>
      <c r="P81" s="12"/>
      <c r="Q81" s="12"/>
      <c r="R81" s="12"/>
      <c r="S81" s="12" t="str">
        <f t="shared" si="13"/>
        <v/>
      </c>
      <c r="T81" s="13" t="str">
        <f t="shared" si="12"/>
        <v/>
      </c>
    </row>
    <row r="82" spans="1:20" x14ac:dyDescent="0.35">
      <c r="A82" s="17"/>
      <c r="B82" s="26" t="s">
        <v>42</v>
      </c>
      <c r="C82" s="26" t="s">
        <v>43</v>
      </c>
      <c r="D82" s="26" t="str">
        <f>IF(ISBLANK(Feuil2!A79),"",IF(Feuil2!A79="Total général","",Feuil2!A79))</f>
        <v/>
      </c>
      <c r="E82" s="27" t="str">
        <f>IF(Feuil2!B78&lt;&gt;0,Feuil2!B78,"")</f>
        <v/>
      </c>
      <c r="F82" s="27" t="str">
        <f>IF(ISBLANK(Feuil2!B78),"",VLOOKUP(Feuil2!B78,Feuil2!B:E,2,FALSE))</f>
        <v/>
      </c>
      <c r="G82" s="20" t="str">
        <f t="shared" si="14"/>
        <v/>
      </c>
      <c r="H82" s="11"/>
      <c r="I82" s="12"/>
      <c r="J82" s="12"/>
      <c r="K82" s="12" t="str">
        <f t="shared" si="9"/>
        <v/>
      </c>
      <c r="L82" s="12" t="str">
        <f t="shared" si="8"/>
        <v/>
      </c>
      <c r="M82" s="12" t="str">
        <f t="shared" si="10"/>
        <v/>
      </c>
      <c r="N82" s="12" t="str">
        <f t="shared" si="11"/>
        <v/>
      </c>
      <c r="O82" s="12" t="str">
        <f>IF(M82="","",CONCATENATE("Pointage Km"," ",D82," ",E4))</f>
        <v/>
      </c>
      <c r="P82" s="12"/>
      <c r="Q82" s="12"/>
      <c r="R82" s="12"/>
      <c r="S82" s="12" t="str">
        <f t="shared" si="13"/>
        <v/>
      </c>
      <c r="T82" s="13" t="str">
        <f t="shared" si="12"/>
        <v/>
      </c>
    </row>
    <row r="83" spans="1:20" x14ac:dyDescent="0.35">
      <c r="A83" s="17"/>
      <c r="B83" s="26" t="s">
        <v>42</v>
      </c>
      <c r="C83" s="26" t="s">
        <v>43</v>
      </c>
      <c r="D83" s="26" t="str">
        <f>IF(ISBLANK(Feuil2!A80),"",IF(Feuil2!A80="Total général","",Feuil2!A80))</f>
        <v/>
      </c>
      <c r="E83" s="27" t="str">
        <f>IF(Feuil2!B79&lt;&gt;0,Feuil2!B79,"")</f>
        <v/>
      </c>
      <c r="F83" s="27" t="str">
        <f>IF(ISBLANK(Feuil2!B79),"",VLOOKUP(Feuil2!B79,Feuil2!B:E,2,FALSE))</f>
        <v/>
      </c>
      <c r="G83" s="20" t="str">
        <f t="shared" si="14"/>
        <v/>
      </c>
      <c r="H83" s="11"/>
      <c r="I83" s="12"/>
      <c r="J83" s="12"/>
      <c r="K83" s="12" t="str">
        <f t="shared" si="9"/>
        <v/>
      </c>
      <c r="L83" s="12" t="str">
        <f t="shared" si="8"/>
        <v/>
      </c>
      <c r="M83" s="12" t="str">
        <f t="shared" si="10"/>
        <v/>
      </c>
      <c r="N83" s="12" t="str">
        <f t="shared" si="11"/>
        <v/>
      </c>
      <c r="O83" s="12" t="str">
        <f>IF(M83="","",CONCATENATE("Pointage Km"," ",D83," ",E4))</f>
        <v/>
      </c>
      <c r="P83" s="12"/>
      <c r="Q83" s="12"/>
      <c r="R83" s="12"/>
      <c r="S83" s="12" t="str">
        <f t="shared" si="13"/>
        <v/>
      </c>
      <c r="T83" s="13" t="str">
        <f t="shared" si="12"/>
        <v/>
      </c>
    </row>
    <row r="84" spans="1:20" x14ac:dyDescent="0.35">
      <c r="A84" s="17"/>
      <c r="B84" s="26" t="s">
        <v>42</v>
      </c>
      <c r="C84" s="26" t="s">
        <v>43</v>
      </c>
      <c r="D84" s="26" t="str">
        <f>IF(ISBLANK(Feuil2!A81),"",IF(Feuil2!A81="Total général","",Feuil2!A81))</f>
        <v/>
      </c>
      <c r="E84" s="27" t="str">
        <f>IF(Feuil2!B80&lt;&gt;0,Feuil2!B80,"")</f>
        <v/>
      </c>
      <c r="F84" s="27" t="str">
        <f>IF(ISBLANK(Feuil2!B80),"",VLOOKUP(Feuil2!B80,Feuil2!B:E,2,FALSE))</f>
        <v/>
      </c>
      <c r="G84" s="20" t="str">
        <f t="shared" si="14"/>
        <v/>
      </c>
      <c r="H84" s="11"/>
      <c r="I84" s="12"/>
      <c r="J84" s="12"/>
      <c r="K84" s="12" t="str">
        <f t="shared" si="9"/>
        <v/>
      </c>
      <c r="L84" s="12" t="str">
        <f t="shared" si="8"/>
        <v/>
      </c>
      <c r="M84" s="12" t="str">
        <f t="shared" si="10"/>
        <v/>
      </c>
      <c r="N84" s="12" t="str">
        <f t="shared" si="11"/>
        <v/>
      </c>
      <c r="O84" s="12" t="str">
        <f>IF(M84="","",CONCATENATE("Pointage Km"," ",D84," ",E4))</f>
        <v/>
      </c>
      <c r="P84" s="12"/>
      <c r="Q84" s="12"/>
      <c r="R84" s="12"/>
      <c r="S84" s="12" t="str">
        <f t="shared" si="13"/>
        <v/>
      </c>
      <c r="T84" s="13" t="str">
        <f t="shared" si="12"/>
        <v/>
      </c>
    </row>
    <row r="85" spans="1:20" x14ac:dyDescent="0.35">
      <c r="A85" s="17"/>
      <c r="B85" s="26" t="s">
        <v>42</v>
      </c>
      <c r="C85" s="26" t="s">
        <v>43</v>
      </c>
      <c r="D85" s="26" t="str">
        <f>IF(ISBLANK(Feuil2!A82),"",IF(Feuil2!A82="Total général","",Feuil2!A82))</f>
        <v/>
      </c>
      <c r="E85" s="27" t="str">
        <f>IF(Feuil2!B81&lt;&gt;0,Feuil2!B81,"")</f>
        <v/>
      </c>
      <c r="F85" s="27" t="str">
        <f>IF(ISBLANK(Feuil2!B81),"",VLOOKUP(Feuil2!B81,Feuil2!B:E,2,FALSE))</f>
        <v/>
      </c>
      <c r="G85" s="20" t="str">
        <f t="shared" si="14"/>
        <v/>
      </c>
      <c r="H85" s="8"/>
      <c r="I85" s="9"/>
      <c r="J85" s="9"/>
      <c r="K85" s="9" t="str">
        <f t="shared" si="9"/>
        <v/>
      </c>
      <c r="L85" s="9" t="str">
        <f t="shared" si="8"/>
        <v/>
      </c>
      <c r="M85" s="9" t="str">
        <f t="shared" si="10"/>
        <v/>
      </c>
      <c r="N85" s="9" t="str">
        <f t="shared" si="11"/>
        <v/>
      </c>
      <c r="O85" s="9" t="str">
        <f>IF(M85="","",CONCATENATE("Pointage Km"," ",D85," ",E4))</f>
        <v/>
      </c>
      <c r="P85" s="9"/>
      <c r="Q85" s="9"/>
      <c r="R85" s="9"/>
      <c r="S85" s="9" t="str">
        <f t="shared" si="13"/>
        <v/>
      </c>
      <c r="T85" s="10" t="str">
        <f t="shared" si="12"/>
        <v/>
      </c>
    </row>
    <row r="86" spans="1:20" x14ac:dyDescent="0.35">
      <c r="A86" s="17"/>
      <c r="B86" s="26" t="s">
        <v>42</v>
      </c>
      <c r="C86" s="26" t="s">
        <v>43</v>
      </c>
      <c r="D86" s="26" t="str">
        <f>IF(ISBLANK(Feuil2!A83),"",IF(Feuil2!A83="Total général","",Feuil2!A83))</f>
        <v/>
      </c>
      <c r="E86" s="27" t="str">
        <f>IF(Feuil2!B82&lt;&gt;0,Feuil2!B82,"")</f>
        <v/>
      </c>
      <c r="F86" s="27" t="str">
        <f>IF(ISBLANK(Feuil2!B82),"",VLOOKUP(Feuil2!B82,Feuil2!B:E,2,FALSE))</f>
        <v/>
      </c>
      <c r="G86" s="20" t="str">
        <f t="shared" si="14"/>
        <v/>
      </c>
      <c r="H86" s="8"/>
      <c r="I86" s="9"/>
      <c r="J86" s="9"/>
      <c r="K86" s="9" t="str">
        <f t="shared" si="9"/>
        <v/>
      </c>
      <c r="L86" s="9" t="str">
        <f t="shared" si="8"/>
        <v/>
      </c>
      <c r="M86" s="9" t="str">
        <f t="shared" si="10"/>
        <v/>
      </c>
      <c r="N86" s="9" t="str">
        <f t="shared" si="11"/>
        <v/>
      </c>
      <c r="O86" s="9" t="str">
        <f>IF(M86="","",CONCATENATE("Pointage Km"," ",D86," ",E4))</f>
        <v/>
      </c>
      <c r="P86" s="9"/>
      <c r="Q86" s="9"/>
      <c r="R86" s="9"/>
      <c r="S86" s="9" t="str">
        <f t="shared" si="13"/>
        <v/>
      </c>
      <c r="T86" s="10" t="str">
        <f t="shared" si="12"/>
        <v/>
      </c>
    </row>
    <row r="87" spans="1:20" x14ac:dyDescent="0.35">
      <c r="A87" s="17"/>
      <c r="B87" s="26" t="s">
        <v>42</v>
      </c>
      <c r="C87" s="26" t="s">
        <v>43</v>
      </c>
      <c r="D87" s="26" t="str">
        <f>IF(ISBLANK(Feuil2!A84),"",IF(Feuil2!A84="Total général","",Feuil2!A84))</f>
        <v/>
      </c>
      <c r="E87" s="27" t="str">
        <f>IF(Feuil2!B83&lt;&gt;0,Feuil2!B83,"")</f>
        <v/>
      </c>
      <c r="F87" s="27" t="str">
        <f>IF(ISBLANK(Feuil2!B83),"",VLOOKUP(Feuil2!B83,Feuil2!B:E,2,FALSE))</f>
        <v/>
      </c>
      <c r="G87" s="20" t="str">
        <f t="shared" si="14"/>
        <v/>
      </c>
      <c r="H87" s="8"/>
      <c r="I87" s="9"/>
      <c r="J87" s="9"/>
      <c r="K87" s="9" t="str">
        <f t="shared" si="9"/>
        <v/>
      </c>
      <c r="L87" s="9" t="str">
        <f t="shared" si="8"/>
        <v/>
      </c>
      <c r="M87" s="9" t="str">
        <f t="shared" si="10"/>
        <v/>
      </c>
      <c r="N87" s="9" t="str">
        <f t="shared" si="11"/>
        <v/>
      </c>
      <c r="O87" s="9" t="str">
        <f>IF(M87="","",CONCATENATE("Pointage Km"," ",D87," ",E4))</f>
        <v/>
      </c>
      <c r="P87" s="9"/>
      <c r="Q87" s="9"/>
      <c r="R87" s="9"/>
      <c r="S87" s="9" t="str">
        <f t="shared" si="13"/>
        <v/>
      </c>
      <c r="T87" s="10" t="str">
        <f t="shared" si="12"/>
        <v/>
      </c>
    </row>
    <row r="88" spans="1:20" x14ac:dyDescent="0.35">
      <c r="A88" s="17"/>
      <c r="B88" s="26" t="s">
        <v>42</v>
      </c>
      <c r="C88" s="26" t="s">
        <v>43</v>
      </c>
      <c r="D88" s="26" t="str">
        <f>IF(ISBLANK(Feuil2!A85),"",IF(Feuil2!A85="Total général","",Feuil2!A85))</f>
        <v/>
      </c>
      <c r="E88" s="27" t="str">
        <f>IF(Feuil2!B84&lt;&gt;0,Feuil2!B84,"")</f>
        <v/>
      </c>
      <c r="F88" s="27" t="str">
        <f>IF(ISBLANK(Feuil2!B84),"",VLOOKUP(Feuil2!B84,Feuil2!B:E,2,FALSE))</f>
        <v/>
      </c>
      <c r="G88" s="20" t="str">
        <f t="shared" si="14"/>
        <v/>
      </c>
      <c r="H88" s="8"/>
      <c r="I88" s="9"/>
      <c r="J88" s="9"/>
      <c r="K88" s="9" t="str">
        <f t="shared" si="9"/>
        <v/>
      </c>
      <c r="L88" s="9" t="str">
        <f t="shared" si="8"/>
        <v/>
      </c>
      <c r="M88" s="9" t="str">
        <f t="shared" si="10"/>
        <v/>
      </c>
      <c r="N88" s="9" t="str">
        <f t="shared" si="11"/>
        <v/>
      </c>
      <c r="O88" s="9" t="str">
        <f>IF(M88="","",CONCATENATE("Pointage Km"," ",D88," ",E4))</f>
        <v/>
      </c>
      <c r="P88" s="9"/>
      <c r="Q88" s="9"/>
      <c r="R88" s="9"/>
      <c r="S88" s="9" t="str">
        <f t="shared" si="13"/>
        <v/>
      </c>
      <c r="T88" s="10" t="str">
        <f t="shared" si="12"/>
        <v/>
      </c>
    </row>
    <row r="89" spans="1:20" x14ac:dyDescent="0.35">
      <c r="A89" s="17"/>
      <c r="B89" s="26" t="s">
        <v>42</v>
      </c>
      <c r="C89" s="26" t="s">
        <v>43</v>
      </c>
      <c r="D89" s="26" t="str">
        <f>IF(ISBLANK(Feuil2!A86),"",IF(Feuil2!A86="Total général","",Feuil2!A86))</f>
        <v/>
      </c>
      <c r="E89" s="27" t="str">
        <f>IF(Feuil2!B85&lt;&gt;0,Feuil2!B85,"")</f>
        <v/>
      </c>
      <c r="F89" s="27" t="str">
        <f>IF(ISBLANK(Feuil2!B85),"",VLOOKUP(Feuil2!B85,Feuil2!B:E,2,FALSE))</f>
        <v/>
      </c>
      <c r="G89" s="20" t="str">
        <f t="shared" si="14"/>
        <v/>
      </c>
      <c r="H89" s="8"/>
      <c r="I89" s="9"/>
      <c r="J89" s="9"/>
      <c r="K89" s="9" t="str">
        <f t="shared" si="9"/>
        <v/>
      </c>
      <c r="L89" s="9" t="str">
        <f t="shared" si="8"/>
        <v/>
      </c>
      <c r="M89" s="9" t="str">
        <f t="shared" si="10"/>
        <v/>
      </c>
      <c r="N89" s="9" t="str">
        <f t="shared" si="11"/>
        <v/>
      </c>
      <c r="O89" s="9" t="str">
        <f>IF(M89="","",CONCATENATE("Pointage Km"," ",D89," ",E4))</f>
        <v/>
      </c>
      <c r="P89" s="9"/>
      <c r="Q89" s="9"/>
      <c r="R89" s="9"/>
      <c r="S89" s="9" t="str">
        <f t="shared" si="13"/>
        <v/>
      </c>
      <c r="T89" s="10" t="str">
        <f t="shared" si="12"/>
        <v/>
      </c>
    </row>
    <row r="90" spans="1:20" x14ac:dyDescent="0.35">
      <c r="A90" s="17"/>
      <c r="B90" s="26" t="s">
        <v>42</v>
      </c>
      <c r="C90" s="26" t="s">
        <v>43</v>
      </c>
      <c r="D90" s="26" t="str">
        <f>IF(ISBLANK(Feuil2!A87),"",IF(Feuil2!A87="Total général","",Feuil2!A87))</f>
        <v/>
      </c>
      <c r="E90" s="27" t="str">
        <f>IF(Feuil2!B86&lt;&gt;0,Feuil2!B86,"")</f>
        <v/>
      </c>
      <c r="F90" s="27" t="str">
        <f>IF(ISBLANK(Feuil2!B86),"",VLOOKUP(Feuil2!B86,Feuil2!B:E,2,FALSE))</f>
        <v/>
      </c>
      <c r="G90" s="20" t="str">
        <f t="shared" si="14"/>
        <v/>
      </c>
      <c r="H90" s="8"/>
      <c r="I90" s="9"/>
      <c r="J90" s="9"/>
      <c r="K90" s="9" t="str">
        <f t="shared" si="9"/>
        <v/>
      </c>
      <c r="L90" s="9" t="str">
        <f t="shared" si="8"/>
        <v/>
      </c>
      <c r="M90" s="9" t="str">
        <f t="shared" si="10"/>
        <v/>
      </c>
      <c r="N90" s="9" t="str">
        <f t="shared" si="11"/>
        <v/>
      </c>
      <c r="O90" s="9" t="str">
        <f>IF(M90="","",CONCATENATE("Pointage Km"," ",D90," ",E4))</f>
        <v/>
      </c>
      <c r="P90" s="9"/>
      <c r="Q90" s="9"/>
      <c r="R90" s="9"/>
      <c r="S90" s="9" t="str">
        <f t="shared" si="13"/>
        <v/>
      </c>
      <c r="T90" s="10" t="str">
        <f t="shared" si="12"/>
        <v/>
      </c>
    </row>
    <row r="91" spans="1:20" x14ac:dyDescent="0.35">
      <c r="A91" s="17"/>
      <c r="B91" s="26" t="s">
        <v>42</v>
      </c>
      <c r="C91" s="26" t="s">
        <v>43</v>
      </c>
      <c r="D91" s="26" t="str">
        <f>IF(ISBLANK(Feuil2!A88),"",IF(Feuil2!A88="Total général","",Feuil2!A88))</f>
        <v/>
      </c>
      <c r="E91" s="27" t="str">
        <f>IF(Feuil2!B87&lt;&gt;0,Feuil2!B87,"")</f>
        <v/>
      </c>
      <c r="F91" s="27" t="str">
        <f>IF(ISBLANK(Feuil2!B87),"",VLOOKUP(Feuil2!B87,Feuil2!B:E,2,FALSE))</f>
        <v/>
      </c>
      <c r="G91" s="20" t="str">
        <f t="shared" si="14"/>
        <v/>
      </c>
      <c r="H91" s="8"/>
      <c r="I91" s="9"/>
      <c r="J91" s="9"/>
      <c r="K91" s="9" t="str">
        <f t="shared" si="9"/>
        <v/>
      </c>
      <c r="L91" s="9" t="str">
        <f t="shared" si="8"/>
        <v/>
      </c>
      <c r="M91" s="9" t="str">
        <f t="shared" si="10"/>
        <v/>
      </c>
      <c r="N91" s="9" t="str">
        <f t="shared" si="11"/>
        <v/>
      </c>
      <c r="O91" s="9" t="str">
        <f>IF(M91="","",CONCATENATE("Pointage Km"," ",D91," ",E4))</f>
        <v/>
      </c>
      <c r="P91" s="9"/>
      <c r="Q91" s="9"/>
      <c r="R91" s="9"/>
      <c r="S91" s="9" t="str">
        <f t="shared" si="13"/>
        <v/>
      </c>
      <c r="T91" s="10" t="str">
        <f t="shared" si="12"/>
        <v/>
      </c>
    </row>
    <row r="92" spans="1:20" x14ac:dyDescent="0.35">
      <c r="A92" s="17"/>
      <c r="B92" s="26" t="s">
        <v>42</v>
      </c>
      <c r="C92" s="26" t="s">
        <v>43</v>
      </c>
      <c r="D92" s="26" t="str">
        <f>IF(ISBLANK(Feuil2!A89),"",IF(Feuil2!A89="Total général","",Feuil2!A89))</f>
        <v/>
      </c>
      <c r="E92" s="27" t="str">
        <f>IF(Feuil2!B88&lt;&gt;0,Feuil2!B88,"")</f>
        <v/>
      </c>
      <c r="F92" s="27" t="str">
        <f>IF(ISBLANK(Feuil2!B88),"",VLOOKUP(Feuil2!B88,Feuil2!B:E,2,FALSE))</f>
        <v/>
      </c>
      <c r="G92" s="20" t="str">
        <f t="shared" si="14"/>
        <v/>
      </c>
      <c r="H92" s="8"/>
      <c r="I92" s="9"/>
      <c r="J92" s="9"/>
      <c r="K92" s="9" t="str">
        <f t="shared" si="9"/>
        <v/>
      </c>
      <c r="L92" s="9" t="str">
        <f t="shared" si="8"/>
        <v/>
      </c>
      <c r="M92" s="9" t="str">
        <f t="shared" si="10"/>
        <v/>
      </c>
      <c r="N92" s="9" t="str">
        <f t="shared" si="11"/>
        <v/>
      </c>
      <c r="O92" s="9" t="str">
        <f>IF(M92="","",CONCATENATE("Pointage Km"," ",D92," ",E4))</f>
        <v/>
      </c>
      <c r="P92" s="9"/>
      <c r="Q92" s="9"/>
      <c r="R92" s="9"/>
      <c r="S92" s="9" t="str">
        <f t="shared" si="13"/>
        <v/>
      </c>
      <c r="T92" s="10" t="str">
        <f t="shared" si="12"/>
        <v/>
      </c>
    </row>
    <row r="93" spans="1:20" x14ac:dyDescent="0.35">
      <c r="A93" s="17"/>
      <c r="B93" s="26" t="s">
        <v>42</v>
      </c>
      <c r="C93" s="26" t="s">
        <v>43</v>
      </c>
      <c r="D93" s="26" t="str">
        <f>IF(ISBLANK(Feuil2!A90),"",IF(Feuil2!A90="Total général","",Feuil2!A90))</f>
        <v/>
      </c>
      <c r="E93" s="27" t="str">
        <f>IF(Feuil2!B89&lt;&gt;0,Feuil2!B89,"")</f>
        <v/>
      </c>
      <c r="F93" s="27" t="str">
        <f>IF(ISBLANK(Feuil2!B89),"",VLOOKUP(Feuil2!B89,Feuil2!B:E,2,FALSE))</f>
        <v/>
      </c>
      <c r="G93" s="20" t="str">
        <f t="shared" si="14"/>
        <v/>
      </c>
      <c r="H93" s="8"/>
      <c r="I93" s="9"/>
      <c r="J93" s="9"/>
      <c r="K93" s="9" t="str">
        <f t="shared" si="9"/>
        <v/>
      </c>
      <c r="L93" s="9" t="str">
        <f t="shared" si="8"/>
        <v/>
      </c>
      <c r="M93" s="9" t="str">
        <f t="shared" si="10"/>
        <v/>
      </c>
      <c r="N93" s="9" t="str">
        <f t="shared" si="11"/>
        <v/>
      </c>
      <c r="O93" s="9" t="str">
        <f>IF(M93="","",CONCATENATE("Pointage Km"," ",D93," ",E4))</f>
        <v/>
      </c>
      <c r="P93" s="9"/>
      <c r="Q93" s="9"/>
      <c r="R93" s="9"/>
      <c r="S93" s="9" t="str">
        <f t="shared" si="13"/>
        <v/>
      </c>
      <c r="T93" s="10" t="str">
        <f t="shared" si="12"/>
        <v/>
      </c>
    </row>
    <row r="94" spans="1:20" x14ac:dyDescent="0.35">
      <c r="A94" s="17"/>
      <c r="B94" s="26" t="s">
        <v>42</v>
      </c>
      <c r="C94" s="26" t="s">
        <v>43</v>
      </c>
      <c r="D94" s="26" t="str">
        <f>IF(ISBLANK(Feuil2!A91),"",IF(Feuil2!A91="Total général","",Feuil2!A91))</f>
        <v/>
      </c>
      <c r="E94" s="27" t="str">
        <f>IF(Feuil2!B90&lt;&gt;0,Feuil2!B90,"")</f>
        <v/>
      </c>
      <c r="F94" s="27" t="str">
        <f>IF(ISBLANK(Feuil2!B90),"",VLOOKUP(Feuil2!B90,Feuil2!B:E,2,FALSE))</f>
        <v/>
      </c>
      <c r="G94" s="20" t="str">
        <f t="shared" si="14"/>
        <v/>
      </c>
      <c r="H94" s="8"/>
      <c r="I94" s="9"/>
      <c r="J94" s="9"/>
      <c r="K94" s="9" t="str">
        <f t="shared" si="9"/>
        <v/>
      </c>
      <c r="L94" s="9" t="str">
        <f t="shared" si="8"/>
        <v/>
      </c>
      <c r="M94" s="9" t="str">
        <f t="shared" si="10"/>
        <v/>
      </c>
      <c r="N94" s="9" t="str">
        <f t="shared" si="11"/>
        <v/>
      </c>
      <c r="O94" s="9" t="str">
        <f>IF(M94="","",CONCATENATE("Pointage Km"," ",D94," ",E4))</f>
        <v/>
      </c>
      <c r="P94" s="9"/>
      <c r="Q94" s="9"/>
      <c r="R94" s="9"/>
      <c r="S94" s="9" t="str">
        <f t="shared" si="13"/>
        <v/>
      </c>
      <c r="T94" s="10" t="str">
        <f t="shared" si="12"/>
        <v/>
      </c>
    </row>
    <row r="95" spans="1:20" x14ac:dyDescent="0.35">
      <c r="A95" s="17"/>
      <c r="B95" s="26" t="s">
        <v>42</v>
      </c>
      <c r="C95" s="26" t="s">
        <v>43</v>
      </c>
      <c r="D95" s="26" t="str">
        <f>IF(ISBLANK(Feuil2!A92),"",IF(Feuil2!A92="Total général","",Feuil2!A92))</f>
        <v/>
      </c>
      <c r="E95" s="27" t="str">
        <f>IF(Feuil2!B91&lt;&gt;0,Feuil2!B91,"")</f>
        <v/>
      </c>
      <c r="F95" s="27" t="str">
        <f>IF(ISBLANK(Feuil2!B91),"",VLOOKUP(Feuil2!B91,Feuil2!B:E,2,FALSE))</f>
        <v/>
      </c>
      <c r="G95" s="20" t="str">
        <f t="shared" si="14"/>
        <v/>
      </c>
      <c r="H95" s="8"/>
      <c r="I95" s="9"/>
      <c r="J95" s="9"/>
      <c r="K95" s="9" t="str">
        <f t="shared" si="9"/>
        <v/>
      </c>
      <c r="L95" s="9" t="str">
        <f t="shared" si="8"/>
        <v/>
      </c>
      <c r="M95" s="9" t="str">
        <f t="shared" si="10"/>
        <v/>
      </c>
      <c r="N95" s="9" t="str">
        <f t="shared" si="11"/>
        <v/>
      </c>
      <c r="O95" s="9" t="str">
        <f>IF(M95="","",CONCATENATE("Pointage Km"," ",D95," ",E4))</f>
        <v/>
      </c>
      <c r="P95" s="9"/>
      <c r="Q95" s="9"/>
      <c r="R95" s="9"/>
      <c r="S95" s="9" t="str">
        <f t="shared" si="13"/>
        <v/>
      </c>
      <c r="T95" s="10" t="str">
        <f t="shared" si="12"/>
        <v/>
      </c>
    </row>
    <row r="96" spans="1:20" x14ac:dyDescent="0.35">
      <c r="A96" s="17"/>
      <c r="B96" s="26" t="s">
        <v>42</v>
      </c>
      <c r="C96" s="26" t="s">
        <v>43</v>
      </c>
      <c r="D96" s="26" t="str">
        <f>IF(ISBLANK(Feuil2!A93),"",IF(Feuil2!A93="Total général","",Feuil2!A93))</f>
        <v/>
      </c>
      <c r="E96" s="27" t="str">
        <f>IF(Feuil2!B92&lt;&gt;0,Feuil2!B92,"")</f>
        <v/>
      </c>
      <c r="F96" s="27" t="str">
        <f>IF(ISBLANK(Feuil2!B92),"",VLOOKUP(Feuil2!B92,Feuil2!B:E,2,FALSE))</f>
        <v/>
      </c>
      <c r="G96" s="20" t="str">
        <f t="shared" si="14"/>
        <v/>
      </c>
      <c r="H96" s="8"/>
      <c r="I96" s="9"/>
      <c r="J96" s="9"/>
      <c r="K96" s="9" t="str">
        <f t="shared" si="9"/>
        <v/>
      </c>
      <c r="L96" s="9" t="str">
        <f t="shared" si="8"/>
        <v/>
      </c>
      <c r="M96" s="9" t="str">
        <f t="shared" si="10"/>
        <v/>
      </c>
      <c r="N96" s="9" t="str">
        <f t="shared" si="11"/>
        <v/>
      </c>
      <c r="O96" s="9" t="str">
        <f>IF(M96="","",CONCATENATE("Pointage Km"," ",D96," ",E4))</f>
        <v/>
      </c>
      <c r="P96" s="9"/>
      <c r="Q96" s="9"/>
      <c r="R96" s="9"/>
      <c r="S96" s="9" t="str">
        <f t="shared" si="13"/>
        <v/>
      </c>
      <c r="T96" s="10" t="str">
        <f t="shared" si="12"/>
        <v/>
      </c>
    </row>
    <row r="97" spans="1:20" x14ac:dyDescent="0.35">
      <c r="A97" s="17"/>
      <c r="B97" s="26" t="s">
        <v>42</v>
      </c>
      <c r="C97" s="26" t="s">
        <v>43</v>
      </c>
      <c r="D97" s="26" t="str">
        <f>IF(ISBLANK(Feuil2!A94),"",IF(Feuil2!A94="Total général","",Feuil2!A94))</f>
        <v/>
      </c>
      <c r="E97" s="27" t="str">
        <f>IF(Feuil2!B93&lt;&gt;0,Feuil2!B93,"")</f>
        <v/>
      </c>
      <c r="F97" s="27" t="str">
        <f>IF(ISBLANK(Feuil2!B93),"",VLOOKUP(Feuil2!B93,Feuil2!B:E,2,FALSE))</f>
        <v/>
      </c>
      <c r="G97" s="20" t="str">
        <f t="shared" si="14"/>
        <v/>
      </c>
      <c r="H97" s="8"/>
      <c r="I97" s="9"/>
      <c r="J97" s="9"/>
      <c r="K97" s="9" t="str">
        <f t="shared" si="9"/>
        <v/>
      </c>
      <c r="L97" s="9" t="str">
        <f t="shared" si="8"/>
        <v/>
      </c>
      <c r="M97" s="9" t="str">
        <f t="shared" si="10"/>
        <v/>
      </c>
      <c r="N97" s="9" t="str">
        <f t="shared" si="11"/>
        <v/>
      </c>
      <c r="O97" s="9" t="str">
        <f>IF(M97="","",CONCATENATE("Pointage Km"," ",D97," ",E4))</f>
        <v/>
      </c>
      <c r="P97" s="9"/>
      <c r="Q97" s="9"/>
      <c r="R97" s="9"/>
      <c r="S97" s="9" t="str">
        <f t="shared" si="13"/>
        <v/>
      </c>
      <c r="T97" s="10" t="str">
        <f t="shared" si="12"/>
        <v/>
      </c>
    </row>
    <row r="98" spans="1:20" x14ac:dyDescent="0.35">
      <c r="A98" s="17"/>
      <c r="B98" s="26" t="s">
        <v>42</v>
      </c>
      <c r="C98" s="26" t="s">
        <v>43</v>
      </c>
      <c r="D98" s="26" t="str">
        <f>IF(ISBLANK(Feuil2!A95),"",IF(Feuil2!A95="Total général","",Feuil2!A95))</f>
        <v/>
      </c>
      <c r="E98" s="27" t="str">
        <f>IF(Feuil2!B94&lt;&gt;0,Feuil2!B94,"")</f>
        <v/>
      </c>
      <c r="F98" s="27" t="str">
        <f>IF(ISBLANK(Feuil2!B94),"",VLOOKUP(Feuil2!B94,Feuil2!B:E,2,FALSE))</f>
        <v/>
      </c>
      <c r="G98" s="20" t="str">
        <f t="shared" si="14"/>
        <v/>
      </c>
      <c r="H98" s="11"/>
      <c r="I98" s="12"/>
      <c r="J98" s="12"/>
      <c r="K98" s="12" t="str">
        <f t="shared" si="9"/>
        <v/>
      </c>
      <c r="L98" s="12" t="str">
        <f t="shared" si="8"/>
        <v/>
      </c>
      <c r="M98" s="12" t="str">
        <f t="shared" si="10"/>
        <v/>
      </c>
      <c r="N98" s="12" t="str">
        <f t="shared" si="11"/>
        <v/>
      </c>
      <c r="O98" s="12" t="str">
        <f>IF(M98="","",CONCATENATE("Pointage Km"," ",D98," ",E4))</f>
        <v/>
      </c>
      <c r="P98" s="12"/>
      <c r="Q98" s="12"/>
      <c r="R98" s="12"/>
      <c r="S98" s="12" t="str">
        <f t="shared" si="13"/>
        <v/>
      </c>
      <c r="T98" s="13" t="str">
        <f t="shared" si="12"/>
        <v/>
      </c>
    </row>
    <row r="99" spans="1:20" x14ac:dyDescent="0.35">
      <c r="A99" s="17"/>
      <c r="B99" s="26" t="s">
        <v>42</v>
      </c>
      <c r="C99" s="26" t="s">
        <v>43</v>
      </c>
      <c r="D99" s="26" t="str">
        <f>IF(ISBLANK(Feuil2!A96),"",IF(Feuil2!A96="Total général","",Feuil2!A96))</f>
        <v/>
      </c>
      <c r="E99" s="27" t="str">
        <f>IF(Feuil2!B95&lt;&gt;0,Feuil2!B95,"")</f>
        <v/>
      </c>
      <c r="F99" s="27" t="str">
        <f>IF(ISBLANK(Feuil2!B95),"",VLOOKUP(Feuil2!B95,Feuil2!B:E,2,FALSE))</f>
        <v/>
      </c>
      <c r="G99" s="20" t="str">
        <f t="shared" si="14"/>
        <v/>
      </c>
      <c r="H99" s="11"/>
      <c r="I99" s="12"/>
      <c r="J99" s="12"/>
      <c r="K99" s="12" t="str">
        <f t="shared" si="9"/>
        <v/>
      </c>
      <c r="L99" s="12" t="str">
        <f t="shared" si="8"/>
        <v/>
      </c>
      <c r="M99" s="12" t="str">
        <f t="shared" si="10"/>
        <v/>
      </c>
      <c r="N99" s="12" t="str">
        <f t="shared" si="11"/>
        <v/>
      </c>
      <c r="O99" s="12" t="str">
        <f>IF(M99="","",CONCATENATE("Pointage Km"," ",D99," ",E4))</f>
        <v/>
      </c>
      <c r="P99" s="12"/>
      <c r="Q99" s="12"/>
      <c r="R99" s="12"/>
      <c r="S99" s="12" t="str">
        <f t="shared" si="13"/>
        <v/>
      </c>
      <c r="T99" s="13" t="str">
        <f t="shared" si="12"/>
        <v/>
      </c>
    </row>
    <row r="100" spans="1:20" x14ac:dyDescent="0.35">
      <c r="A100" s="17"/>
      <c r="B100" s="26" t="s">
        <v>42</v>
      </c>
      <c r="C100" s="26" t="s">
        <v>43</v>
      </c>
      <c r="D100" s="26" t="str">
        <f>IF(ISBLANK(Feuil2!A97),"",IF(Feuil2!A97="Total général","",Feuil2!A97))</f>
        <v/>
      </c>
      <c r="E100" s="27" t="str">
        <f>IF(Feuil2!B96&lt;&gt;0,Feuil2!B96,"")</f>
        <v/>
      </c>
      <c r="F100" s="27" t="str">
        <f>IF(ISBLANK(Feuil2!B96),"",VLOOKUP(Feuil2!B96,Feuil2!B:E,2,FALSE))</f>
        <v/>
      </c>
      <c r="G100" s="20" t="str">
        <f t="shared" si="14"/>
        <v/>
      </c>
      <c r="H100" s="11"/>
      <c r="I100" s="12"/>
      <c r="J100" s="12"/>
      <c r="K100" s="12" t="str">
        <f t="shared" si="9"/>
        <v/>
      </c>
      <c r="L100" s="12" t="str">
        <f t="shared" si="8"/>
        <v/>
      </c>
      <c r="M100" s="12" t="str">
        <f t="shared" si="10"/>
        <v/>
      </c>
      <c r="N100" s="12" t="str">
        <f t="shared" si="11"/>
        <v/>
      </c>
      <c r="O100" s="12" t="str">
        <f>IF(M100="","",CONCATENATE("Pointage Km"," ",D100," ",E4))</f>
        <v/>
      </c>
      <c r="P100" s="12"/>
      <c r="Q100" s="12"/>
      <c r="R100" s="12"/>
      <c r="S100" s="12" t="str">
        <f t="shared" si="13"/>
        <v/>
      </c>
      <c r="T100" s="13" t="str">
        <f t="shared" si="12"/>
        <v/>
      </c>
    </row>
    <row r="101" spans="1:20" x14ac:dyDescent="0.35">
      <c r="A101" s="17"/>
      <c r="B101" s="26" t="s">
        <v>42</v>
      </c>
      <c r="C101" s="26" t="s">
        <v>43</v>
      </c>
      <c r="D101" s="26" t="str">
        <f>IF(ISBLANK(Feuil2!A98),"",IF(Feuil2!A98="Total général","",Feuil2!A98))</f>
        <v/>
      </c>
      <c r="E101" s="27" t="str">
        <f>IF(Feuil2!B97&lt;&gt;0,Feuil2!B97,"")</f>
        <v/>
      </c>
      <c r="F101" s="27" t="str">
        <f>IF(ISBLANK(Feuil2!B97),"",VLOOKUP(Feuil2!B97,Feuil2!B:E,2,FALSE))</f>
        <v/>
      </c>
      <c r="G101" s="20" t="str">
        <f t="shared" si="14"/>
        <v/>
      </c>
      <c r="H101" s="11"/>
      <c r="I101" s="12"/>
      <c r="J101" s="12"/>
      <c r="K101" s="12" t="str">
        <f t="shared" si="9"/>
        <v/>
      </c>
      <c r="L101" s="12" t="str">
        <f t="shared" si="8"/>
        <v/>
      </c>
      <c r="M101" s="12" t="str">
        <f t="shared" si="10"/>
        <v/>
      </c>
      <c r="N101" s="12" t="str">
        <f t="shared" si="11"/>
        <v/>
      </c>
      <c r="O101" s="12" t="str">
        <f>IF(M101="","",CONCATENATE("Pointage Km"," ",D101," ",E4))</f>
        <v/>
      </c>
      <c r="P101" s="12"/>
      <c r="Q101" s="12"/>
      <c r="R101" s="12"/>
      <c r="S101" s="12" t="str">
        <f t="shared" si="13"/>
        <v/>
      </c>
      <c r="T101" s="13" t="str">
        <f t="shared" si="12"/>
        <v/>
      </c>
    </row>
    <row r="102" spans="1:20" x14ac:dyDescent="0.35">
      <c r="A102" s="17"/>
      <c r="B102" s="26" t="s">
        <v>42</v>
      </c>
      <c r="C102" s="26" t="s">
        <v>43</v>
      </c>
      <c r="D102" s="26" t="str">
        <f>IF(ISBLANK(Feuil2!A99),"",IF(Feuil2!A99="Total général","",Feuil2!A99))</f>
        <v/>
      </c>
      <c r="E102" s="27" t="str">
        <f>IF(Feuil2!B98&lt;&gt;0,Feuil2!B98,"")</f>
        <v/>
      </c>
      <c r="F102" s="27" t="str">
        <f>IF(ISBLANK(Feuil2!B98),"",VLOOKUP(Feuil2!B98,Feuil2!B:E,2,FALSE))</f>
        <v/>
      </c>
      <c r="G102" s="20" t="str">
        <f t="shared" si="14"/>
        <v/>
      </c>
      <c r="H102" s="11"/>
      <c r="I102" s="12"/>
      <c r="J102" s="12"/>
      <c r="K102" s="12" t="str">
        <f t="shared" si="9"/>
        <v/>
      </c>
      <c r="L102" s="12" t="str">
        <f t="shared" si="8"/>
        <v/>
      </c>
      <c r="M102" s="12" t="str">
        <f t="shared" si="10"/>
        <v/>
      </c>
      <c r="N102" s="12" t="str">
        <f t="shared" si="11"/>
        <v/>
      </c>
      <c r="O102" s="12" t="str">
        <f>IF(M102="","",CONCATENATE("Pointage Km"," ",D102," ",E4))</f>
        <v/>
      </c>
      <c r="P102" s="12"/>
      <c r="Q102" s="12"/>
      <c r="R102" s="12"/>
      <c r="S102" s="12" t="str">
        <f t="shared" si="13"/>
        <v/>
      </c>
      <c r="T102" s="13" t="str">
        <f t="shared" si="12"/>
        <v/>
      </c>
    </row>
    <row r="103" spans="1:20" x14ac:dyDescent="0.35">
      <c r="A103" s="17"/>
      <c r="B103" s="26" t="s">
        <v>42</v>
      </c>
      <c r="C103" s="26" t="s">
        <v>43</v>
      </c>
      <c r="D103" s="26" t="str">
        <f>IF(ISBLANK(Feuil2!A100),"",IF(Feuil2!A100="Total général","",Feuil2!A100))</f>
        <v/>
      </c>
      <c r="E103" s="27" t="str">
        <f>IF(Feuil2!B99&lt;&gt;0,Feuil2!B99,"")</f>
        <v/>
      </c>
      <c r="F103" s="27" t="str">
        <f>IF(ISBLANK(Feuil2!B99),"",VLOOKUP(Feuil2!B99,Feuil2!B:E,2,FALSE))</f>
        <v/>
      </c>
      <c r="G103" s="20" t="str">
        <f t="shared" si="14"/>
        <v/>
      </c>
      <c r="H103" s="11"/>
      <c r="I103" s="12"/>
      <c r="J103" s="12"/>
      <c r="K103" s="12" t="str">
        <f t="shared" si="9"/>
        <v/>
      </c>
      <c r="L103" s="12" t="str">
        <f t="shared" si="8"/>
        <v/>
      </c>
      <c r="M103" s="12" t="str">
        <f t="shared" si="10"/>
        <v/>
      </c>
      <c r="N103" s="12" t="str">
        <f t="shared" si="11"/>
        <v/>
      </c>
      <c r="O103" s="12" t="str">
        <f>IF(M103="","",CONCATENATE("Pointage Km"," ",D103," ",E4))</f>
        <v/>
      </c>
      <c r="P103" s="12"/>
      <c r="Q103" s="12"/>
      <c r="R103" s="12"/>
      <c r="S103" s="12" t="str">
        <f t="shared" si="13"/>
        <v/>
      </c>
      <c r="T103" s="13" t="str">
        <f t="shared" si="12"/>
        <v/>
      </c>
    </row>
    <row r="104" spans="1:20" x14ac:dyDescent="0.35">
      <c r="A104" s="17"/>
      <c r="B104" s="26" t="s">
        <v>42</v>
      </c>
      <c r="C104" s="26" t="s">
        <v>43</v>
      </c>
      <c r="D104" s="26" t="str">
        <f>IF(ISBLANK(Feuil2!A101),"",IF(Feuil2!A101="Total général","",Feuil2!A101))</f>
        <v/>
      </c>
      <c r="E104" s="27" t="str">
        <f>IF(Feuil2!B100&lt;&gt;0,Feuil2!B100,"")</f>
        <v/>
      </c>
      <c r="F104" s="27" t="str">
        <f>IF(ISBLANK(Feuil2!B100),"",VLOOKUP(Feuil2!B100,Feuil2!B:E,2,FALSE))</f>
        <v/>
      </c>
      <c r="G104" s="20" t="str">
        <f t="shared" si="14"/>
        <v/>
      </c>
      <c r="H104" s="11"/>
      <c r="I104" s="12"/>
      <c r="J104" s="12"/>
      <c r="K104" s="12" t="str">
        <f t="shared" si="9"/>
        <v/>
      </c>
      <c r="L104" s="12" t="str">
        <f t="shared" si="8"/>
        <v/>
      </c>
      <c r="M104" s="12" t="str">
        <f t="shared" si="10"/>
        <v/>
      </c>
      <c r="N104" s="12" t="str">
        <f t="shared" si="11"/>
        <v/>
      </c>
      <c r="O104" s="12" t="str">
        <f>IF(M104="","",CONCATENATE("Pointage Km"," ",D104," ",E4))</f>
        <v/>
      </c>
      <c r="P104" s="12"/>
      <c r="Q104" s="12"/>
      <c r="R104" s="12"/>
      <c r="S104" s="12" t="str">
        <f t="shared" si="13"/>
        <v/>
      </c>
      <c r="T104" s="13" t="str">
        <f t="shared" si="12"/>
        <v/>
      </c>
    </row>
    <row r="105" spans="1:20" x14ac:dyDescent="0.35">
      <c r="A105" s="17"/>
      <c r="B105" s="26" t="s">
        <v>42</v>
      </c>
      <c r="C105" s="26" t="s">
        <v>43</v>
      </c>
      <c r="D105" s="26" t="str">
        <f>IF(ISBLANK(Feuil2!A102),"",IF(Feuil2!A102="Total général","",Feuil2!A102))</f>
        <v/>
      </c>
      <c r="E105" s="27" t="str">
        <f>IF(Feuil2!B101&lt;&gt;0,Feuil2!B101,"")</f>
        <v/>
      </c>
      <c r="F105" s="27" t="str">
        <f>IF(ISBLANK(Feuil2!B101),"",VLOOKUP(Feuil2!B101,Feuil2!B:E,2,FALSE))</f>
        <v/>
      </c>
      <c r="G105" s="20" t="str">
        <f t="shared" si="14"/>
        <v/>
      </c>
      <c r="H105" s="11"/>
      <c r="I105" s="12"/>
      <c r="J105" s="12"/>
      <c r="K105" s="12" t="str">
        <f t="shared" si="9"/>
        <v/>
      </c>
      <c r="L105" s="12" t="str">
        <f t="shared" si="8"/>
        <v/>
      </c>
      <c r="M105" s="12" t="str">
        <f t="shared" si="10"/>
        <v/>
      </c>
      <c r="N105" s="12" t="str">
        <f t="shared" si="11"/>
        <v/>
      </c>
      <c r="O105" s="12" t="str">
        <f>IF(M105="","",CONCATENATE("Pointage Km"," ",D105," ",E4))</f>
        <v/>
      </c>
      <c r="P105" s="12"/>
      <c r="Q105" s="12"/>
      <c r="R105" s="12"/>
      <c r="S105" s="12" t="str">
        <f t="shared" si="13"/>
        <v/>
      </c>
      <c r="T105" s="13" t="str">
        <f t="shared" si="12"/>
        <v/>
      </c>
    </row>
    <row r="106" spans="1:20" x14ac:dyDescent="0.35">
      <c r="A106" s="17"/>
      <c r="B106" s="26" t="s">
        <v>42</v>
      </c>
      <c r="C106" s="26" t="s">
        <v>43</v>
      </c>
      <c r="D106" s="26" t="str">
        <f>IF(ISBLANK(Feuil2!A103),"",IF(Feuil2!A103="Total général","",Feuil2!A103))</f>
        <v/>
      </c>
      <c r="E106" s="27" t="str">
        <f>IF(Feuil2!B102&lt;&gt;0,Feuil2!B102,"")</f>
        <v/>
      </c>
      <c r="F106" s="27" t="str">
        <f>IF(ISBLANK(Feuil2!B102),"",VLOOKUP(Feuil2!B102,Feuil2!B:E,2,FALSE))</f>
        <v/>
      </c>
      <c r="G106" s="20" t="str">
        <f t="shared" si="14"/>
        <v/>
      </c>
      <c r="H106" s="11"/>
      <c r="I106" s="12"/>
      <c r="J106" s="12"/>
      <c r="K106" s="12" t="str">
        <f t="shared" si="9"/>
        <v/>
      </c>
      <c r="L106" s="12" t="str">
        <f t="shared" si="8"/>
        <v/>
      </c>
      <c r="M106" s="12" t="str">
        <f t="shared" si="10"/>
        <v/>
      </c>
      <c r="N106" s="12" t="str">
        <f t="shared" si="11"/>
        <v/>
      </c>
      <c r="O106" s="12" t="str">
        <f>IF(M106="","",CONCATENATE("Pointage Km"," ",D106," ",E4))</f>
        <v/>
      </c>
      <c r="P106" s="12"/>
      <c r="Q106" s="12"/>
      <c r="R106" s="12"/>
      <c r="S106" s="12" t="str">
        <f t="shared" si="13"/>
        <v/>
      </c>
      <c r="T106" s="13" t="str">
        <f t="shared" si="12"/>
        <v/>
      </c>
    </row>
    <row r="107" spans="1:20" x14ac:dyDescent="0.35">
      <c r="A107" s="17"/>
      <c r="B107" s="26" t="s">
        <v>42</v>
      </c>
      <c r="C107" s="26" t="s">
        <v>43</v>
      </c>
      <c r="D107" s="26" t="str">
        <f>IF(ISBLANK(Feuil2!A104),"",IF(Feuil2!A104="Total général","",Feuil2!A104))</f>
        <v/>
      </c>
      <c r="E107" s="27" t="str">
        <f>IF(Feuil2!B103&lt;&gt;0,Feuil2!B103,"")</f>
        <v/>
      </c>
      <c r="F107" s="27" t="str">
        <f>IF(ISBLANK(Feuil2!B103),"",VLOOKUP(Feuil2!B103,Feuil2!B:E,2,FALSE))</f>
        <v/>
      </c>
      <c r="G107" s="20" t="str">
        <f t="shared" si="14"/>
        <v/>
      </c>
      <c r="H107" s="11"/>
      <c r="I107" s="12"/>
      <c r="J107" s="12"/>
      <c r="K107" s="12" t="str">
        <f t="shared" si="9"/>
        <v/>
      </c>
      <c r="L107" s="12" t="str">
        <f t="shared" si="8"/>
        <v/>
      </c>
      <c r="M107" s="12" t="str">
        <f t="shared" si="10"/>
        <v/>
      </c>
      <c r="N107" s="12" t="str">
        <f t="shared" si="11"/>
        <v/>
      </c>
      <c r="O107" s="12" t="str">
        <f>IF(M107="","",CONCATENATE("Pointage Km"," ",D107," ",E4))</f>
        <v/>
      </c>
      <c r="P107" s="12"/>
      <c r="Q107" s="12"/>
      <c r="R107" s="12"/>
      <c r="S107" s="12" t="str">
        <f t="shared" si="13"/>
        <v/>
      </c>
      <c r="T107" s="13" t="str">
        <f t="shared" si="12"/>
        <v/>
      </c>
    </row>
    <row r="108" spans="1:20" x14ac:dyDescent="0.35">
      <c r="A108" s="17"/>
      <c r="B108" s="26" t="s">
        <v>42</v>
      </c>
      <c r="C108" s="26" t="s">
        <v>43</v>
      </c>
      <c r="D108" s="26" t="str">
        <f>IF(ISBLANK(Feuil2!A105),"",IF(Feuil2!A105="Total général","",Feuil2!A105))</f>
        <v/>
      </c>
      <c r="E108" s="27" t="str">
        <f>IF(Feuil2!B104&lt;&gt;0,Feuil2!B104,"")</f>
        <v/>
      </c>
      <c r="F108" s="27" t="str">
        <f>IF(ISBLANK(Feuil2!B104),"",VLOOKUP(Feuil2!B104,Feuil2!B:E,2,FALSE))</f>
        <v/>
      </c>
      <c r="G108" s="20" t="str">
        <f t="shared" si="14"/>
        <v/>
      </c>
      <c r="H108" s="11"/>
      <c r="I108" s="12"/>
      <c r="J108" s="12"/>
      <c r="K108" s="12" t="str">
        <f t="shared" si="9"/>
        <v/>
      </c>
      <c r="L108" s="12" t="str">
        <f t="shared" si="8"/>
        <v/>
      </c>
      <c r="M108" s="12" t="str">
        <f t="shared" si="10"/>
        <v/>
      </c>
      <c r="N108" s="12" t="str">
        <f t="shared" si="11"/>
        <v/>
      </c>
      <c r="O108" s="12" t="str">
        <f>IF(M108="","",CONCATENATE("Pointage Km"," ",D108," ",E4))</f>
        <v/>
      </c>
      <c r="P108" s="12"/>
      <c r="Q108" s="12"/>
      <c r="R108" s="12"/>
      <c r="S108" s="12" t="str">
        <f t="shared" si="13"/>
        <v/>
      </c>
      <c r="T108" s="13" t="str">
        <f t="shared" si="12"/>
        <v/>
      </c>
    </row>
    <row r="109" spans="1:20" x14ac:dyDescent="0.35">
      <c r="A109" s="17"/>
      <c r="B109" s="26" t="s">
        <v>42</v>
      </c>
      <c r="C109" s="26" t="s">
        <v>43</v>
      </c>
      <c r="D109" s="26" t="str">
        <f>IF(ISBLANK(Feuil2!A106),"",IF(Feuil2!A106="Total général","",Feuil2!A106))</f>
        <v/>
      </c>
      <c r="E109" s="27" t="str">
        <f>IF(Feuil2!B105&lt;&gt;0,Feuil2!B105,"")</f>
        <v/>
      </c>
      <c r="F109" s="27" t="str">
        <f>IF(ISBLANK(Feuil2!B105),"",VLOOKUP(Feuil2!B105,Feuil2!B:E,2,FALSE))</f>
        <v/>
      </c>
      <c r="G109" s="20" t="str">
        <f t="shared" si="14"/>
        <v/>
      </c>
      <c r="H109" s="11"/>
      <c r="I109" s="12"/>
      <c r="J109" s="12"/>
      <c r="K109" s="12" t="str">
        <f t="shared" si="9"/>
        <v/>
      </c>
      <c r="L109" s="12" t="str">
        <f t="shared" si="8"/>
        <v/>
      </c>
      <c r="M109" s="12" t="str">
        <f t="shared" si="10"/>
        <v/>
      </c>
      <c r="N109" s="12" t="str">
        <f t="shared" si="11"/>
        <v/>
      </c>
      <c r="O109" s="12" t="str">
        <f>IF(M109="","",CONCATENATE("Pointage Km"," ",D109," ",E4))</f>
        <v/>
      </c>
      <c r="P109" s="12"/>
      <c r="Q109" s="12"/>
      <c r="R109" s="12"/>
      <c r="S109" s="12" t="str">
        <f t="shared" si="13"/>
        <v/>
      </c>
      <c r="T109" s="13" t="str">
        <f t="shared" si="12"/>
        <v/>
      </c>
    </row>
    <row r="110" spans="1:20" x14ac:dyDescent="0.35">
      <c r="A110" s="17"/>
      <c r="B110" s="26" t="s">
        <v>42</v>
      </c>
      <c r="C110" s="26" t="s">
        <v>43</v>
      </c>
      <c r="D110" s="26" t="str">
        <f>IF(ISBLANK(Feuil2!A107),"",IF(Feuil2!A107="Total général","",Feuil2!A107))</f>
        <v/>
      </c>
      <c r="E110" s="27" t="str">
        <f>IF(Feuil2!B106&lt;&gt;0,Feuil2!B106,"")</f>
        <v/>
      </c>
      <c r="F110" s="27" t="str">
        <f>IF(ISBLANK(Feuil2!B106),"",VLOOKUP(Feuil2!B106,Feuil2!B:E,2,FALSE))</f>
        <v/>
      </c>
      <c r="G110" s="20" t="str">
        <f t="shared" si="14"/>
        <v/>
      </c>
      <c r="H110" s="11"/>
      <c r="I110" s="12"/>
      <c r="J110" s="12"/>
      <c r="K110" s="12" t="str">
        <f t="shared" si="9"/>
        <v/>
      </c>
      <c r="L110" s="12" t="str">
        <f t="shared" si="8"/>
        <v/>
      </c>
      <c r="M110" s="12" t="str">
        <f t="shared" si="10"/>
        <v/>
      </c>
      <c r="N110" s="12" t="str">
        <f t="shared" si="11"/>
        <v/>
      </c>
      <c r="O110" s="12" t="str">
        <f>IF(M110="","",CONCATENATE("Pointage Km"," ",D110," ",E4))</f>
        <v/>
      </c>
      <c r="P110" s="12"/>
      <c r="Q110" s="12"/>
      <c r="R110" s="12"/>
      <c r="S110" s="12" t="str">
        <f t="shared" si="13"/>
        <v/>
      </c>
      <c r="T110" s="13" t="str">
        <f t="shared" si="12"/>
        <v/>
      </c>
    </row>
    <row r="111" spans="1:20" x14ac:dyDescent="0.35">
      <c r="A111" s="17"/>
      <c r="B111" s="26" t="s">
        <v>42</v>
      </c>
      <c r="C111" s="26" t="s">
        <v>43</v>
      </c>
      <c r="D111" s="26" t="str">
        <f>IF(ISBLANK(Feuil2!A108),"",IF(Feuil2!A108="Total général","",Feuil2!A108))</f>
        <v/>
      </c>
      <c r="E111" s="27" t="str">
        <f>IF(Feuil2!B107&lt;&gt;0,Feuil2!B107,"")</f>
        <v/>
      </c>
      <c r="F111" s="27" t="str">
        <f>IF(ISBLANK(Feuil2!B107),"",VLOOKUP(Feuil2!B107,Feuil2!B:E,2,FALSE))</f>
        <v/>
      </c>
      <c r="G111" s="20" t="str">
        <f t="shared" si="14"/>
        <v/>
      </c>
      <c r="H111" s="8"/>
      <c r="I111" s="9"/>
      <c r="J111" s="9"/>
      <c r="K111" s="9" t="str">
        <f t="shared" si="9"/>
        <v/>
      </c>
      <c r="L111" s="9" t="str">
        <f t="shared" si="8"/>
        <v/>
      </c>
      <c r="M111" s="9" t="str">
        <f t="shared" si="10"/>
        <v/>
      </c>
      <c r="N111" s="9" t="str">
        <f t="shared" si="11"/>
        <v/>
      </c>
      <c r="O111" s="9" t="str">
        <f>IF(M111="","",CONCATENATE("Pointage Km"," ",D111," ",E4))</f>
        <v/>
      </c>
      <c r="P111" s="9"/>
      <c r="Q111" s="9"/>
      <c r="R111" s="9"/>
      <c r="S111" s="9" t="str">
        <f t="shared" si="13"/>
        <v/>
      </c>
      <c r="T111" s="10" t="str">
        <f t="shared" si="12"/>
        <v/>
      </c>
    </row>
    <row r="112" spans="1:20" x14ac:dyDescent="0.35">
      <c r="A112" s="17"/>
      <c r="B112" s="26" t="s">
        <v>42</v>
      </c>
      <c r="C112" s="26" t="s">
        <v>43</v>
      </c>
      <c r="D112" s="26" t="str">
        <f>IF(ISBLANK(Feuil2!A109),"",IF(Feuil2!A109="Total général","",Feuil2!A109))</f>
        <v/>
      </c>
      <c r="E112" s="27" t="str">
        <f>IF(Feuil2!B108&lt;&gt;0,Feuil2!B108,"")</f>
        <v/>
      </c>
      <c r="F112" s="27" t="str">
        <f>IF(ISBLANK(Feuil2!B108),"",VLOOKUP(Feuil2!B108,Feuil2!B:E,2,FALSE))</f>
        <v/>
      </c>
      <c r="G112" s="20" t="str">
        <f t="shared" si="14"/>
        <v/>
      </c>
      <c r="H112" s="8"/>
      <c r="I112" s="9"/>
      <c r="J112" s="9"/>
      <c r="K112" s="9" t="str">
        <f t="shared" si="9"/>
        <v/>
      </c>
      <c r="L112" s="9" t="str">
        <f t="shared" si="8"/>
        <v/>
      </c>
      <c r="M112" s="9" t="str">
        <f t="shared" si="10"/>
        <v/>
      </c>
      <c r="N112" s="9" t="str">
        <f t="shared" si="11"/>
        <v/>
      </c>
      <c r="O112" s="9" t="str">
        <f>IF(M112="","",CONCATENATE("Pointage Km"," ",D112," ",E4))</f>
        <v/>
      </c>
      <c r="P112" s="9"/>
      <c r="Q112" s="9"/>
      <c r="R112" s="9"/>
      <c r="S112" s="9" t="str">
        <f t="shared" si="13"/>
        <v/>
      </c>
      <c r="T112" s="10" t="str">
        <f t="shared" si="12"/>
        <v/>
      </c>
    </row>
    <row r="113" spans="1:20" x14ac:dyDescent="0.35">
      <c r="A113" s="17"/>
      <c r="B113" s="26" t="s">
        <v>42</v>
      </c>
      <c r="C113" s="26" t="s">
        <v>43</v>
      </c>
      <c r="D113" s="26" t="str">
        <f>IF(ISBLANK(Feuil2!A110),"",IF(Feuil2!A110="Total général","",Feuil2!A110))</f>
        <v/>
      </c>
      <c r="E113" s="27" t="str">
        <f>IF(Feuil2!B109&lt;&gt;0,Feuil2!B109,"")</f>
        <v/>
      </c>
      <c r="F113" s="27" t="str">
        <f>IF(ISBLANK(Feuil2!B109),"",VLOOKUP(Feuil2!B109,Feuil2!B:E,2,FALSE))</f>
        <v/>
      </c>
      <c r="G113" s="20" t="str">
        <f t="shared" si="14"/>
        <v/>
      </c>
      <c r="H113" s="8"/>
      <c r="I113" s="9"/>
      <c r="J113" s="9"/>
      <c r="K113" s="9" t="str">
        <f t="shared" si="9"/>
        <v/>
      </c>
      <c r="L113" s="9" t="str">
        <f t="shared" si="8"/>
        <v/>
      </c>
      <c r="M113" s="9" t="str">
        <f t="shared" si="10"/>
        <v/>
      </c>
      <c r="N113" s="9" t="str">
        <f t="shared" si="11"/>
        <v/>
      </c>
      <c r="O113" s="9" t="str">
        <f>IF(M113="","",CONCATENATE("Pointage Km"," ",D113," ",E4))</f>
        <v/>
      </c>
      <c r="P113" s="9"/>
      <c r="Q113" s="9"/>
      <c r="R113" s="9"/>
      <c r="S113" s="9" t="str">
        <f t="shared" si="13"/>
        <v/>
      </c>
      <c r="T113" s="10" t="str">
        <f t="shared" si="12"/>
        <v/>
      </c>
    </row>
    <row r="114" spans="1:20" x14ac:dyDescent="0.35">
      <c r="A114" s="17"/>
      <c r="B114" s="26" t="s">
        <v>42</v>
      </c>
      <c r="C114" s="26" t="s">
        <v>43</v>
      </c>
      <c r="D114" s="26" t="str">
        <f>IF(ISBLANK(Feuil2!A111),"",IF(Feuil2!A111="Total général","",Feuil2!A111))</f>
        <v/>
      </c>
      <c r="E114" s="27" t="str">
        <f>IF(Feuil2!B110&lt;&gt;0,Feuil2!B110,"")</f>
        <v/>
      </c>
      <c r="F114" s="27" t="str">
        <f>IF(ISBLANK(Feuil2!B110),"",VLOOKUP(Feuil2!B110,Feuil2!B:E,2,FALSE))</f>
        <v/>
      </c>
      <c r="G114" s="20" t="str">
        <f t="shared" si="14"/>
        <v/>
      </c>
      <c r="H114" s="8"/>
      <c r="I114" s="9"/>
      <c r="J114" s="9"/>
      <c r="K114" s="9" t="str">
        <f t="shared" si="9"/>
        <v/>
      </c>
      <c r="L114" s="9" t="str">
        <f t="shared" si="8"/>
        <v/>
      </c>
      <c r="M114" s="9" t="str">
        <f t="shared" si="10"/>
        <v/>
      </c>
      <c r="N114" s="9" t="str">
        <f t="shared" si="11"/>
        <v/>
      </c>
      <c r="O114" s="9" t="str">
        <f>IF(M114="","",CONCATENATE("Pointage Km"," ",D114," ",E4))</f>
        <v/>
      </c>
      <c r="P114" s="9"/>
      <c r="Q114" s="9"/>
      <c r="R114" s="9"/>
      <c r="S114" s="9" t="str">
        <f t="shared" si="13"/>
        <v/>
      </c>
      <c r="T114" s="10" t="str">
        <f t="shared" si="12"/>
        <v/>
      </c>
    </row>
    <row r="115" spans="1:20" x14ac:dyDescent="0.35">
      <c r="A115" s="17"/>
      <c r="B115" s="26" t="s">
        <v>42</v>
      </c>
      <c r="C115" s="26" t="s">
        <v>43</v>
      </c>
      <c r="D115" s="26" t="str">
        <f>IF(ISBLANK(Feuil2!A112),"",IF(Feuil2!A112="Total général","",Feuil2!A112))</f>
        <v/>
      </c>
      <c r="E115" s="27" t="str">
        <f>IF(Feuil2!B111&lt;&gt;0,Feuil2!B111,"")</f>
        <v/>
      </c>
      <c r="F115" s="27" t="str">
        <f>IF(ISBLANK(Feuil2!B111),"",VLOOKUP(Feuil2!B111,Feuil2!B:E,2,FALSE))</f>
        <v/>
      </c>
      <c r="G115" s="20" t="str">
        <f t="shared" si="14"/>
        <v/>
      </c>
      <c r="H115" s="8"/>
      <c r="I115" s="9"/>
      <c r="J115" s="9"/>
      <c r="K115" s="9" t="str">
        <f t="shared" si="9"/>
        <v/>
      </c>
      <c r="L115" s="9" t="str">
        <f t="shared" si="8"/>
        <v/>
      </c>
      <c r="M115" s="9" t="str">
        <f t="shared" si="10"/>
        <v/>
      </c>
      <c r="N115" s="9" t="str">
        <f t="shared" si="11"/>
        <v/>
      </c>
      <c r="O115" s="9" t="str">
        <f>IF(M115="","",CONCATENATE("Pointage Km"," ",D115," ",E4))</f>
        <v/>
      </c>
      <c r="P115" s="9"/>
      <c r="Q115" s="9"/>
      <c r="R115" s="9"/>
      <c r="S115" s="9" t="str">
        <f t="shared" si="13"/>
        <v/>
      </c>
      <c r="T115" s="10" t="str">
        <f t="shared" si="12"/>
        <v/>
      </c>
    </row>
    <row r="116" spans="1:20" x14ac:dyDescent="0.35">
      <c r="A116" s="17"/>
      <c r="B116" s="26" t="s">
        <v>42</v>
      </c>
      <c r="C116" s="26" t="s">
        <v>43</v>
      </c>
      <c r="D116" s="26" t="str">
        <f>IF(ISBLANK(Feuil2!A113),"",IF(Feuil2!A113="Total général","",Feuil2!A113))</f>
        <v/>
      </c>
      <c r="E116" s="27" t="str">
        <f>IF(Feuil2!B112&lt;&gt;0,Feuil2!B112,"")</f>
        <v/>
      </c>
      <c r="F116" s="27" t="str">
        <f>IF(ISBLANK(Feuil2!B112),"",VLOOKUP(Feuil2!B112,Feuil2!B:E,2,FALSE))</f>
        <v/>
      </c>
      <c r="G116" s="20" t="str">
        <f t="shared" si="14"/>
        <v/>
      </c>
      <c r="H116" s="8"/>
      <c r="I116" s="9"/>
      <c r="J116" s="9"/>
      <c r="K116" s="9" t="str">
        <f t="shared" si="9"/>
        <v/>
      </c>
      <c r="L116" s="9" t="str">
        <f t="shared" si="8"/>
        <v/>
      </c>
      <c r="M116" s="9" t="str">
        <f t="shared" si="10"/>
        <v/>
      </c>
      <c r="N116" s="9" t="str">
        <f t="shared" si="11"/>
        <v/>
      </c>
      <c r="O116" s="9" t="str">
        <f>IF(M116="","",CONCATENATE("Pointage Km"," ",D116," ",E4))</f>
        <v/>
      </c>
      <c r="P116" s="9"/>
      <c r="Q116" s="9"/>
      <c r="R116" s="9"/>
      <c r="S116" s="9" t="str">
        <f t="shared" si="13"/>
        <v/>
      </c>
      <c r="T116" s="10" t="str">
        <f t="shared" si="12"/>
        <v/>
      </c>
    </row>
    <row r="117" spans="1:20" x14ac:dyDescent="0.35">
      <c r="A117" s="17"/>
      <c r="B117" s="26" t="s">
        <v>42</v>
      </c>
      <c r="C117" s="26" t="s">
        <v>43</v>
      </c>
      <c r="D117" s="26" t="str">
        <f>IF(ISBLANK(Feuil2!A114),"",IF(Feuil2!A114="Total général","",Feuil2!A114))</f>
        <v/>
      </c>
      <c r="E117" s="27" t="str">
        <f>IF(Feuil2!B113&lt;&gt;0,Feuil2!B113,"")</f>
        <v/>
      </c>
      <c r="F117" s="27" t="str">
        <f>IF(ISBLANK(Feuil2!B113),"",VLOOKUP(Feuil2!B113,Feuil2!B:E,2,FALSE))</f>
        <v/>
      </c>
      <c r="G117" s="20" t="str">
        <f t="shared" si="14"/>
        <v/>
      </c>
      <c r="H117" s="8"/>
      <c r="I117" s="9"/>
      <c r="J117" s="9"/>
      <c r="K117" s="9" t="str">
        <f t="shared" si="9"/>
        <v/>
      </c>
      <c r="L117" s="9" t="str">
        <f t="shared" si="8"/>
        <v/>
      </c>
      <c r="M117" s="9" t="str">
        <f t="shared" si="10"/>
        <v/>
      </c>
      <c r="N117" s="9" t="str">
        <f t="shared" si="11"/>
        <v/>
      </c>
      <c r="O117" s="9" t="str">
        <f>IF(M117="","",CONCATENATE("Pointage Km"," ",D117," ",E4))</f>
        <v/>
      </c>
      <c r="P117" s="9"/>
      <c r="Q117" s="9"/>
      <c r="R117" s="9"/>
      <c r="S117" s="9" t="str">
        <f t="shared" si="13"/>
        <v/>
      </c>
      <c r="T117" s="10" t="str">
        <f t="shared" si="12"/>
        <v/>
      </c>
    </row>
    <row r="118" spans="1:20" x14ac:dyDescent="0.35">
      <c r="A118" s="17"/>
      <c r="B118" s="26" t="s">
        <v>42</v>
      </c>
      <c r="C118" s="26" t="s">
        <v>43</v>
      </c>
      <c r="D118" s="26" t="str">
        <f>IF(ISBLANK(Feuil2!A115),"",IF(Feuil2!A115="Total général","",Feuil2!A115))</f>
        <v/>
      </c>
      <c r="E118" s="27" t="str">
        <f>IF(Feuil2!B114&lt;&gt;0,Feuil2!B114,"")</f>
        <v/>
      </c>
      <c r="F118" s="27" t="str">
        <f>IF(ISBLANK(Feuil2!B114),"",VLOOKUP(Feuil2!B114,Feuil2!B:E,2,FALSE))</f>
        <v/>
      </c>
      <c r="G118" s="20" t="str">
        <f t="shared" si="14"/>
        <v/>
      </c>
      <c r="H118" s="8"/>
      <c r="I118" s="9"/>
      <c r="J118" s="9"/>
      <c r="K118" s="9" t="str">
        <f t="shared" si="9"/>
        <v/>
      </c>
      <c r="L118" s="9" t="str">
        <f t="shared" si="8"/>
        <v/>
      </c>
      <c r="M118" s="9" t="str">
        <f t="shared" si="10"/>
        <v/>
      </c>
      <c r="N118" s="9" t="str">
        <f t="shared" si="11"/>
        <v/>
      </c>
      <c r="O118" s="9" t="str">
        <f>IF(M118="","",CONCATENATE("Pointage Km"," ",D118," ",E4))</f>
        <v/>
      </c>
      <c r="P118" s="9"/>
      <c r="Q118" s="9"/>
      <c r="R118" s="9"/>
      <c r="S118" s="9" t="str">
        <f t="shared" si="13"/>
        <v/>
      </c>
      <c r="T118" s="10" t="str">
        <f t="shared" si="12"/>
        <v/>
      </c>
    </row>
    <row r="119" spans="1:20" x14ac:dyDescent="0.35">
      <c r="A119" s="17"/>
      <c r="B119" s="26" t="s">
        <v>42</v>
      </c>
      <c r="C119" s="26" t="s">
        <v>43</v>
      </c>
      <c r="D119" s="26" t="str">
        <f>IF(ISBLANK(Feuil2!A116),"",IF(Feuil2!A116="Total général","",Feuil2!A116))</f>
        <v/>
      </c>
      <c r="E119" s="27" t="str">
        <f>IF(Feuil2!B115&lt;&gt;0,Feuil2!B115,"")</f>
        <v/>
      </c>
      <c r="F119" s="27" t="str">
        <f>IF(ISBLANK(Feuil2!B115),"",VLOOKUP(Feuil2!B115,Feuil2!B:E,2,FALSE))</f>
        <v/>
      </c>
      <c r="G119" s="20" t="str">
        <f t="shared" si="14"/>
        <v/>
      </c>
      <c r="H119" s="8"/>
      <c r="I119" s="9"/>
      <c r="J119" s="9"/>
      <c r="K119" s="9" t="str">
        <f t="shared" si="9"/>
        <v/>
      </c>
      <c r="L119" s="9" t="str">
        <f t="shared" si="8"/>
        <v/>
      </c>
      <c r="M119" s="9" t="str">
        <f t="shared" si="10"/>
        <v/>
      </c>
      <c r="N119" s="9" t="str">
        <f t="shared" si="11"/>
        <v/>
      </c>
      <c r="O119" s="9" t="str">
        <f>IF(M119="","",CONCATENATE("Pointage Km"," ",D119," ",E4))</f>
        <v/>
      </c>
      <c r="P119" s="9"/>
      <c r="Q119" s="9"/>
      <c r="R119" s="9"/>
      <c r="S119" s="9" t="str">
        <f t="shared" si="13"/>
        <v/>
      </c>
      <c r="T119" s="10" t="str">
        <f t="shared" si="12"/>
        <v/>
      </c>
    </row>
    <row r="120" spans="1:20" x14ac:dyDescent="0.35">
      <c r="A120" s="17"/>
      <c r="B120" s="26" t="s">
        <v>42</v>
      </c>
      <c r="C120" s="26" t="s">
        <v>43</v>
      </c>
      <c r="D120" s="26" t="str">
        <f>IF(ISBLANK(Feuil2!A117),"",IF(Feuil2!A117="Total général","",Feuil2!A117))</f>
        <v/>
      </c>
      <c r="E120" s="27" t="str">
        <f>IF(Feuil2!B116&lt;&gt;0,Feuil2!B116,"")</f>
        <v/>
      </c>
      <c r="F120" s="27" t="str">
        <f>IF(ISBLANK(Feuil2!B116),"",VLOOKUP(Feuil2!B116,Feuil2!B:E,2,FALSE))</f>
        <v/>
      </c>
      <c r="G120" s="20" t="str">
        <f t="shared" si="14"/>
        <v/>
      </c>
      <c r="H120" s="8"/>
      <c r="I120" s="9"/>
      <c r="J120" s="9"/>
      <c r="K120" s="9" t="str">
        <f t="shared" si="9"/>
        <v/>
      </c>
      <c r="L120" s="9" t="str">
        <f t="shared" si="8"/>
        <v/>
      </c>
      <c r="M120" s="9" t="str">
        <f t="shared" si="10"/>
        <v/>
      </c>
      <c r="N120" s="9" t="str">
        <f t="shared" si="11"/>
        <v/>
      </c>
      <c r="O120" s="9" t="str">
        <f>IF(M120="","",CONCATENATE("Pointage Km"," ",D120," ",E4))</f>
        <v/>
      </c>
      <c r="P120" s="9"/>
      <c r="Q120" s="9"/>
      <c r="R120" s="9"/>
      <c r="S120" s="9" t="str">
        <f t="shared" si="13"/>
        <v/>
      </c>
      <c r="T120" s="10" t="str">
        <f t="shared" si="12"/>
        <v/>
      </c>
    </row>
    <row r="121" spans="1:20" x14ac:dyDescent="0.35">
      <c r="A121" s="17"/>
      <c r="B121" s="26" t="s">
        <v>42</v>
      </c>
      <c r="C121" s="26" t="s">
        <v>43</v>
      </c>
      <c r="D121" s="26" t="str">
        <f>IF(ISBLANK(Feuil2!A118),"",IF(Feuil2!A118="Total général","",Feuil2!A118))</f>
        <v/>
      </c>
      <c r="E121" s="27" t="str">
        <f>IF(Feuil2!B117&lt;&gt;0,Feuil2!B117,"")</f>
        <v/>
      </c>
      <c r="F121" s="27" t="str">
        <f>IF(ISBLANK(Feuil2!B117),"",VLOOKUP(Feuil2!B117,Feuil2!B:E,2,FALSE))</f>
        <v/>
      </c>
      <c r="G121" s="20" t="str">
        <f t="shared" si="14"/>
        <v/>
      </c>
      <c r="H121" s="8"/>
      <c r="I121" s="9"/>
      <c r="J121" s="9"/>
      <c r="K121" s="9" t="str">
        <f t="shared" si="9"/>
        <v/>
      </c>
      <c r="L121" s="9" t="str">
        <f t="shared" si="8"/>
        <v/>
      </c>
      <c r="M121" s="9" t="str">
        <f t="shared" si="10"/>
        <v/>
      </c>
      <c r="N121" s="9" t="str">
        <f t="shared" si="11"/>
        <v/>
      </c>
      <c r="O121" s="9" t="str">
        <f>IF(M121="","",CONCATENATE("Pointage Km"," ",D121," ",E4))</f>
        <v/>
      </c>
      <c r="P121" s="9"/>
      <c r="Q121" s="9"/>
      <c r="R121" s="9"/>
      <c r="S121" s="9" t="str">
        <f t="shared" si="13"/>
        <v/>
      </c>
      <c r="T121" s="10" t="str">
        <f t="shared" si="12"/>
        <v/>
      </c>
    </row>
    <row r="122" spans="1:20" x14ac:dyDescent="0.35">
      <c r="A122" s="17"/>
      <c r="B122" s="26" t="s">
        <v>42</v>
      </c>
      <c r="C122" s="26" t="s">
        <v>43</v>
      </c>
      <c r="D122" s="26" t="str">
        <f>IF(ISBLANK(Feuil2!A119),"",IF(Feuil2!A119="Total général","",Feuil2!A119))</f>
        <v/>
      </c>
      <c r="E122" s="27" t="str">
        <f>IF(Feuil2!B118&lt;&gt;0,Feuil2!B118,"")</f>
        <v/>
      </c>
      <c r="F122" s="27" t="str">
        <f>IF(ISBLANK(Feuil2!B118),"",VLOOKUP(Feuil2!B118,Feuil2!B:E,2,FALSE))</f>
        <v/>
      </c>
      <c r="G122" s="20" t="str">
        <f t="shared" si="14"/>
        <v/>
      </c>
      <c r="H122" s="8"/>
      <c r="I122" s="9"/>
      <c r="J122" s="9"/>
      <c r="K122" s="9" t="str">
        <f t="shared" si="9"/>
        <v/>
      </c>
      <c r="L122" s="9" t="str">
        <f t="shared" si="8"/>
        <v/>
      </c>
      <c r="M122" s="9" t="str">
        <f t="shared" si="10"/>
        <v/>
      </c>
      <c r="N122" s="9" t="str">
        <f t="shared" si="11"/>
        <v/>
      </c>
      <c r="O122" s="9" t="str">
        <f>IF(M122="","",CONCATENATE("Pointage Km"," ",D122," ",E4))</f>
        <v/>
      </c>
      <c r="P122" s="9"/>
      <c r="Q122" s="9"/>
      <c r="R122" s="9"/>
      <c r="S122" s="9" t="str">
        <f t="shared" si="13"/>
        <v/>
      </c>
      <c r="T122" s="10" t="str">
        <f t="shared" si="12"/>
        <v/>
      </c>
    </row>
    <row r="123" spans="1:20" x14ac:dyDescent="0.35">
      <c r="A123" s="17"/>
      <c r="B123" s="26" t="s">
        <v>42</v>
      </c>
      <c r="C123" s="26" t="s">
        <v>43</v>
      </c>
      <c r="D123" s="26" t="str">
        <f>IF(ISBLANK(Feuil2!A120),"",IF(Feuil2!A120="Total général","",Feuil2!A120))</f>
        <v/>
      </c>
      <c r="E123" s="27" t="str">
        <f>IF(Feuil2!B119&lt;&gt;0,Feuil2!B119,"")</f>
        <v/>
      </c>
      <c r="F123" s="27" t="str">
        <f>IF(ISBLANK(Feuil2!B119),"",VLOOKUP(Feuil2!B119,Feuil2!B:E,2,FALSE))</f>
        <v/>
      </c>
      <c r="G123" s="20" t="str">
        <f t="shared" si="14"/>
        <v/>
      </c>
      <c r="H123" s="8"/>
      <c r="I123" s="9"/>
      <c r="J123" s="9"/>
      <c r="K123" s="9" t="str">
        <f t="shared" si="9"/>
        <v/>
      </c>
      <c r="L123" s="9" t="str">
        <f t="shared" si="8"/>
        <v/>
      </c>
      <c r="M123" s="9" t="str">
        <f t="shared" si="10"/>
        <v/>
      </c>
      <c r="N123" s="9" t="str">
        <f t="shared" si="11"/>
        <v/>
      </c>
      <c r="O123" s="9" t="str">
        <f>IF(M123="","",CONCATENATE("Pointage Km"," ",D123," ",E4))</f>
        <v/>
      </c>
      <c r="P123" s="9"/>
      <c r="Q123" s="9"/>
      <c r="R123" s="9"/>
      <c r="S123" s="9" t="str">
        <f t="shared" si="13"/>
        <v/>
      </c>
      <c r="T123" s="10" t="str">
        <f t="shared" si="12"/>
        <v/>
      </c>
    </row>
    <row r="124" spans="1:20" x14ac:dyDescent="0.35">
      <c r="A124" s="17"/>
      <c r="B124" s="26" t="s">
        <v>42</v>
      </c>
      <c r="C124" s="26" t="s">
        <v>43</v>
      </c>
      <c r="D124" s="26" t="str">
        <f>IF(ISBLANK(Feuil2!A121),"",IF(Feuil2!A121="Total général","",Feuil2!A121))</f>
        <v/>
      </c>
      <c r="E124" s="27" t="str">
        <f>IF(Feuil2!B120&lt;&gt;0,Feuil2!B120,"")</f>
        <v/>
      </c>
      <c r="F124" s="27" t="str">
        <f>IF(ISBLANK(Feuil2!B120),"",VLOOKUP(Feuil2!B120,Feuil2!B:E,2,FALSE))</f>
        <v/>
      </c>
      <c r="G124" s="20" t="str">
        <f t="shared" si="14"/>
        <v/>
      </c>
      <c r="H124" s="11"/>
      <c r="I124" s="12"/>
      <c r="J124" s="12"/>
      <c r="K124" s="12" t="str">
        <f t="shared" si="9"/>
        <v/>
      </c>
      <c r="L124" s="12" t="str">
        <f t="shared" si="8"/>
        <v/>
      </c>
      <c r="M124" s="12" t="str">
        <f t="shared" si="10"/>
        <v/>
      </c>
      <c r="N124" s="12" t="str">
        <f t="shared" si="11"/>
        <v/>
      </c>
      <c r="O124" s="12" t="str">
        <f>IF(M124="","",CONCATENATE("Pointage Km"," ",D124," ",E4))</f>
        <v/>
      </c>
      <c r="P124" s="12"/>
      <c r="Q124" s="12"/>
      <c r="R124" s="12"/>
      <c r="S124" s="12" t="str">
        <f t="shared" si="13"/>
        <v/>
      </c>
      <c r="T124" s="13" t="str">
        <f t="shared" si="12"/>
        <v/>
      </c>
    </row>
    <row r="125" spans="1:20" x14ac:dyDescent="0.35">
      <c r="A125" s="17"/>
      <c r="B125" s="26" t="s">
        <v>42</v>
      </c>
      <c r="C125" s="26" t="s">
        <v>43</v>
      </c>
      <c r="D125" s="26" t="str">
        <f>IF(ISBLANK(Feuil2!A122),"",IF(Feuil2!A122="Total général","",Feuil2!A122))</f>
        <v/>
      </c>
      <c r="E125" s="27" t="str">
        <f>IF(Feuil2!B121&lt;&gt;0,Feuil2!B121,"")</f>
        <v/>
      </c>
      <c r="F125" s="27" t="str">
        <f>IF(ISBLANK(Feuil2!B121),"",VLOOKUP(Feuil2!B121,Feuil2!B:E,2,FALSE))</f>
        <v/>
      </c>
      <c r="G125" s="20" t="str">
        <f t="shared" si="14"/>
        <v/>
      </c>
      <c r="H125" s="11"/>
      <c r="I125" s="12"/>
      <c r="J125" s="12"/>
      <c r="K125" s="12" t="str">
        <f t="shared" si="9"/>
        <v/>
      </c>
      <c r="L125" s="12" t="str">
        <f t="shared" si="8"/>
        <v/>
      </c>
      <c r="M125" s="12" t="str">
        <f t="shared" si="10"/>
        <v/>
      </c>
      <c r="N125" s="12" t="str">
        <f t="shared" si="11"/>
        <v/>
      </c>
      <c r="O125" s="12" t="str">
        <f>IF(M125="","",CONCATENATE("Pointage Km"," ",D125," ",E4))</f>
        <v/>
      </c>
      <c r="P125" s="12"/>
      <c r="Q125" s="12"/>
      <c r="R125" s="12"/>
      <c r="S125" s="12" t="str">
        <f t="shared" si="13"/>
        <v/>
      </c>
      <c r="T125" s="13" t="str">
        <f t="shared" si="12"/>
        <v/>
      </c>
    </row>
    <row r="126" spans="1:20" x14ac:dyDescent="0.35">
      <c r="A126" s="17"/>
      <c r="B126" s="26" t="s">
        <v>42</v>
      </c>
      <c r="C126" s="26" t="s">
        <v>43</v>
      </c>
      <c r="D126" s="26" t="str">
        <f>IF(ISBLANK(Feuil2!A123),"",IF(Feuil2!A123="Total général","",Feuil2!A123))</f>
        <v/>
      </c>
      <c r="E126" s="27" t="str">
        <f>IF(Feuil2!B122&lt;&gt;0,Feuil2!B122,"")</f>
        <v/>
      </c>
      <c r="F126" s="27" t="str">
        <f>IF(ISBLANK(Feuil2!B122),"",VLOOKUP(Feuil2!B122,Feuil2!B:E,2,FALSE))</f>
        <v/>
      </c>
      <c r="G126" s="20" t="str">
        <f t="shared" si="14"/>
        <v/>
      </c>
      <c r="H126" s="11"/>
      <c r="I126" s="12"/>
      <c r="J126" s="12"/>
      <c r="K126" s="12" t="str">
        <f t="shared" si="9"/>
        <v/>
      </c>
      <c r="L126" s="12" t="str">
        <f t="shared" si="8"/>
        <v/>
      </c>
      <c r="M126" s="12" t="str">
        <f t="shared" si="10"/>
        <v/>
      </c>
      <c r="N126" s="12" t="str">
        <f t="shared" si="11"/>
        <v/>
      </c>
      <c r="O126" s="12" t="str">
        <f>IF(M126="","",CONCATENATE("Pointage Km"," ",D126," ",E4))</f>
        <v/>
      </c>
      <c r="P126" s="12"/>
      <c r="Q126" s="12"/>
      <c r="R126" s="12"/>
      <c r="S126" s="12" t="str">
        <f t="shared" si="13"/>
        <v/>
      </c>
      <c r="T126" s="13" t="str">
        <f t="shared" si="12"/>
        <v/>
      </c>
    </row>
    <row r="127" spans="1:20" x14ac:dyDescent="0.35">
      <c r="A127" s="17"/>
      <c r="B127" s="26" t="s">
        <v>42</v>
      </c>
      <c r="C127" s="26" t="s">
        <v>43</v>
      </c>
      <c r="D127" s="26" t="str">
        <f>IF(ISBLANK(Feuil2!A124),"",IF(Feuil2!A124="Total général","",Feuil2!A124))</f>
        <v/>
      </c>
      <c r="E127" s="27" t="str">
        <f>IF(Feuil2!B123&lt;&gt;0,Feuil2!B123,"")</f>
        <v/>
      </c>
      <c r="F127" s="27" t="str">
        <f>IF(ISBLANK(Feuil2!B123),"",VLOOKUP(Feuil2!B123,Feuil2!B:E,2,FALSE))</f>
        <v/>
      </c>
      <c r="G127" s="20" t="str">
        <f t="shared" si="14"/>
        <v/>
      </c>
      <c r="H127" s="11"/>
      <c r="I127" s="12"/>
      <c r="J127" s="12"/>
      <c r="K127" s="12" t="str">
        <f t="shared" si="9"/>
        <v/>
      </c>
      <c r="L127" s="12" t="str">
        <f t="shared" si="8"/>
        <v/>
      </c>
      <c r="M127" s="12" t="str">
        <f t="shared" si="10"/>
        <v/>
      </c>
      <c r="N127" s="12" t="str">
        <f t="shared" si="11"/>
        <v/>
      </c>
      <c r="O127" s="12" t="str">
        <f>IF(M127="","",CONCATENATE("Pointage Km"," ",D127," ",E4))</f>
        <v/>
      </c>
      <c r="P127" s="12"/>
      <c r="Q127" s="12"/>
      <c r="R127" s="12"/>
      <c r="S127" s="12" t="str">
        <f t="shared" si="13"/>
        <v/>
      </c>
      <c r="T127" s="13" t="str">
        <f t="shared" si="12"/>
        <v/>
      </c>
    </row>
    <row r="128" spans="1:20" x14ac:dyDescent="0.35">
      <c r="A128" s="17"/>
      <c r="B128" s="26" t="s">
        <v>42</v>
      </c>
      <c r="C128" s="26" t="s">
        <v>43</v>
      </c>
      <c r="D128" s="26" t="str">
        <f>IF(ISBLANK(Feuil2!A125),"",IF(Feuil2!A125="Total général","",Feuil2!A125))</f>
        <v/>
      </c>
      <c r="E128" s="27" t="str">
        <f>IF(Feuil2!B124&lt;&gt;0,Feuil2!B124,"")</f>
        <v/>
      </c>
      <c r="F128" s="27" t="str">
        <f>IF(ISBLANK(Feuil2!B124),"",VLOOKUP(Feuil2!B124,Feuil2!B:E,2,FALSE))</f>
        <v/>
      </c>
      <c r="G128" s="20" t="str">
        <f t="shared" si="14"/>
        <v/>
      </c>
      <c r="H128" s="11"/>
      <c r="I128" s="12"/>
      <c r="J128" s="12"/>
      <c r="K128" s="12" t="str">
        <f t="shared" si="9"/>
        <v/>
      </c>
      <c r="L128" s="12" t="str">
        <f t="shared" si="8"/>
        <v/>
      </c>
      <c r="M128" s="12" t="str">
        <f t="shared" si="10"/>
        <v/>
      </c>
      <c r="N128" s="12" t="str">
        <f t="shared" si="11"/>
        <v/>
      </c>
      <c r="O128" s="12" t="str">
        <f>IF(M128="","",CONCATENATE("Pointage Km"," ",D128," ",E4))</f>
        <v/>
      </c>
      <c r="P128" s="12"/>
      <c r="Q128" s="12"/>
      <c r="R128" s="12"/>
      <c r="S128" s="12" t="str">
        <f t="shared" si="13"/>
        <v/>
      </c>
      <c r="T128" s="13" t="str">
        <f t="shared" si="12"/>
        <v/>
      </c>
    </row>
    <row r="129" spans="1:20" x14ac:dyDescent="0.35">
      <c r="A129" s="17"/>
      <c r="B129" s="26" t="s">
        <v>42</v>
      </c>
      <c r="C129" s="26" t="s">
        <v>43</v>
      </c>
      <c r="D129" s="26" t="str">
        <f>IF(ISBLANK(Feuil2!A126),"",IF(Feuil2!A126="Total général","",Feuil2!A126))</f>
        <v/>
      </c>
      <c r="E129" s="27" t="str">
        <f>IF(Feuil2!B125&lt;&gt;0,Feuil2!B125,"")</f>
        <v/>
      </c>
      <c r="F129" s="27" t="str">
        <f>IF(ISBLANK(Feuil2!B125),"",VLOOKUP(Feuil2!B125,Feuil2!B:E,2,FALSE))</f>
        <v/>
      </c>
      <c r="G129" s="20" t="str">
        <f t="shared" si="14"/>
        <v/>
      </c>
      <c r="H129" s="11"/>
      <c r="I129" s="12"/>
      <c r="J129" s="12"/>
      <c r="K129" s="12" t="str">
        <f t="shared" si="9"/>
        <v/>
      </c>
      <c r="L129" s="12" t="str">
        <f t="shared" si="8"/>
        <v/>
      </c>
      <c r="M129" s="12" t="str">
        <f t="shared" si="10"/>
        <v/>
      </c>
      <c r="N129" s="12" t="str">
        <f t="shared" si="11"/>
        <v/>
      </c>
      <c r="O129" s="12" t="str">
        <f>IF(M129="","",CONCATENATE("Pointage Km"," ",D129," ",E4))</f>
        <v/>
      </c>
      <c r="P129" s="12"/>
      <c r="Q129" s="12"/>
      <c r="R129" s="12"/>
      <c r="S129" s="12" t="str">
        <f t="shared" si="13"/>
        <v/>
      </c>
      <c r="T129" s="13" t="str">
        <f t="shared" si="12"/>
        <v/>
      </c>
    </row>
    <row r="130" spans="1:20" x14ac:dyDescent="0.35">
      <c r="A130" s="17"/>
      <c r="B130" s="26" t="s">
        <v>42</v>
      </c>
      <c r="C130" s="26" t="s">
        <v>43</v>
      </c>
      <c r="D130" s="26" t="str">
        <f>IF(ISBLANK(Feuil2!A127),"",IF(Feuil2!A127="Total général","",Feuil2!A127))</f>
        <v/>
      </c>
      <c r="E130" s="27" t="str">
        <f>IF(Feuil2!B126&lt;&gt;0,Feuil2!B126,"")</f>
        <v/>
      </c>
      <c r="F130" s="27" t="str">
        <f>IF(ISBLANK(Feuil2!B126),"",VLOOKUP(Feuil2!B126,Feuil2!B:E,2,FALSE))</f>
        <v/>
      </c>
      <c r="G130" s="20" t="str">
        <f t="shared" si="14"/>
        <v/>
      </c>
      <c r="H130" s="11"/>
      <c r="I130" s="12"/>
      <c r="J130" s="12"/>
      <c r="K130" s="12" t="str">
        <f t="shared" si="9"/>
        <v/>
      </c>
      <c r="L130" s="12" t="str">
        <f t="shared" si="8"/>
        <v/>
      </c>
      <c r="M130" s="12" t="str">
        <f t="shared" si="10"/>
        <v/>
      </c>
      <c r="N130" s="12" t="str">
        <f t="shared" si="11"/>
        <v/>
      </c>
      <c r="O130" s="12" t="str">
        <f>IF(M130="","",CONCATENATE("Pointage Km"," ",D130," ",E4))</f>
        <v/>
      </c>
      <c r="P130" s="12"/>
      <c r="Q130" s="12"/>
      <c r="R130" s="12"/>
      <c r="S130" s="12" t="str">
        <f t="shared" si="13"/>
        <v/>
      </c>
      <c r="T130" s="13" t="str">
        <f t="shared" si="12"/>
        <v/>
      </c>
    </row>
    <row r="131" spans="1:20" x14ac:dyDescent="0.35">
      <c r="A131" s="17"/>
      <c r="B131" s="26" t="s">
        <v>42</v>
      </c>
      <c r="C131" s="26" t="s">
        <v>43</v>
      </c>
      <c r="D131" s="26" t="str">
        <f>IF(ISBLANK(Feuil2!A128),"",IF(Feuil2!A128="Total général","",Feuil2!A128))</f>
        <v/>
      </c>
      <c r="E131" s="27" t="str">
        <f>IF(Feuil2!B127&lt;&gt;0,Feuil2!B127,"")</f>
        <v/>
      </c>
      <c r="F131" s="27" t="str">
        <f>IF(ISBLANK(Feuil2!B127),"",VLOOKUP(Feuil2!B127,Feuil2!B:E,2,FALSE))</f>
        <v/>
      </c>
      <c r="G131" s="20" t="str">
        <f t="shared" si="14"/>
        <v/>
      </c>
      <c r="H131" s="11"/>
      <c r="I131" s="12"/>
      <c r="J131" s="12"/>
      <c r="K131" s="12" t="str">
        <f t="shared" si="9"/>
        <v/>
      </c>
      <c r="L131" s="12" t="str">
        <f t="shared" si="8"/>
        <v/>
      </c>
      <c r="M131" s="12" t="str">
        <f t="shared" si="10"/>
        <v/>
      </c>
      <c r="N131" s="12" t="str">
        <f t="shared" si="11"/>
        <v/>
      </c>
      <c r="O131" s="12" t="str">
        <f>IF(M131="","",CONCATENATE("Pointage Km"," ",D131," ",E4))</f>
        <v/>
      </c>
      <c r="P131" s="12"/>
      <c r="Q131" s="12"/>
      <c r="R131" s="12"/>
      <c r="S131" s="12" t="str">
        <f t="shared" si="13"/>
        <v/>
      </c>
      <c r="T131" s="13" t="str">
        <f t="shared" si="12"/>
        <v/>
      </c>
    </row>
    <row r="132" spans="1:20" x14ac:dyDescent="0.35">
      <c r="A132" s="17"/>
      <c r="B132" s="26" t="s">
        <v>42</v>
      </c>
      <c r="C132" s="26" t="s">
        <v>43</v>
      </c>
      <c r="D132" s="26" t="str">
        <f>IF(ISBLANK(Feuil2!A129),"",IF(Feuil2!A129="Total général","",Feuil2!A129))</f>
        <v/>
      </c>
      <c r="E132" s="27" t="str">
        <f>IF(Feuil2!B128&lt;&gt;0,Feuil2!B128,"")</f>
        <v/>
      </c>
      <c r="F132" s="27" t="str">
        <f>IF(ISBLANK(Feuil2!B128),"",VLOOKUP(Feuil2!B128,Feuil2!B:E,2,FALSE))</f>
        <v/>
      </c>
      <c r="G132" s="20" t="str">
        <f t="shared" si="14"/>
        <v/>
      </c>
      <c r="H132" s="11"/>
      <c r="I132" s="12"/>
      <c r="J132" s="12"/>
      <c r="K132" s="12" t="str">
        <f t="shared" si="9"/>
        <v/>
      </c>
      <c r="L132" s="12" t="str">
        <f t="shared" si="8"/>
        <v/>
      </c>
      <c r="M132" s="12" t="str">
        <f t="shared" si="10"/>
        <v/>
      </c>
      <c r="N132" s="12" t="str">
        <f t="shared" si="11"/>
        <v/>
      </c>
      <c r="O132" s="12" t="str">
        <f>IF(M132="","",CONCATENATE("Pointage Km"," ",D132," ",E4))</f>
        <v/>
      </c>
      <c r="P132" s="12"/>
      <c r="Q132" s="12"/>
      <c r="R132" s="12"/>
      <c r="S132" s="12" t="str">
        <f t="shared" si="13"/>
        <v/>
      </c>
      <c r="T132" s="13" t="str">
        <f t="shared" si="12"/>
        <v/>
      </c>
    </row>
    <row r="133" spans="1:20" x14ac:dyDescent="0.35">
      <c r="A133" s="17"/>
      <c r="B133" s="26" t="s">
        <v>42</v>
      </c>
      <c r="C133" s="26" t="s">
        <v>43</v>
      </c>
      <c r="D133" s="26" t="str">
        <f>IF(ISBLANK(Feuil2!A130),"",IF(Feuil2!A130="Total général","",Feuil2!A130))</f>
        <v/>
      </c>
      <c r="E133" s="27" t="str">
        <f>IF(Feuil2!B129&lt;&gt;0,Feuil2!B129,"")</f>
        <v/>
      </c>
      <c r="F133" s="27" t="str">
        <f>IF(ISBLANK(Feuil2!B129),"",VLOOKUP(Feuil2!B129,Feuil2!B:E,2,FALSE))</f>
        <v/>
      </c>
      <c r="G133" s="20" t="str">
        <f t="shared" si="14"/>
        <v/>
      </c>
      <c r="H133" s="11"/>
      <c r="I133" s="12"/>
      <c r="J133" s="12"/>
      <c r="K133" s="12" t="str">
        <f t="shared" si="9"/>
        <v/>
      </c>
      <c r="L133" s="12" t="str">
        <f t="shared" si="8"/>
        <v/>
      </c>
      <c r="M133" s="12" t="str">
        <f t="shared" si="10"/>
        <v/>
      </c>
      <c r="N133" s="12" t="str">
        <f t="shared" si="11"/>
        <v/>
      </c>
      <c r="O133" s="12" t="str">
        <f>IF(M133="","",CONCATENATE("Pointage Km"," ",D133," ",E4))</f>
        <v/>
      </c>
      <c r="P133" s="12"/>
      <c r="Q133" s="12"/>
      <c r="R133" s="12"/>
      <c r="S133" s="12" t="str">
        <f t="shared" si="13"/>
        <v/>
      </c>
      <c r="T133" s="13" t="str">
        <f t="shared" si="12"/>
        <v/>
      </c>
    </row>
    <row r="134" spans="1:20" x14ac:dyDescent="0.35">
      <c r="A134" s="17"/>
      <c r="B134" s="26" t="s">
        <v>42</v>
      </c>
      <c r="C134" s="26" t="s">
        <v>43</v>
      </c>
      <c r="D134" s="26" t="str">
        <f>IF(ISBLANK(Feuil2!A131),"",IF(Feuil2!A131="Total général","",Feuil2!A131))</f>
        <v/>
      </c>
      <c r="E134" s="27" t="str">
        <f>IF(Feuil2!B130&lt;&gt;0,Feuil2!B130,"")</f>
        <v/>
      </c>
      <c r="F134" s="27" t="str">
        <f>IF(ISBLANK(Feuil2!B130),"",VLOOKUP(Feuil2!B130,Feuil2!B:E,2,FALSE))</f>
        <v/>
      </c>
      <c r="G134" s="20" t="str">
        <f t="shared" si="14"/>
        <v/>
      </c>
      <c r="H134" s="11"/>
      <c r="I134" s="12"/>
      <c r="J134" s="12"/>
      <c r="K134" s="12" t="str">
        <f t="shared" si="9"/>
        <v/>
      </c>
      <c r="L134" s="12" t="str">
        <f t="shared" si="8"/>
        <v/>
      </c>
      <c r="M134" s="12" t="str">
        <f t="shared" si="10"/>
        <v/>
      </c>
      <c r="N134" s="12" t="str">
        <f t="shared" si="11"/>
        <v/>
      </c>
      <c r="O134" s="12" t="str">
        <f>IF(M134="","",CONCATENATE("Pointage Km"," ",D134," ",E4))</f>
        <v/>
      </c>
      <c r="P134" s="12"/>
      <c r="Q134" s="12"/>
      <c r="R134" s="12"/>
      <c r="S134" s="12" t="str">
        <f t="shared" si="13"/>
        <v/>
      </c>
      <c r="T134" s="13" t="str">
        <f t="shared" si="12"/>
        <v/>
      </c>
    </row>
    <row r="135" spans="1:20" x14ac:dyDescent="0.35">
      <c r="A135" s="17"/>
      <c r="B135" s="26" t="s">
        <v>42</v>
      </c>
      <c r="C135" s="26" t="s">
        <v>43</v>
      </c>
      <c r="D135" s="26" t="str">
        <f>IF(ISBLANK(Feuil2!A132),"",IF(Feuil2!A132="Total général","",Feuil2!A132))</f>
        <v/>
      </c>
      <c r="E135" s="27" t="str">
        <f>IF(Feuil2!B131&lt;&gt;0,Feuil2!B131,"")</f>
        <v/>
      </c>
      <c r="F135" s="27" t="str">
        <f>IF(ISBLANK(Feuil2!B131),"",VLOOKUP(Feuil2!B131,Feuil2!B:E,2,FALSE))</f>
        <v/>
      </c>
      <c r="G135" s="20" t="str">
        <f t="shared" si="14"/>
        <v/>
      </c>
      <c r="H135" s="11"/>
      <c r="I135" s="12"/>
      <c r="J135" s="12"/>
      <c r="K135" s="12" t="str">
        <f t="shared" si="9"/>
        <v/>
      </c>
      <c r="L135" s="12" t="str">
        <f t="shared" si="8"/>
        <v/>
      </c>
      <c r="M135" s="12" t="str">
        <f t="shared" si="10"/>
        <v/>
      </c>
      <c r="N135" s="12" t="str">
        <f t="shared" si="11"/>
        <v/>
      </c>
      <c r="O135" s="12" t="str">
        <f>IF(M135="","",CONCATENATE("Pointage Km"," ",D135," ",E4))</f>
        <v/>
      </c>
      <c r="P135" s="12"/>
      <c r="Q135" s="12"/>
      <c r="R135" s="12"/>
      <c r="S135" s="12" t="str">
        <f t="shared" si="13"/>
        <v/>
      </c>
      <c r="T135" s="13" t="str">
        <f t="shared" si="12"/>
        <v/>
      </c>
    </row>
    <row r="136" spans="1:20" ht="15" thickBot="1" x14ac:dyDescent="0.4">
      <c r="A136" s="17"/>
      <c r="B136" s="26" t="s">
        <v>42</v>
      </c>
      <c r="C136" s="26" t="s">
        <v>43</v>
      </c>
      <c r="D136" s="26" t="str">
        <f>IF(ISBLANK(Feuil2!A133),"",IF(Feuil2!A133="Total général","",Feuil2!A133))</f>
        <v/>
      </c>
      <c r="E136" s="27" t="str">
        <f>IF(Feuil2!B132&lt;&gt;0,Feuil2!B132,"")</f>
        <v/>
      </c>
      <c r="F136" s="27" t="str">
        <f>IF(ISBLANK(Feuil2!B132),"",VLOOKUP(Feuil2!B132,Feuil2!B:E,2,FALSE))</f>
        <v/>
      </c>
      <c r="G136" s="20" t="str">
        <f t="shared" si="14"/>
        <v/>
      </c>
      <c r="H136" s="14"/>
      <c r="I136" s="15"/>
      <c r="J136" s="15"/>
      <c r="K136" s="15" t="str">
        <f t="shared" si="9"/>
        <v/>
      </c>
      <c r="L136" s="15" t="str">
        <f t="shared" ref="L136" si="15">IF(LEN(E136)&gt;9,E136,"")</f>
        <v/>
      </c>
      <c r="M136" s="15" t="str">
        <f t="shared" si="10"/>
        <v/>
      </c>
      <c r="N136" s="15" t="str">
        <f t="shared" si="11"/>
        <v/>
      </c>
      <c r="O136" s="15" t="str">
        <f>IF(M136="","",CONCATENATE("Pointage Km"," ",D136," ",E4))</f>
        <v/>
      </c>
      <c r="P136" s="15"/>
      <c r="Q136" s="15"/>
      <c r="R136" s="15"/>
      <c r="S136" s="15" t="str">
        <f t="shared" si="13"/>
        <v/>
      </c>
      <c r="T136" s="16" t="str">
        <f t="shared" si="12"/>
        <v/>
      </c>
    </row>
  </sheetData>
  <mergeCells count="5">
    <mergeCell ref="B2:F2"/>
    <mergeCell ref="E4:F4"/>
    <mergeCell ref="B6:D6"/>
    <mergeCell ref="E6:F6"/>
    <mergeCell ref="H6:T6"/>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1]!Effacer" altText="Effacer la saisie">
                <anchor moveWithCells="1" sizeWithCells="1">
                  <from>
                    <xdr:col>1</xdr:col>
                    <xdr:colOff>31750</xdr:colOff>
                    <xdr:row>3</xdr:row>
                    <xdr:rowOff>31750</xdr:rowOff>
                  </from>
                  <to>
                    <xdr:col>1</xdr:col>
                    <xdr:colOff>2076450</xdr:colOff>
                    <xdr:row>3</xdr:row>
                    <xdr:rowOff>260350</xdr:rowOff>
                  </to>
                </anchor>
              </controlPr>
            </control>
          </mc:Choice>
        </mc:AlternateContent>
        <mc:AlternateContent xmlns:mc="http://schemas.openxmlformats.org/markup-compatibility/2006">
          <mc:Choice Requires="x14">
            <control shapeId="2050" r:id="rId5" name="Button 2">
              <controlPr defaultSize="0" print="0" autoFill="0" autoPict="0" macro="[0]!Bouton2_Cliquer">
                <anchor moveWithCells="1" sizeWithCells="1">
                  <from>
                    <xdr:col>1</xdr:col>
                    <xdr:colOff>95250</xdr:colOff>
                    <xdr:row>2</xdr:row>
                    <xdr:rowOff>88900</xdr:rowOff>
                  </from>
                  <to>
                    <xdr:col>1</xdr:col>
                    <xdr:colOff>2076450</xdr:colOff>
                    <xdr:row>3</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3"/>
  <sheetViews>
    <sheetView workbookViewId="0">
      <selection activeCell="C103" sqref="C103"/>
    </sheetView>
  </sheetViews>
  <sheetFormatPr baseColWidth="10" defaultRowHeight="14.5" x14ac:dyDescent="0.35"/>
  <sheetData>
    <row r="1" spans="1:15" s="41" customFormat="1" ht="18.5" x14ac:dyDescent="0.45">
      <c r="A1" s="50" t="s">
        <v>50</v>
      </c>
      <c r="B1" s="50"/>
      <c r="C1" s="50"/>
      <c r="D1" s="50"/>
      <c r="E1" s="50"/>
      <c r="F1" s="50"/>
      <c r="G1" s="50"/>
      <c r="H1" s="50"/>
      <c r="I1" s="50"/>
      <c r="J1" s="50"/>
      <c r="K1" s="50"/>
      <c r="L1" s="50"/>
      <c r="M1" s="50"/>
      <c r="N1" s="50"/>
      <c r="O1" s="50"/>
    </row>
    <row r="3" spans="1:15" x14ac:dyDescent="0.35">
      <c r="A3" s="42" t="s">
        <v>36</v>
      </c>
      <c r="B3" s="42" t="s">
        <v>37</v>
      </c>
      <c r="C3" s="42" t="s">
        <v>48</v>
      </c>
      <c r="D3" s="42" t="s">
        <v>46</v>
      </c>
      <c r="E3" s="42" t="s">
        <v>47</v>
      </c>
      <c r="F3" s="42" t="s">
        <v>0</v>
      </c>
      <c r="G3" s="42" t="s">
        <v>48</v>
      </c>
      <c r="H3" s="42" t="s">
        <v>48</v>
      </c>
      <c r="I3" s="42" t="s">
        <v>48</v>
      </c>
      <c r="J3" s="42" t="s">
        <v>48</v>
      </c>
      <c r="K3" s="42" t="s">
        <v>48</v>
      </c>
      <c r="L3" s="42" t="s">
        <v>49</v>
      </c>
      <c r="M3" s="42" t="s">
        <v>1</v>
      </c>
    </row>
    <row r="4" spans="1:15" x14ac:dyDescent="0.35">
      <c r="A4" s="43" t="s">
        <v>38</v>
      </c>
      <c r="B4" s="43" t="s">
        <v>40</v>
      </c>
      <c r="C4" s="43"/>
      <c r="D4" s="43" t="s">
        <v>27</v>
      </c>
      <c r="E4" s="43"/>
      <c r="F4" s="43">
        <v>128</v>
      </c>
      <c r="G4" s="43"/>
      <c r="H4" s="42"/>
      <c r="I4" s="42"/>
      <c r="J4" s="42"/>
      <c r="K4" s="42"/>
      <c r="L4" s="42"/>
      <c r="M4" s="43" t="s">
        <v>23</v>
      </c>
    </row>
    <row r="5" spans="1:15" ht="29" x14ac:dyDescent="0.35">
      <c r="A5" s="43" t="s">
        <v>38</v>
      </c>
      <c r="B5" s="43" t="s">
        <v>40</v>
      </c>
      <c r="C5" s="43"/>
      <c r="D5" s="43" t="s">
        <v>26</v>
      </c>
      <c r="E5" s="43"/>
      <c r="F5" s="43">
        <v>167</v>
      </c>
      <c r="G5" s="43"/>
      <c r="H5" s="42"/>
      <c r="I5" s="42"/>
      <c r="J5" s="42"/>
      <c r="K5" s="42"/>
      <c r="L5" s="42"/>
      <c r="M5" s="43" t="s">
        <v>34</v>
      </c>
    </row>
    <row r="6" spans="1:15" ht="29" x14ac:dyDescent="0.35">
      <c r="A6" s="43" t="s">
        <v>38</v>
      </c>
      <c r="B6" s="43" t="s">
        <v>40</v>
      </c>
      <c r="C6" s="43"/>
      <c r="D6" s="43" t="s">
        <v>26</v>
      </c>
      <c r="E6" s="43"/>
      <c r="F6" s="43">
        <v>212</v>
      </c>
      <c r="G6" s="43"/>
      <c r="H6" s="42"/>
      <c r="I6" s="42"/>
      <c r="J6" s="42"/>
      <c r="K6" s="42"/>
      <c r="L6" s="42"/>
      <c r="M6" s="43" t="s">
        <v>21</v>
      </c>
    </row>
    <row r="7" spans="1:15" x14ac:dyDescent="0.35">
      <c r="A7" s="44"/>
      <c r="B7" s="45"/>
      <c r="C7" s="45"/>
      <c r="D7" s="45"/>
      <c r="E7" s="45"/>
      <c r="F7" s="45"/>
      <c r="G7" s="45"/>
      <c r="H7" s="45"/>
      <c r="I7" s="45"/>
      <c r="J7" s="45"/>
      <c r="K7" s="45"/>
      <c r="L7" s="45"/>
      <c r="M7" s="46"/>
    </row>
    <row r="8" spans="1:15" ht="15" thickBot="1" x14ac:dyDescent="0.4">
      <c r="A8" s="47"/>
      <c r="B8" s="48"/>
      <c r="C8" s="48"/>
      <c r="D8" s="48"/>
      <c r="E8" s="48"/>
      <c r="F8" s="48"/>
      <c r="G8" s="48"/>
      <c r="H8" s="48"/>
      <c r="I8" s="48"/>
      <c r="J8" s="48"/>
      <c r="K8" s="48"/>
      <c r="L8" s="48"/>
      <c r="M8" s="49"/>
    </row>
    <row r="10" spans="1:15" ht="59" customHeight="1" x14ac:dyDescent="0.45">
      <c r="A10" s="51" t="s">
        <v>51</v>
      </c>
      <c r="B10" s="51"/>
      <c r="C10" s="51"/>
      <c r="D10" s="51"/>
      <c r="E10" s="51"/>
      <c r="F10" s="51"/>
      <c r="G10" s="51"/>
      <c r="H10" s="51"/>
      <c r="I10" s="51"/>
      <c r="J10" s="51"/>
      <c r="K10" s="51"/>
      <c r="L10" s="51"/>
      <c r="M10" s="51"/>
      <c r="N10" s="51"/>
      <c r="O10" s="51"/>
    </row>
    <row r="35" spans="1:15" ht="18.5" x14ac:dyDescent="0.45">
      <c r="A35" s="50" t="s">
        <v>55</v>
      </c>
      <c r="B35" s="50"/>
      <c r="C35" s="50"/>
      <c r="D35" s="50"/>
      <c r="E35" s="50"/>
      <c r="F35" s="50"/>
      <c r="G35" s="50"/>
      <c r="H35" s="50"/>
      <c r="I35" s="50"/>
      <c r="J35" s="50"/>
      <c r="K35" s="50"/>
      <c r="L35" s="50"/>
      <c r="M35" s="50"/>
      <c r="N35" s="50"/>
      <c r="O35" s="50"/>
    </row>
    <row r="49" spans="1:15" ht="18.5" x14ac:dyDescent="0.45">
      <c r="A49" s="50" t="s">
        <v>56</v>
      </c>
      <c r="B49" s="50"/>
      <c r="C49" s="50"/>
      <c r="D49" s="50"/>
      <c r="E49" s="50"/>
      <c r="F49" s="50"/>
      <c r="G49" s="50"/>
      <c r="H49" s="50"/>
      <c r="I49" s="50"/>
      <c r="J49" s="50"/>
      <c r="K49" s="50"/>
      <c r="L49" s="50"/>
      <c r="M49" s="50"/>
      <c r="N49" s="50"/>
      <c r="O49" s="50"/>
    </row>
    <row r="60" spans="1:15" ht="18.5" x14ac:dyDescent="0.45">
      <c r="A60" s="50" t="s">
        <v>57</v>
      </c>
      <c r="B60" s="50"/>
      <c r="C60" s="50"/>
      <c r="D60" s="50"/>
      <c r="E60" s="50"/>
      <c r="F60" s="50"/>
      <c r="G60" s="50"/>
      <c r="H60" s="50"/>
      <c r="I60" s="50"/>
      <c r="J60" s="50"/>
      <c r="K60" s="50"/>
      <c r="L60" s="50"/>
      <c r="M60" s="50"/>
      <c r="N60" s="50"/>
      <c r="O60" s="50"/>
    </row>
    <row r="75" spans="1:15" s="52" customFormat="1" ht="38.5" customHeight="1" x14ac:dyDescent="0.45">
      <c r="A75" s="51" t="s">
        <v>60</v>
      </c>
      <c r="B75" s="51"/>
      <c r="C75" s="51"/>
      <c r="D75" s="51"/>
      <c r="E75" s="51"/>
      <c r="F75" s="51"/>
      <c r="G75" s="51"/>
      <c r="H75" s="51"/>
      <c r="I75" s="51"/>
      <c r="J75" s="51"/>
      <c r="K75" s="51"/>
      <c r="L75" s="51"/>
      <c r="M75" s="51"/>
      <c r="N75" s="51"/>
      <c r="O75" s="51"/>
    </row>
    <row r="86" spans="1:15" ht="18.5" x14ac:dyDescent="0.45">
      <c r="A86" s="51" t="s">
        <v>61</v>
      </c>
      <c r="B86" s="51"/>
      <c r="C86" s="51"/>
      <c r="D86" s="51"/>
      <c r="E86" s="51"/>
      <c r="F86" s="51"/>
      <c r="G86" s="51"/>
      <c r="H86" s="51"/>
      <c r="I86" s="51"/>
      <c r="J86" s="51"/>
      <c r="K86" s="51"/>
      <c r="L86" s="51"/>
      <c r="M86" s="51"/>
      <c r="N86" s="51"/>
      <c r="O86" s="51"/>
    </row>
    <row r="113" spans="1:15" ht="113" customHeight="1" x14ac:dyDescent="0.35">
      <c r="A113" s="53" t="s">
        <v>62</v>
      </c>
      <c r="B113" s="53"/>
      <c r="C113" s="53"/>
      <c r="D113" s="53"/>
      <c r="E113" s="53"/>
      <c r="F113" s="53"/>
      <c r="G113" s="53"/>
      <c r="H113" s="53"/>
      <c r="I113" s="53"/>
      <c r="J113" s="53"/>
      <c r="K113" s="53"/>
      <c r="L113" s="53"/>
      <c r="M113" s="53"/>
      <c r="N113" s="53"/>
      <c r="O113" s="53"/>
    </row>
  </sheetData>
  <mergeCells count="8">
    <mergeCell ref="A49:O49"/>
    <mergeCell ref="A60:O60"/>
    <mergeCell ref="A75:O75"/>
    <mergeCell ref="A86:O86"/>
    <mergeCell ref="A113:O113"/>
    <mergeCell ref="A1:O1"/>
    <mergeCell ref="A10:O10"/>
    <mergeCell ref="A35:O35"/>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Feuil3</vt:lpstr>
      <vt:lpstr>Tableau que j'essais de faire</vt:lpstr>
    </vt:vector>
  </TitlesOfParts>
  <Company>RTE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DOS-SANTOS-REIS Jordan</dc:creator>
  <cp:lastModifiedBy>DOS-SANTOS-REIS Jordan</cp:lastModifiedBy>
  <dcterms:created xsi:type="dcterms:W3CDTF">2019-11-13T23:29:13Z</dcterms:created>
  <dcterms:modified xsi:type="dcterms:W3CDTF">2019-11-15T10:23:36Z</dcterms:modified>
</cp:coreProperties>
</file>