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codeName="ThisWorkbook" autoCompressPictures="0"/>
  <bookViews>
    <workbookView xWindow="-165" yWindow="315" windowWidth="13215" windowHeight="10590" tabRatio="852" firstSheet="1" activeTab="2"/>
  </bookViews>
  <sheets>
    <sheet name="Simulation charges" sheetId="7" r:id="rId1"/>
    <sheet name="Base de données" sheetId="25" r:id="rId2"/>
    <sheet name="Comptes 2020-2021" sheetId="14" r:id="rId3"/>
    <sheet name="Moyenne annuelle" sheetId="23" r:id="rId4"/>
  </sheets>
  <calcPr calcId="1445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18" i="14" l="1"/>
  <c r="F17" i="14"/>
  <c r="F20" i="14" s="1"/>
  <c r="F21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F22" i="14"/>
  <c r="F23" i="14"/>
  <c r="F24" i="14"/>
  <c r="F25" i="14"/>
  <c r="F26" i="14"/>
  <c r="F27" i="14"/>
  <c r="F28" i="14"/>
  <c r="F29" i="14"/>
  <c r="F30" i="14"/>
  <c r="F16" i="14"/>
  <c r="F19" i="14" s="1"/>
  <c r="B14" i="23" l="1"/>
  <c r="H16" i="14" l="1"/>
  <c r="B13" i="23" l="1"/>
  <c r="B12" i="23"/>
  <c r="B11" i="23"/>
  <c r="B10" i="23"/>
  <c r="B9" i="23"/>
  <c r="B8" i="23"/>
  <c r="B7" i="23"/>
  <c r="B3" i="23"/>
  <c r="B6" i="23" l="1"/>
  <c r="B2" i="23"/>
  <c r="B16" i="23" l="1"/>
  <c r="D22" i="7"/>
  <c r="D21" i="7"/>
  <c r="H19" i="7"/>
  <c r="E19" i="7"/>
  <c r="C19" i="7"/>
  <c r="K5" i="7" l="1"/>
  <c r="K6" i="7" s="1"/>
</calcChain>
</file>

<file path=xl/sharedStrings.xml><?xml version="1.0" encoding="utf-8"?>
<sst xmlns="http://schemas.openxmlformats.org/spreadsheetml/2006/main" count="81" uniqueCount="57">
  <si>
    <t>Date</t>
    <phoneticPr fontId="1" type="noConversion"/>
  </si>
  <si>
    <t>Libélé</t>
    <phoneticPr fontId="1" type="noConversion"/>
  </si>
  <si>
    <t>Solde</t>
    <phoneticPr fontId="1" type="noConversion"/>
  </si>
  <si>
    <t>Solde Banque</t>
    <phoneticPr fontId="1" type="noConversion"/>
  </si>
  <si>
    <t>Ass auto clio</t>
  </si>
  <si>
    <t xml:space="preserve">Free Mobil </t>
  </si>
  <si>
    <t xml:space="preserve">Ass hab. </t>
  </si>
  <si>
    <t xml:space="preserve">SCI  </t>
  </si>
  <si>
    <t xml:space="preserve">Loyer </t>
  </si>
  <si>
    <t>Année 2020</t>
  </si>
  <si>
    <t>Eau</t>
  </si>
  <si>
    <t>Edf</t>
  </si>
  <si>
    <t>Taxe ordures</t>
  </si>
  <si>
    <t>Impôts taxe Hab</t>
  </si>
  <si>
    <t>freebox</t>
  </si>
  <si>
    <t>sfr amour</t>
  </si>
  <si>
    <t>Ass auto  megane</t>
  </si>
  <si>
    <t>TOTAL</t>
  </si>
  <si>
    <t xml:space="preserve">Charges </t>
  </si>
  <si>
    <t>Fixes</t>
  </si>
  <si>
    <t>Courantes</t>
  </si>
  <si>
    <t xml:space="preserve">Essence </t>
  </si>
  <si>
    <t>Alim</t>
  </si>
  <si>
    <t>Estimation à virer sur reserve</t>
  </si>
  <si>
    <t xml:space="preserve">Estimation </t>
  </si>
  <si>
    <t xml:space="preserve">Coti euro compte </t>
  </si>
  <si>
    <t>Crédits</t>
  </si>
  <si>
    <t xml:space="preserve">Solde après charges F &amp; C </t>
  </si>
  <si>
    <t xml:space="preserve">Solde après charges F  </t>
  </si>
  <si>
    <t>Ass santé  C/B</t>
  </si>
  <si>
    <t>Paye C</t>
  </si>
  <si>
    <t>Paye B</t>
  </si>
  <si>
    <t>Dépenses</t>
  </si>
  <si>
    <t>Ressources</t>
  </si>
  <si>
    <t>Achat et entretien de matériel</t>
  </si>
  <si>
    <t>Déplacement</t>
  </si>
  <si>
    <t>Hebergement</t>
  </si>
  <si>
    <t>Restauration</t>
  </si>
  <si>
    <t>Stage et formation</t>
  </si>
  <si>
    <t>Frais administratifs</t>
  </si>
  <si>
    <t>Prestataires extérieurs</t>
  </si>
  <si>
    <t>Base de Données</t>
  </si>
  <si>
    <t xml:space="preserve">Dons </t>
  </si>
  <si>
    <t>Subventions</t>
  </si>
  <si>
    <t>Solde au 2/12/2020</t>
  </si>
  <si>
    <t>Débit</t>
  </si>
  <si>
    <t>Crédit</t>
  </si>
  <si>
    <t>Solde annuel</t>
  </si>
  <si>
    <t>Retrait DAB</t>
  </si>
  <si>
    <t>Valid</t>
  </si>
  <si>
    <t>Total</t>
  </si>
  <si>
    <t>index / num couleur</t>
  </si>
  <si>
    <t xml:space="preserve">dons </t>
  </si>
  <si>
    <t>pneus</t>
  </si>
  <si>
    <t>tenue</t>
  </si>
  <si>
    <t>lyon</t>
  </si>
  <si>
    <t>lyon aibnb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</si>
</sst>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dd/mm/yy;@"/>
  </numFmts>
  <fonts count="25" x14ac:knownFonts="1">
    <font>
      <sz val="10"/>
      <name val="Verdana"/>
    </font>
    <font>
      <sz val="8"/>
      <name val="Verdana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B050"/>
      <name val="Arial"/>
      <family val="2"/>
    </font>
    <font>
      <sz val="12"/>
      <color rgb="FF00B05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2"/>
      <color rgb="FF0070C0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Verdana"/>
      <family val="2"/>
    </font>
    <font>
      <i/>
      <sz val="10"/>
      <color theme="9" tint="-0.249977111117893"/>
      <name val="Verdana"/>
      <family val="2"/>
    </font>
    <font>
      <i/>
      <sz val="12"/>
      <color theme="9" tint="-0.249977111117893"/>
      <name val="Arial"/>
      <family val="2"/>
    </font>
    <font>
      <i/>
      <sz val="10"/>
      <color rgb="FFFF0000"/>
      <name val="Arial"/>
      <family val="2"/>
    </font>
    <font>
      <b/>
      <sz val="12"/>
      <name val="Alef"/>
    </font>
    <font>
      <b/>
      <sz val="18"/>
      <name val="Alef"/>
    </font>
    <font>
      <sz val="12"/>
      <name val="Courier"/>
      <family val="3"/>
    </font>
    <font>
      <sz val="10"/>
      <name val="Courier"/>
      <family val="3"/>
    </font>
    <font>
      <b/>
      <sz val="18"/>
      <color rgb="FFFF0000"/>
      <name val="Alef"/>
    </font>
    <font>
      <sz val="14"/>
      <name val="Verdana"/>
      <family val="2"/>
    </font>
    <font>
      <b/>
      <sz val="14"/>
      <name val="Verdana"/>
      <family val="2"/>
    </font>
    <font>
      <sz val="14"/>
      <name val="Courier"/>
      <family val="3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DECFB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/>
    <xf numFmtId="0" fontId="3" fillId="0" borderId="0" xfId="0" applyFont="1" applyAlignment="1">
      <alignment horizontal="center"/>
    </xf>
    <xf numFmtId="2" fontId="3" fillId="0" borderId="0" xfId="0" applyNumberFormat="1" applyFont="1"/>
    <xf numFmtId="164" fontId="5" fillId="2" borderId="0" xfId="0" applyNumberFormat="1" applyFont="1" applyFill="1"/>
    <xf numFmtId="164" fontId="5" fillId="0" borderId="1" xfId="0" applyNumberFormat="1" applyFont="1" applyBorder="1"/>
    <xf numFmtId="164" fontId="5" fillId="0" borderId="0" xfId="0" applyNumberFormat="1" applyFont="1"/>
    <xf numFmtId="164" fontId="7" fillId="2" borderId="0" xfId="0" applyNumberFormat="1" applyFont="1" applyFill="1"/>
    <xf numFmtId="164" fontId="7" fillId="0" borderId="0" xfId="0" applyNumberFormat="1" applyFont="1"/>
    <xf numFmtId="2" fontId="7" fillId="0" borderId="1" xfId="0" applyNumberFormat="1" applyFont="1" applyBorder="1" applyAlignment="1">
      <alignment horizontal="right"/>
    </xf>
    <xf numFmtId="2" fontId="7" fillId="5" borderId="1" xfId="0" applyNumberFormat="1" applyFont="1" applyFill="1" applyBorder="1" applyAlignment="1">
      <alignment horizontal="right"/>
    </xf>
    <xf numFmtId="2" fontId="7" fillId="0" borderId="2" xfId="0" applyNumberFormat="1" applyFont="1" applyBorder="1" applyAlignment="1">
      <alignment horizontal="right"/>
    </xf>
    <xf numFmtId="164" fontId="5" fillId="5" borderId="1" xfId="0" applyNumberFormat="1" applyFont="1" applyFill="1" applyBorder="1"/>
    <xf numFmtId="0" fontId="2" fillId="0" borderId="0" xfId="0" applyFont="1"/>
    <xf numFmtId="0" fontId="10" fillId="0" borderId="0" xfId="0" applyFont="1" applyFill="1" applyBorder="1"/>
    <xf numFmtId="2" fontId="12" fillId="0" borderId="2" xfId="0" applyNumberFormat="1" applyFont="1" applyBorder="1" applyAlignment="1">
      <alignment horizontal="right"/>
    </xf>
    <xf numFmtId="2" fontId="3" fillId="0" borderId="4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13" fillId="5" borderId="0" xfId="0" applyFont="1" applyFill="1"/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2" fontId="10" fillId="0" borderId="4" xfId="0" applyNumberFormat="1" applyFont="1" applyBorder="1"/>
    <xf numFmtId="2" fontId="3" fillId="0" borderId="4" xfId="0" applyNumberFormat="1" applyFont="1" applyBorder="1"/>
    <xf numFmtId="2" fontId="10" fillId="0" borderId="2" xfId="0" applyNumberFormat="1" applyFont="1" applyBorder="1"/>
    <xf numFmtId="2" fontId="3" fillId="0" borderId="2" xfId="0" applyNumberFormat="1" applyFont="1" applyFill="1" applyBorder="1"/>
    <xf numFmtId="2" fontId="3" fillId="0" borderId="2" xfId="0" applyNumberFormat="1" applyFont="1" applyBorder="1"/>
    <xf numFmtId="0" fontId="14" fillId="5" borderId="0" xfId="0" applyFont="1" applyFill="1"/>
    <xf numFmtId="2" fontId="15" fillId="0" borderId="4" xfId="0" applyNumberFormat="1" applyFont="1" applyBorder="1"/>
    <xf numFmtId="2" fontId="15" fillId="0" borderId="2" xfId="0" applyNumberFormat="1" applyFont="1" applyBorder="1"/>
    <xf numFmtId="0" fontId="3" fillId="0" borderId="0" xfId="0" applyFont="1" applyBorder="1"/>
    <xf numFmtId="0" fontId="0" fillId="5" borderId="9" xfId="0" applyFill="1" applyBorder="1" applyAlignment="1"/>
    <xf numFmtId="0" fontId="0" fillId="5" borderId="0" xfId="0" applyFill="1" applyBorder="1" applyAlignment="1"/>
    <xf numFmtId="0" fontId="6" fillId="5" borderId="0" xfId="0" applyFont="1" applyFill="1" applyBorder="1" applyAlignment="1">
      <alignment horizontal="center"/>
    </xf>
    <xf numFmtId="0" fontId="10" fillId="5" borderId="0" xfId="0" applyFont="1" applyFill="1" applyBorder="1"/>
    <xf numFmtId="2" fontId="7" fillId="5" borderId="0" xfId="0" applyNumberFormat="1" applyFont="1" applyFill="1" applyBorder="1" applyAlignment="1">
      <alignment horizontal="right"/>
    </xf>
    <xf numFmtId="2" fontId="5" fillId="5" borderId="0" xfId="0" applyNumberFormat="1" applyFont="1" applyFill="1" applyBorder="1" applyAlignment="1">
      <alignment horizontal="center"/>
    </xf>
    <xf numFmtId="0" fontId="3" fillId="5" borderId="0" xfId="0" applyFont="1" applyFill="1" applyBorder="1"/>
    <xf numFmtId="2" fontId="5" fillId="5" borderId="0" xfId="0" applyNumberFormat="1" applyFont="1" applyFill="1" applyBorder="1"/>
    <xf numFmtId="0" fontId="7" fillId="5" borderId="0" xfId="0" applyFont="1" applyFill="1" applyBorder="1"/>
    <xf numFmtId="0" fontId="8" fillId="5" borderId="0" xfId="0" applyFont="1" applyFill="1" applyBorder="1"/>
    <xf numFmtId="2" fontId="9" fillId="5" borderId="0" xfId="0" applyNumberFormat="1" applyFont="1" applyFill="1" applyBorder="1"/>
    <xf numFmtId="0" fontId="0" fillId="5" borderId="0" xfId="0" applyFill="1" applyBorder="1"/>
    <xf numFmtId="2" fontId="11" fillId="0" borderId="0" xfId="0" applyNumberFormat="1" applyFont="1"/>
    <xf numFmtId="2" fontId="16" fillId="5" borderId="0" xfId="0" applyNumberFormat="1" applyFont="1" applyFill="1" applyBorder="1" applyAlignment="1">
      <alignment horizontal="center"/>
    </xf>
    <xf numFmtId="4" fontId="3" fillId="0" borderId="3" xfId="0" applyNumberFormat="1" applyFont="1" applyBorder="1"/>
    <xf numFmtId="16" fontId="3" fillId="0" borderId="1" xfId="0" applyNumberFormat="1" applyFont="1" applyFill="1" applyBorder="1"/>
    <xf numFmtId="0" fontId="3" fillId="0" borderId="1" xfId="0" applyFont="1" applyFill="1" applyBorder="1"/>
    <xf numFmtId="164" fontId="5" fillId="0" borderId="1" xfId="0" applyNumberFormat="1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164" fontId="7" fillId="0" borderId="1" xfId="0" applyNumberFormat="1" applyFont="1" applyFill="1" applyBorder="1"/>
    <xf numFmtId="2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0" fillId="0" borderId="0" xfId="0" applyFill="1"/>
    <xf numFmtId="0" fontId="20" fillId="0" borderId="0" xfId="0" applyFont="1"/>
    <xf numFmtId="0" fontId="19" fillId="0" borderId="0" xfId="0" applyFont="1"/>
    <xf numFmtId="0" fontId="17" fillId="0" borderId="1" xfId="0" applyFont="1" applyFill="1" applyBorder="1" applyAlignment="1">
      <alignment horizontal="center"/>
    </xf>
    <xf numFmtId="2" fontId="17" fillId="0" borderId="1" xfId="0" applyNumberFormat="1" applyFont="1" applyFill="1" applyBorder="1" applyAlignment="1">
      <alignment horizontal="center"/>
    </xf>
    <xf numFmtId="0" fontId="19" fillId="8" borderId="1" xfId="0" applyFont="1" applyFill="1" applyBorder="1"/>
    <xf numFmtId="0" fontId="19" fillId="10" borderId="1" xfId="0" applyFont="1" applyFill="1" applyBorder="1"/>
    <xf numFmtId="0" fontId="19" fillId="4" borderId="1" xfId="0" applyFont="1" applyFill="1" applyBorder="1" applyAlignment="1">
      <alignment horizontal="left"/>
    </xf>
    <xf numFmtId="0" fontId="19" fillId="3" borderId="1" xfId="0" applyFont="1" applyFill="1" applyBorder="1"/>
    <xf numFmtId="0" fontId="19" fillId="11" borderId="1" xfId="0" applyFont="1" applyFill="1" applyBorder="1"/>
    <xf numFmtId="0" fontId="19" fillId="12" borderId="1" xfId="0" applyFont="1" applyFill="1" applyBorder="1"/>
    <xf numFmtId="0" fontId="19" fillId="6" borderId="1" xfId="0" applyFont="1" applyFill="1" applyBorder="1"/>
    <xf numFmtId="0" fontId="19" fillId="7" borderId="1" xfId="0" applyFont="1" applyFill="1" applyBorder="1"/>
    <xf numFmtId="0" fontId="21" fillId="0" borderId="0" xfId="0" applyFont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 applyAlignment="1">
      <alignment horizontal="right" vertical="center"/>
    </xf>
    <xf numFmtId="165" fontId="3" fillId="0" borderId="1" xfId="0" applyNumberFormat="1" applyFont="1" applyBorder="1"/>
    <xf numFmtId="165" fontId="3" fillId="0" borderId="1" xfId="0" applyNumberFormat="1" applyFont="1" applyFill="1" applyBorder="1"/>
    <xf numFmtId="2" fontId="19" fillId="9" borderId="11" xfId="0" applyNumberFormat="1" applyFont="1" applyFill="1" applyBorder="1" applyAlignment="1">
      <alignment horizontal="left"/>
    </xf>
    <xf numFmtId="0" fontId="19" fillId="4" borderId="11" xfId="0" applyFont="1" applyFill="1" applyBorder="1" applyAlignment="1">
      <alignment horizontal="left"/>
    </xf>
    <xf numFmtId="0" fontId="3" fillId="0" borderId="1" xfId="0" applyFont="1" applyBorder="1"/>
    <xf numFmtId="0" fontId="22" fillId="0" borderId="0" xfId="0" applyFont="1" applyAlignment="1">
      <alignment horizontal="left"/>
    </xf>
    <xf numFmtId="0" fontId="22" fillId="0" borderId="0" xfId="0" applyFont="1"/>
    <xf numFmtId="2" fontId="23" fillId="0" borderId="0" xfId="0" applyNumberFormat="1" applyFont="1"/>
    <xf numFmtId="2" fontId="24" fillId="9" borderId="1" xfId="0" applyNumberFormat="1" applyFont="1" applyFill="1" applyBorder="1" applyAlignment="1">
      <alignment horizontal="left"/>
    </xf>
    <xf numFmtId="2" fontId="22" fillId="0" borderId="0" xfId="0" applyNumberFormat="1" applyFont="1"/>
    <xf numFmtId="0" fontId="24" fillId="4" borderId="1" xfId="0" applyFont="1" applyFill="1" applyBorder="1" applyAlignment="1">
      <alignment horizontal="left"/>
    </xf>
    <xf numFmtId="0" fontId="24" fillId="0" borderId="0" xfId="0" applyFont="1"/>
    <xf numFmtId="0" fontId="24" fillId="10" borderId="1" xfId="0" applyFont="1" applyFill="1" applyBorder="1"/>
    <xf numFmtId="0" fontId="24" fillId="3" borderId="1" xfId="0" applyFont="1" applyFill="1" applyBorder="1"/>
    <xf numFmtId="0" fontId="24" fillId="11" borderId="1" xfId="0" applyFont="1" applyFill="1" applyBorder="1"/>
    <xf numFmtId="0" fontId="24" fillId="7" borderId="1" xfId="0" applyFont="1" applyFill="1" applyBorder="1"/>
    <xf numFmtId="0" fontId="24" fillId="8" borderId="1" xfId="0" applyFont="1" applyFill="1" applyBorder="1"/>
    <xf numFmtId="0" fontId="24" fillId="12" borderId="1" xfId="0" applyFont="1" applyFill="1" applyBorder="1"/>
    <xf numFmtId="0" fontId="24" fillId="6" borderId="1" xfId="0" applyFont="1" applyFill="1" applyBorder="1"/>
    <xf numFmtId="0" fontId="18" fillId="0" borderId="1" xfId="0" applyFont="1" applyFill="1" applyBorder="1" applyAlignment="1">
      <alignment horizontal="center"/>
    </xf>
    <xf numFmtId="2" fontId="18" fillId="0" borderId="1" xfId="0" applyNumberFormat="1" applyFont="1" applyFill="1" applyBorder="1" applyAlignment="1">
      <alignment horizontal="center"/>
    </xf>
    <xf numFmtId="0" fontId="3" fillId="0" borderId="10" xfId="0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/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/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13" borderId="1" xfId="0" applyFont="1" applyFill="1" applyBorder="1"/>
    <xf numFmtId="0" fontId="3" fillId="2" borderId="8" xfId="0" applyFont="1" applyFill="1" applyBorder="1"/>
    <xf numFmtId="0" fontId="2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9" fillId="0" borderId="0" xfId="0" applyFont="1" applyFill="1" applyBorder="1"/>
    <xf numFmtId="0" fontId="3" fillId="2" borderId="0" xfId="0" applyFont="1" applyFill="1"/>
    <xf numFmtId="0" fontId="19" fillId="13" borderId="4" xfId="0" applyFont="1" applyFill="1" applyBorder="1"/>
    <xf numFmtId="0" fontId="3" fillId="0" borderId="0" xfId="0" applyFont="1" applyFill="1" applyBorder="1"/>
    <xf numFmtId="0" fontId="3" fillId="10" borderId="1" xfId="0" applyFont="1" applyFill="1" applyBorder="1"/>
    <xf numFmtId="0" fontId="3" fillId="3" borderId="1" xfId="0" applyFont="1" applyFill="1" applyBorder="1"/>
    <xf numFmtId="0" fontId="3" fillId="11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9" fillId="10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11" borderId="1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0" fontId="19" fillId="8" borderId="1" xfId="0" applyFont="1" applyFill="1" applyBorder="1" applyAlignment="1">
      <alignment horizontal="center"/>
    </xf>
    <xf numFmtId="0" fontId="19" fillId="12" borderId="1" xfId="0" applyFont="1" applyFill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9" fillId="13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19" fillId="14" borderId="1" xfId="0" applyFont="1" applyFill="1" applyBorder="1"/>
    <xf numFmtId="0" fontId="19" fillId="15" borderId="1" xfId="0" applyFont="1" applyFill="1" applyBorder="1"/>
    <xf numFmtId="164" fontId="7" fillId="5" borderId="1" xfId="0" applyNumberFormat="1" applyFont="1" applyFill="1" applyBorder="1"/>
    <xf numFmtId="2" fontId="19" fillId="9" borderId="3" xfId="0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/>
    <xf numFmtId="1" fontId="19" fillId="9" borderId="1" xfId="0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/>
    <xf numFmtId="164" fontId="5" fillId="0" borderId="0" xfId="0" applyNumberFormat="1" applyFont="1" applyFill="1" applyBorder="1"/>
    <xf numFmtId="4" fontId="3" fillId="0" borderId="0" xfId="0" applyNumberFormat="1" applyFont="1" applyFill="1" applyBorder="1"/>
    <xf numFmtId="2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/>
  <colors>
    <mruColors>
      <color rgb="FFCC66FF"/>
      <color rgb="FF00FF00"/>
      <color rgb="FF7DECFB"/>
      <color rgb="FF08CDE8"/>
      <color rgb="FFFF66FF"/>
      <color rgb="FFFFFF66"/>
      <color rgb="FFFF9900"/>
      <color rgb="FFFF66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3200">
                <a:latin typeface="Alef" pitchFamily="2" charset="-79"/>
                <a:cs typeface="Alef" pitchFamily="2" charset="-79"/>
              </a:rPr>
              <a:t>Compte annuel 2020-2021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2337803546386091E-2"/>
          <c:y val="0.10534711274434255"/>
          <c:w val="0.5530241705645127"/>
          <c:h val="0.8208680024484648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FF00"/>
              </a:solidFill>
            </c:spPr>
          </c:dPt>
          <c:dPt>
            <c:idx val="1"/>
            <c:bubble3D val="0"/>
            <c:spPr>
              <a:solidFill>
                <a:srgbClr val="00B050"/>
              </a:solidFill>
            </c:spPr>
          </c:dPt>
          <c:dPt>
            <c:idx val="2"/>
            <c:bubble3D val="0"/>
            <c:spPr>
              <a:solidFill>
                <a:srgbClr val="CC66FF"/>
              </a:solidFill>
            </c:spPr>
          </c:dPt>
          <c:dPt>
            <c:idx val="3"/>
            <c:bubble3D val="0"/>
            <c:spPr>
              <a:solidFill>
                <a:srgbClr val="FF0000"/>
              </a:solidFill>
            </c:spPr>
          </c:dPt>
          <c:dPt>
            <c:idx val="4"/>
            <c:bubble3D val="0"/>
            <c:spPr>
              <a:solidFill>
                <a:srgbClr val="FF9900"/>
              </a:solidFill>
              <a:ln>
                <a:noFill/>
              </a:ln>
            </c:spPr>
          </c:dPt>
          <c:dPt>
            <c:idx val="5"/>
            <c:bubble3D val="0"/>
            <c:spPr>
              <a:solidFill>
                <a:srgbClr val="FFFF00"/>
              </a:solidFill>
            </c:spPr>
          </c:dPt>
          <c:dPt>
            <c:idx val="6"/>
            <c:bubble3D val="0"/>
            <c:spPr>
              <a:solidFill>
                <a:srgbClr val="FF66FF"/>
              </a:solidFill>
            </c:spPr>
          </c:dPt>
          <c:dPt>
            <c:idx val="7"/>
            <c:bubble3D val="0"/>
            <c:spPr>
              <a:solidFill>
                <a:srgbClr val="0070C0"/>
              </a:solidFill>
            </c:spPr>
          </c:dPt>
          <c:dPt>
            <c:idx val="8"/>
            <c:bubble3D val="0"/>
            <c:spPr>
              <a:solidFill>
                <a:srgbClr val="00B0F0"/>
              </a:solidFill>
            </c:spPr>
          </c:dPt>
          <c:dPt>
            <c:idx val="9"/>
            <c:bubble3D val="0"/>
            <c:spPr>
              <a:solidFill>
                <a:srgbClr val="7DECFB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('Moyenne annuelle'!$A$3:$A$4,'Moyenne annuelle'!$A$7:$A$14)</c:f>
              <c:strCache>
                <c:ptCount val="10"/>
                <c:pt idx="0">
                  <c:v>Dons </c:v>
                </c:pt>
                <c:pt idx="1">
                  <c:v>Subventions</c:v>
                </c:pt>
                <c:pt idx="2">
                  <c:v>Achat et entretien de matériel</c:v>
                </c:pt>
                <c:pt idx="3">
                  <c:v>Déplacement</c:v>
                </c:pt>
                <c:pt idx="4">
                  <c:v>Hebergement</c:v>
                </c:pt>
                <c:pt idx="5">
                  <c:v>Restauration</c:v>
                </c:pt>
                <c:pt idx="6">
                  <c:v>Frais administratifs</c:v>
                </c:pt>
                <c:pt idx="7">
                  <c:v>Stage et formation</c:v>
                </c:pt>
                <c:pt idx="8">
                  <c:v>Prestataires extérieurs</c:v>
                </c:pt>
                <c:pt idx="9">
                  <c:v>Retrait DAB</c:v>
                </c:pt>
              </c:strCache>
            </c:strRef>
          </c:cat>
          <c:val>
            <c:numRef>
              <c:f>('Moyenne annuelle'!$B$3:$B$4,'Moyenne annuelle'!$B$7:$B$14)</c:f>
              <c:numCache>
                <c:formatCode>0.00</c:formatCode>
                <c:ptCount val="10"/>
                <c:pt idx="0">
                  <c:v>0</c:v>
                </c:pt>
                <c:pt idx="1">
                  <c:v>700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598672214098385"/>
          <c:y val="0.56409331351154968"/>
          <c:w val="0.30583426322115004"/>
          <c:h val="0.34701011673968768"/>
        </c:manualLayout>
      </c:layout>
      <c:overlay val="0"/>
      <c:txPr>
        <a:bodyPr/>
        <a:lstStyle/>
        <a:p>
          <a:pPr>
            <a:defRPr sz="1600">
              <a:latin typeface="Courier New" pitchFamily="49" charset="0"/>
              <a:cs typeface="Courier New" pitchFamily="49" charset="0"/>
            </a:defRPr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681859733367612E-3"/>
          <c:y val="4.9118729278027858E-2"/>
          <c:w val="0.49797720213427804"/>
          <c:h val="0.80140412228133384"/>
        </c:manualLayout>
      </c:layout>
      <c:pieChart>
        <c:varyColors val="1"/>
        <c:ser>
          <c:idx val="0"/>
          <c:order val="0"/>
          <c:spPr>
            <a:gradFill>
              <a:gsLst>
                <a:gs pos="0">
                  <a:srgbClr val="00B050"/>
                </a:gs>
                <a:gs pos="50000">
                  <a:srgbClr val="92D050"/>
                </a:gs>
                <a:gs pos="100000">
                  <a:srgbClr val="00FF00"/>
                </a:gs>
              </a:gsLst>
              <a:lin ang="5400000" scaled="0"/>
            </a:gradFill>
          </c:spPr>
          <c:dPt>
            <c:idx val="1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</c:spPr>
          </c:dPt>
          <c:dLbls>
            <c:dLbl>
              <c:idx val="0"/>
              <c:layout>
                <c:manualLayout>
                  <c:x val="-0.22064332452152816"/>
                  <c:y val="-0.1506743374566332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6.0913410633449912E-2"/>
                  <c:y val="0.1080612570932461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sz="1400">
                    <a:latin typeface="Courier New" pitchFamily="49" charset="0"/>
                    <a:cs typeface="Courier New" pitchFamily="49" charset="0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('Moyenne annuelle'!$A$2,'Moyenne annuelle'!$A$6)</c:f>
              <c:strCache>
                <c:ptCount val="2"/>
                <c:pt idx="0">
                  <c:v>Ressources</c:v>
                </c:pt>
                <c:pt idx="1">
                  <c:v>Dépenses</c:v>
                </c:pt>
              </c:strCache>
            </c:strRef>
          </c:cat>
          <c:val>
            <c:numRef>
              <c:f>('Moyenne annuelle'!$B$2,'Moyenne annuelle'!$B$6)</c:f>
              <c:numCache>
                <c:formatCode>0.00</c:formatCode>
                <c:ptCount val="2"/>
                <c:pt idx="0">
                  <c:v>700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326571</xdr:colOff>
      <xdr:row>2</xdr:row>
      <xdr:rowOff>13606</xdr:rowOff>
    </xdr:from>
    <xdr:to>
      <xdr:col>22</xdr:col>
      <xdr:colOff>557892</xdr:colOff>
      <xdr:row>39</xdr:row>
      <xdr:rowOff>54429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666749</xdr:colOff>
      <xdr:row>5</xdr:row>
      <xdr:rowOff>163286</xdr:rowOff>
    </xdr:from>
    <xdr:to>
      <xdr:col>23</xdr:col>
      <xdr:colOff>585107</xdr:colOff>
      <xdr:row>21</xdr:row>
      <xdr:rowOff>176893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41"/>
  <sheetViews>
    <sheetView topLeftCell="E1" workbookViewId="0">
      <selection activeCell="K10" sqref="K10"/>
    </sheetView>
  </sheetViews>
  <sheetFormatPr baseColWidth="10" defaultRowHeight="15" x14ac:dyDescent="0.2"/>
  <cols>
    <col min="1" max="1" width="11" style="2"/>
    <col min="2" max="2" width="17.375" style="2" customWidth="1"/>
    <col min="3" max="3" width="11.5" style="2" customWidth="1"/>
    <col min="4" max="4" width="13.75" style="2" customWidth="1"/>
    <col min="5" max="6" width="11" style="2"/>
    <col min="7" max="7" width="15.75" style="2" customWidth="1"/>
    <col min="8" max="9" width="11" style="2"/>
    <col min="10" max="10" width="26.375" style="2" customWidth="1"/>
    <col min="11" max="16384" width="11" style="2"/>
  </cols>
  <sheetData>
    <row r="1" spans="2:12" ht="15.75" x14ac:dyDescent="0.25">
      <c r="B1" s="16" t="s">
        <v>9</v>
      </c>
    </row>
    <row r="2" spans="2:12" ht="15.75" x14ac:dyDescent="0.25">
      <c r="B2" s="16"/>
      <c r="I2" s="32"/>
      <c r="J2" s="32"/>
    </row>
    <row r="3" spans="2:12" ht="15.75" x14ac:dyDescent="0.25">
      <c r="B3" s="96" t="s">
        <v>18</v>
      </c>
      <c r="C3" s="97"/>
      <c r="D3" s="98"/>
      <c r="E3" s="98"/>
      <c r="G3" s="99" t="s">
        <v>26</v>
      </c>
      <c r="H3" s="100"/>
      <c r="I3" s="33"/>
      <c r="J3" s="34"/>
      <c r="K3" s="32"/>
    </row>
    <row r="4" spans="2:12" ht="15.75" x14ac:dyDescent="0.25">
      <c r="B4" s="94" t="s">
        <v>19</v>
      </c>
      <c r="C4" s="95"/>
      <c r="D4" s="94" t="s">
        <v>20</v>
      </c>
      <c r="E4" s="95"/>
      <c r="G4" s="101"/>
      <c r="H4" s="102"/>
    </row>
    <row r="5" spans="2:12" x14ac:dyDescent="0.2">
      <c r="B5" s="24" t="s">
        <v>8</v>
      </c>
      <c r="C5" s="19">
        <v>600</v>
      </c>
      <c r="D5" s="25" t="s">
        <v>21</v>
      </c>
      <c r="E5" s="30">
        <v>100</v>
      </c>
      <c r="G5" s="24" t="s">
        <v>30</v>
      </c>
      <c r="H5" s="19">
        <v>1837.93</v>
      </c>
      <c r="J5" s="2" t="s">
        <v>28</v>
      </c>
      <c r="K5" s="6">
        <f>H19-C19</f>
        <v>985.94</v>
      </c>
    </row>
    <row r="6" spans="2:12" ht="15.75" x14ac:dyDescent="0.25">
      <c r="B6" s="26" t="s">
        <v>11</v>
      </c>
      <c r="C6" s="20">
        <v>74.92</v>
      </c>
      <c r="D6" s="27" t="s">
        <v>22</v>
      </c>
      <c r="E6" s="31">
        <v>600</v>
      </c>
      <c r="G6" s="26" t="s">
        <v>31</v>
      </c>
      <c r="H6" s="20">
        <v>150</v>
      </c>
      <c r="J6" s="2" t="s">
        <v>27</v>
      </c>
      <c r="K6" s="45">
        <f>K5-E19</f>
        <v>285.94000000000005</v>
      </c>
    </row>
    <row r="7" spans="2:12" x14ac:dyDescent="0.2">
      <c r="B7" s="26" t="s">
        <v>13</v>
      </c>
      <c r="C7" s="20">
        <v>13</v>
      </c>
      <c r="D7" s="28"/>
      <c r="E7" s="28"/>
      <c r="G7" s="26"/>
      <c r="H7" s="20"/>
    </row>
    <row r="8" spans="2:12" x14ac:dyDescent="0.2">
      <c r="B8" s="26" t="s">
        <v>5</v>
      </c>
      <c r="C8" s="20">
        <v>31.99</v>
      </c>
      <c r="D8" s="28"/>
      <c r="E8" s="28"/>
      <c r="G8" s="26"/>
      <c r="H8" s="20"/>
    </row>
    <row r="9" spans="2:12" x14ac:dyDescent="0.2">
      <c r="B9" s="26" t="s">
        <v>14</v>
      </c>
      <c r="C9" s="20">
        <v>29.99</v>
      </c>
      <c r="D9" s="28"/>
      <c r="E9" s="28"/>
      <c r="G9" s="26"/>
      <c r="H9" s="20"/>
    </row>
    <row r="10" spans="2:12" x14ac:dyDescent="0.2">
      <c r="B10" s="26" t="s">
        <v>15</v>
      </c>
      <c r="C10" s="20">
        <v>5</v>
      </c>
      <c r="D10" s="28"/>
      <c r="E10" s="28"/>
      <c r="G10" s="26"/>
      <c r="H10" s="20"/>
    </row>
    <row r="11" spans="2:12" x14ac:dyDescent="0.2">
      <c r="B11" s="26" t="s">
        <v>4</v>
      </c>
      <c r="C11" s="13">
        <v>22.82</v>
      </c>
      <c r="D11" s="28"/>
      <c r="E11" s="28"/>
      <c r="G11" s="26"/>
      <c r="H11" s="20"/>
    </row>
    <row r="12" spans="2:12" x14ac:dyDescent="0.2">
      <c r="B12" s="26" t="s">
        <v>16</v>
      </c>
      <c r="C12" s="13">
        <v>32.880000000000003</v>
      </c>
      <c r="D12" s="28"/>
      <c r="E12" s="28"/>
      <c r="G12" s="26"/>
      <c r="H12" s="20"/>
    </row>
    <row r="13" spans="2:12" x14ac:dyDescent="0.2">
      <c r="B13" s="26" t="s">
        <v>29</v>
      </c>
      <c r="C13" s="20">
        <v>111.54</v>
      </c>
      <c r="D13" s="28"/>
      <c r="E13" s="28"/>
      <c r="G13" s="26"/>
      <c r="H13" s="20"/>
    </row>
    <row r="14" spans="2:12" x14ac:dyDescent="0.2">
      <c r="B14" s="26" t="s">
        <v>6</v>
      </c>
      <c r="C14" s="20">
        <v>17.579999999999998</v>
      </c>
      <c r="D14" s="28"/>
      <c r="E14" s="28"/>
      <c r="G14" s="26"/>
      <c r="H14" s="20"/>
    </row>
    <row r="15" spans="2:12" x14ac:dyDescent="0.2">
      <c r="B15" s="26" t="s">
        <v>25</v>
      </c>
      <c r="C15" s="20">
        <v>7.27</v>
      </c>
      <c r="D15" s="28"/>
      <c r="E15" s="28"/>
      <c r="G15" s="26"/>
      <c r="H15" s="20"/>
    </row>
    <row r="16" spans="2:12" x14ac:dyDescent="0.2">
      <c r="B16" s="26" t="s">
        <v>7</v>
      </c>
      <c r="C16" s="20">
        <v>15</v>
      </c>
      <c r="D16" s="28"/>
      <c r="E16" s="28"/>
      <c r="G16" s="26"/>
      <c r="H16" s="20"/>
      <c r="K16" s="39"/>
      <c r="L16" s="37"/>
    </row>
    <row r="17" spans="2:15" x14ac:dyDescent="0.2">
      <c r="B17" s="26" t="s">
        <v>10</v>
      </c>
      <c r="C17" s="18">
        <v>30</v>
      </c>
      <c r="D17" s="28"/>
      <c r="E17" s="28"/>
      <c r="G17" s="26"/>
      <c r="H17" s="18"/>
      <c r="K17" s="39"/>
      <c r="L17" s="37"/>
      <c r="N17" s="39"/>
      <c r="O17" s="39"/>
    </row>
    <row r="18" spans="2:15" x14ac:dyDescent="0.2">
      <c r="B18" s="26" t="s">
        <v>12</v>
      </c>
      <c r="C18" s="18">
        <v>10</v>
      </c>
      <c r="D18" s="28"/>
      <c r="E18" s="28"/>
      <c r="G18" s="26"/>
      <c r="H18" s="18"/>
      <c r="K18" s="39"/>
      <c r="L18" s="37"/>
      <c r="N18" s="39"/>
      <c r="O18" s="37"/>
    </row>
    <row r="19" spans="2:15" ht="15.75" x14ac:dyDescent="0.25">
      <c r="B19" s="22" t="s">
        <v>17</v>
      </c>
      <c r="C19" s="23">
        <f>SUM(C5:C18)</f>
        <v>1001.99</v>
      </c>
      <c r="D19" s="22" t="s">
        <v>17</v>
      </c>
      <c r="E19" s="23">
        <f>SUM(E5:E18)</f>
        <v>700</v>
      </c>
      <c r="G19" s="22" t="s">
        <v>17</v>
      </c>
      <c r="H19" s="23">
        <f>SUM(H5:H18)</f>
        <v>1987.93</v>
      </c>
      <c r="K19" s="39"/>
      <c r="L19" s="37"/>
      <c r="N19" s="39"/>
      <c r="O19" s="37"/>
    </row>
    <row r="20" spans="2:15" x14ac:dyDescent="0.2">
      <c r="K20" s="39"/>
      <c r="L20" s="37"/>
      <c r="N20" s="39"/>
      <c r="O20" s="37"/>
    </row>
    <row r="21" spans="2:15" ht="15.75" x14ac:dyDescent="0.25">
      <c r="B21" s="21" t="s">
        <v>23</v>
      </c>
      <c r="C21" s="35"/>
      <c r="D21" s="46">
        <f>C17+C18</f>
        <v>40</v>
      </c>
      <c r="E21"/>
      <c r="G21"/>
      <c r="H21"/>
      <c r="K21" s="39"/>
      <c r="L21" s="37"/>
      <c r="N21" s="39"/>
      <c r="O21" s="37"/>
    </row>
    <row r="22" spans="2:15" x14ac:dyDescent="0.2">
      <c r="B22" s="29" t="s">
        <v>24</v>
      </c>
      <c r="C22" s="37"/>
      <c r="D22" s="38">
        <f>E6+E5</f>
        <v>700</v>
      </c>
      <c r="E22"/>
      <c r="F22" s="17"/>
      <c r="G22"/>
      <c r="H22"/>
      <c r="K22" s="39"/>
      <c r="L22" s="37"/>
      <c r="N22" s="39"/>
      <c r="O22" s="37"/>
    </row>
    <row r="23" spans="2:15" x14ac:dyDescent="0.2">
      <c r="B23" s="39"/>
      <c r="C23" s="39"/>
      <c r="D23" s="40"/>
      <c r="E23"/>
      <c r="F23" s="17"/>
      <c r="G23"/>
      <c r="H23"/>
      <c r="K23" s="39"/>
      <c r="L23" s="37"/>
      <c r="N23" s="39"/>
      <c r="O23" s="37"/>
    </row>
    <row r="24" spans="2:15" x14ac:dyDescent="0.2">
      <c r="B24" s="39"/>
      <c r="C24" s="39"/>
      <c r="D24" s="40"/>
      <c r="E24"/>
      <c r="F24"/>
      <c r="G24"/>
      <c r="H24"/>
      <c r="K24" s="39"/>
      <c r="L24" s="37"/>
      <c r="N24" s="39"/>
      <c r="O24" s="37"/>
    </row>
    <row r="25" spans="2:15" x14ac:dyDescent="0.2">
      <c r="B25" s="39"/>
      <c r="C25" s="39"/>
      <c r="D25" s="40"/>
      <c r="E25"/>
      <c r="F25"/>
      <c r="G25"/>
      <c r="H25"/>
      <c r="K25" s="39"/>
      <c r="L25" s="37"/>
      <c r="N25" s="39"/>
      <c r="O25" s="37"/>
    </row>
    <row r="26" spans="2:15" x14ac:dyDescent="0.2">
      <c r="B26" s="39"/>
      <c r="C26" s="39"/>
      <c r="D26" s="40"/>
      <c r="E26"/>
      <c r="F26"/>
      <c r="G26"/>
      <c r="H26"/>
      <c r="K26" s="39"/>
      <c r="L26" s="39"/>
      <c r="N26" s="39"/>
      <c r="O26" s="37"/>
    </row>
    <row r="27" spans="2:15" x14ac:dyDescent="0.2">
      <c r="B27" s="39"/>
      <c r="C27" s="39"/>
      <c r="D27" s="40"/>
      <c r="E27"/>
      <c r="F27"/>
      <c r="G27"/>
      <c r="H27"/>
      <c r="N27" s="39"/>
      <c r="O27" s="37"/>
    </row>
    <row r="28" spans="2:15" x14ac:dyDescent="0.2">
      <c r="B28" s="39"/>
      <c r="C28" s="39"/>
      <c r="D28" s="40"/>
      <c r="E28"/>
      <c r="F28"/>
      <c r="G28"/>
      <c r="H28"/>
      <c r="N28" s="39"/>
      <c r="O28" s="37"/>
    </row>
    <row r="29" spans="2:15" x14ac:dyDescent="0.2">
      <c r="B29" s="39"/>
      <c r="C29" s="39"/>
      <c r="D29" s="40"/>
      <c r="E29"/>
      <c r="F29"/>
      <c r="G29"/>
      <c r="H29"/>
      <c r="N29" s="39"/>
      <c r="O29" s="37"/>
    </row>
    <row r="30" spans="2:15" x14ac:dyDescent="0.2">
      <c r="B30" s="39"/>
      <c r="C30" s="39"/>
      <c r="D30" s="40"/>
      <c r="E30"/>
      <c r="F30"/>
      <c r="G30"/>
      <c r="H30"/>
      <c r="N30" s="39"/>
      <c r="O30" s="37"/>
    </row>
    <row r="31" spans="2:15" x14ac:dyDescent="0.2">
      <c r="B31" s="39"/>
      <c r="C31" s="39"/>
      <c r="D31" s="40"/>
      <c r="E31"/>
      <c r="F31"/>
      <c r="G31"/>
      <c r="H31"/>
      <c r="N31" s="39"/>
      <c r="O31" s="37"/>
    </row>
    <row r="32" spans="2:15" x14ac:dyDescent="0.2">
      <c r="B32" s="39"/>
      <c r="C32" s="39"/>
      <c r="D32" s="40"/>
      <c r="E32"/>
      <c r="G32"/>
      <c r="H32"/>
      <c r="N32" s="39"/>
      <c r="O32" s="37"/>
    </row>
    <row r="33" spans="2:15" x14ac:dyDescent="0.2">
      <c r="B33" s="39"/>
      <c r="C33" s="39"/>
      <c r="D33" s="40"/>
      <c r="E33"/>
      <c r="G33"/>
      <c r="H33"/>
      <c r="N33" s="39"/>
      <c r="O33" s="37"/>
    </row>
    <row r="34" spans="2:15" x14ac:dyDescent="0.2">
      <c r="B34" s="39"/>
      <c r="C34" s="39"/>
      <c r="D34" s="40"/>
      <c r="E34"/>
      <c r="F34"/>
      <c r="G34"/>
      <c r="H34"/>
      <c r="N34" s="39"/>
      <c r="O34" s="39"/>
    </row>
    <row r="35" spans="2:15" x14ac:dyDescent="0.2">
      <c r="B35" s="39"/>
      <c r="C35" s="39"/>
      <c r="D35" s="40"/>
      <c r="E35"/>
      <c r="F35"/>
      <c r="G35"/>
      <c r="H35"/>
    </row>
    <row r="36" spans="2:15" x14ac:dyDescent="0.2">
      <c r="B36" s="39"/>
      <c r="C36" s="39"/>
      <c r="D36" s="40"/>
      <c r="E36"/>
      <c r="F36"/>
      <c r="G36"/>
      <c r="H36"/>
    </row>
    <row r="37" spans="2:15" x14ac:dyDescent="0.2">
      <c r="B37" s="39"/>
      <c r="C37" s="39"/>
      <c r="D37" s="40"/>
      <c r="E37"/>
      <c r="F37"/>
      <c r="G37"/>
      <c r="H37"/>
    </row>
    <row r="38" spans="2:15" x14ac:dyDescent="0.2">
      <c r="B38" s="39"/>
      <c r="C38" s="39"/>
      <c r="D38" s="40"/>
      <c r="E38"/>
      <c r="F38"/>
      <c r="G38"/>
      <c r="H38"/>
    </row>
    <row r="39" spans="2:15" x14ac:dyDescent="0.2">
      <c r="B39" s="36"/>
      <c r="C39" s="41"/>
      <c r="D39" s="36"/>
      <c r="E39"/>
      <c r="F39"/>
      <c r="G39"/>
      <c r="H39"/>
    </row>
    <row r="40" spans="2:15" x14ac:dyDescent="0.2">
      <c r="B40" s="36"/>
      <c r="C40" s="41"/>
      <c r="D40" s="36"/>
      <c r="E40"/>
      <c r="F40"/>
      <c r="G40"/>
      <c r="H40"/>
    </row>
    <row r="41" spans="2:15" ht="18.75" x14ac:dyDescent="0.3">
      <c r="B41" s="42"/>
      <c r="C41" s="43"/>
      <c r="D41" s="44"/>
      <c r="E41"/>
      <c r="F41"/>
      <c r="G41"/>
      <c r="H41"/>
    </row>
  </sheetData>
  <mergeCells count="4">
    <mergeCell ref="B4:C4"/>
    <mergeCell ref="D4:E4"/>
    <mergeCell ref="B3:E3"/>
    <mergeCell ref="G3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7"/>
  <sheetViews>
    <sheetView workbookViewId="0">
      <selection activeCell="E12" sqref="E12"/>
    </sheetView>
  </sheetViews>
  <sheetFormatPr baseColWidth="10" defaultRowHeight="15" x14ac:dyDescent="0.2"/>
  <cols>
    <col min="1" max="1" width="35.375" bestFit="1" customWidth="1"/>
    <col min="2" max="3" width="9.625" style="2" customWidth="1"/>
  </cols>
  <sheetData>
    <row r="1" spans="1:4" ht="24.75" x14ac:dyDescent="0.45">
      <c r="A1" s="69" t="s">
        <v>41</v>
      </c>
    </row>
    <row r="2" spans="1:4" x14ac:dyDescent="0.2">
      <c r="A2" s="58"/>
      <c r="D2" s="57"/>
    </row>
    <row r="3" spans="1:4" ht="17.25" x14ac:dyDescent="0.35">
      <c r="A3" s="60" t="s">
        <v>32</v>
      </c>
      <c r="B3" s="105" t="s">
        <v>51</v>
      </c>
      <c r="C3" s="105"/>
      <c r="D3" s="57"/>
    </row>
    <row r="4" spans="1:4" x14ac:dyDescent="0.2">
      <c r="A4" s="62" t="s">
        <v>34</v>
      </c>
      <c r="B4" s="123"/>
      <c r="C4" s="131"/>
      <c r="D4" s="57"/>
    </row>
    <row r="5" spans="1:4" x14ac:dyDescent="0.2">
      <c r="A5" s="64" t="s">
        <v>35</v>
      </c>
      <c r="B5" s="124"/>
      <c r="C5" s="131"/>
      <c r="D5" s="57"/>
    </row>
    <row r="6" spans="1:4" x14ac:dyDescent="0.2">
      <c r="A6" s="65" t="s">
        <v>36</v>
      </c>
      <c r="B6" s="125"/>
      <c r="C6" s="131"/>
      <c r="D6" s="57"/>
    </row>
    <row r="7" spans="1:4" x14ac:dyDescent="0.2">
      <c r="A7" s="68" t="s">
        <v>37</v>
      </c>
      <c r="B7" s="126"/>
      <c r="C7" s="131"/>
    </row>
    <row r="8" spans="1:4" x14ac:dyDescent="0.2">
      <c r="A8" s="61" t="s">
        <v>39</v>
      </c>
      <c r="B8" s="127"/>
      <c r="C8" s="131"/>
    </row>
    <row r="9" spans="1:4" x14ac:dyDescent="0.2">
      <c r="A9" s="66" t="s">
        <v>38</v>
      </c>
      <c r="B9" s="128"/>
      <c r="C9" s="131"/>
    </row>
    <row r="10" spans="1:4" x14ac:dyDescent="0.2">
      <c r="A10" s="67" t="s">
        <v>40</v>
      </c>
      <c r="B10" s="129"/>
      <c r="C10" s="131"/>
    </row>
    <row r="11" spans="1:4" x14ac:dyDescent="0.2">
      <c r="A11" s="114" t="s">
        <v>48</v>
      </c>
      <c r="B11" s="130"/>
      <c r="C11" s="131"/>
    </row>
    <row r="12" spans="1:4" s="138" customFormat="1" ht="17.25" x14ac:dyDescent="0.35">
      <c r="A12" s="59" t="s">
        <v>33</v>
      </c>
      <c r="B12" s="137"/>
      <c r="C12" s="137"/>
    </row>
    <row r="13" spans="1:4" x14ac:dyDescent="0.2">
      <c r="A13" s="136" t="s">
        <v>42</v>
      </c>
      <c r="B13" s="139"/>
      <c r="C13" s="131"/>
    </row>
    <row r="14" spans="1:4" x14ac:dyDescent="0.2">
      <c r="A14" s="63" t="s">
        <v>43</v>
      </c>
      <c r="B14" s="140"/>
      <c r="C14" s="131"/>
    </row>
    <row r="15" spans="1:4" x14ac:dyDescent="0.2">
      <c r="A15" s="55"/>
      <c r="B15" s="52"/>
      <c r="C15" s="52"/>
    </row>
    <row r="16" spans="1:4" x14ac:dyDescent="0.2">
      <c r="A16" s="56"/>
      <c r="B16" s="52"/>
      <c r="C16" s="52"/>
    </row>
    <row r="17" spans="1:3" x14ac:dyDescent="0.2">
      <c r="A17" s="56"/>
      <c r="B17" s="52"/>
      <c r="C17" s="52"/>
    </row>
    <row r="18" spans="1:3" x14ac:dyDescent="0.2">
      <c r="B18" s="52"/>
      <c r="C18" s="52"/>
    </row>
    <row r="19" spans="1:3" x14ac:dyDescent="0.2">
      <c r="B19" s="52"/>
      <c r="C19" s="52"/>
    </row>
    <row r="20" spans="1:3" x14ac:dyDescent="0.2">
      <c r="B20" s="52"/>
      <c r="C20" s="52"/>
    </row>
    <row r="21" spans="1:3" x14ac:dyDescent="0.2">
      <c r="B21" s="52"/>
      <c r="C21" s="52"/>
    </row>
    <row r="22" spans="1:3" x14ac:dyDescent="0.2">
      <c r="B22" s="52"/>
      <c r="C22" s="52"/>
    </row>
    <row r="23" spans="1:3" x14ac:dyDescent="0.2">
      <c r="B23" s="52"/>
      <c r="C23" s="52"/>
    </row>
    <row r="24" spans="1:3" x14ac:dyDescent="0.2">
      <c r="B24" s="52"/>
      <c r="C24" s="52"/>
    </row>
    <row r="25" spans="1:3" x14ac:dyDescent="0.2">
      <c r="B25" s="52"/>
      <c r="C25" s="52"/>
    </row>
    <row r="26" spans="1:3" x14ac:dyDescent="0.2">
      <c r="B26" s="52"/>
      <c r="C26" s="52"/>
    </row>
    <row r="27" spans="1:3" x14ac:dyDescent="0.2">
      <c r="B27" s="52"/>
      <c r="C27" s="52"/>
    </row>
    <row r="28" spans="1:3" x14ac:dyDescent="0.2">
      <c r="B28" s="52"/>
      <c r="C28" s="52"/>
    </row>
    <row r="29" spans="1:3" x14ac:dyDescent="0.2">
      <c r="B29" s="52"/>
      <c r="C29" s="52"/>
    </row>
    <row r="30" spans="1:3" x14ac:dyDescent="0.2">
      <c r="B30" s="52"/>
      <c r="C30" s="52"/>
    </row>
    <row r="31" spans="1:3" x14ac:dyDescent="0.2">
      <c r="B31" s="52"/>
      <c r="C31" s="52"/>
    </row>
    <row r="32" spans="1:3" x14ac:dyDescent="0.2">
      <c r="B32" s="52"/>
      <c r="C32" s="52"/>
    </row>
    <row r="33" spans="2:3" x14ac:dyDescent="0.2">
      <c r="B33" s="52"/>
      <c r="C33" s="52"/>
    </row>
    <row r="34" spans="2:3" x14ac:dyDescent="0.2">
      <c r="B34" s="52"/>
      <c r="C34" s="52"/>
    </row>
    <row r="35" spans="2:3" x14ac:dyDescent="0.2">
      <c r="B35" s="52"/>
      <c r="C35" s="52"/>
    </row>
    <row r="36" spans="2:3" x14ac:dyDescent="0.2">
      <c r="B36" s="52"/>
      <c r="C36" s="52"/>
    </row>
    <row r="37" spans="2:3" x14ac:dyDescent="0.2">
      <c r="B37" s="52"/>
      <c r="C37" s="52"/>
    </row>
    <row r="38" spans="2:3" x14ac:dyDescent="0.2">
      <c r="B38" s="52"/>
      <c r="C38" s="52"/>
    </row>
    <row r="39" spans="2:3" x14ac:dyDescent="0.2">
      <c r="B39" s="52"/>
      <c r="C39" s="52"/>
    </row>
    <row r="40" spans="2:3" x14ac:dyDescent="0.2">
      <c r="B40" s="52"/>
      <c r="C40" s="52"/>
    </row>
    <row r="41" spans="2:3" x14ac:dyDescent="0.2">
      <c r="B41" s="52"/>
      <c r="C41" s="52"/>
    </row>
    <row r="42" spans="2:3" x14ac:dyDescent="0.2">
      <c r="B42" s="52"/>
      <c r="C42" s="52"/>
    </row>
    <row r="43" spans="2:3" x14ac:dyDescent="0.2">
      <c r="B43" s="52"/>
      <c r="C43" s="52"/>
    </row>
    <row r="44" spans="2:3" x14ac:dyDescent="0.2">
      <c r="B44" s="52"/>
      <c r="C44" s="52"/>
    </row>
    <row r="45" spans="2:3" x14ac:dyDescent="0.2">
      <c r="B45" s="52"/>
      <c r="C45" s="52"/>
    </row>
    <row r="46" spans="2:3" x14ac:dyDescent="0.2">
      <c r="B46" s="52"/>
      <c r="C46" s="52"/>
    </row>
    <row r="47" spans="2:3" x14ac:dyDescent="0.2">
      <c r="B47" s="52"/>
      <c r="C47" s="52"/>
    </row>
    <row r="48" spans="2:3" x14ac:dyDescent="0.2">
      <c r="B48" s="52"/>
      <c r="C48" s="52"/>
    </row>
    <row r="49" spans="2:3" x14ac:dyDescent="0.2">
      <c r="B49" s="52"/>
      <c r="C49" s="52"/>
    </row>
    <row r="50" spans="2:3" x14ac:dyDescent="0.2">
      <c r="B50" s="52"/>
      <c r="C50" s="52"/>
    </row>
    <row r="51" spans="2:3" x14ac:dyDescent="0.2">
      <c r="B51" s="52"/>
      <c r="C51" s="52"/>
    </row>
    <row r="52" spans="2:3" x14ac:dyDescent="0.2">
      <c r="B52" s="52"/>
      <c r="C52" s="52"/>
    </row>
    <row r="53" spans="2:3" x14ac:dyDescent="0.2">
      <c r="B53" s="52"/>
      <c r="C53" s="52"/>
    </row>
    <row r="54" spans="2:3" x14ac:dyDescent="0.2">
      <c r="B54" s="52"/>
      <c r="C54" s="52"/>
    </row>
    <row r="55" spans="2:3" x14ac:dyDescent="0.2">
      <c r="B55" s="52"/>
      <c r="C55" s="52"/>
    </row>
    <row r="56" spans="2:3" x14ac:dyDescent="0.2">
      <c r="B56" s="52"/>
      <c r="C56" s="52"/>
    </row>
    <row r="57" spans="2:3" x14ac:dyDescent="0.2">
      <c r="B57" s="52"/>
      <c r="C57" s="52"/>
    </row>
    <row r="58" spans="2:3" x14ac:dyDescent="0.2">
      <c r="B58" s="52"/>
      <c r="C58" s="52"/>
    </row>
    <row r="59" spans="2:3" x14ac:dyDescent="0.2">
      <c r="B59" s="52"/>
      <c r="C59" s="52"/>
    </row>
    <row r="60" spans="2:3" x14ac:dyDescent="0.2">
      <c r="B60" s="52"/>
      <c r="C60" s="52"/>
    </row>
    <row r="61" spans="2:3" x14ac:dyDescent="0.2">
      <c r="B61" s="52"/>
      <c r="C61" s="52"/>
    </row>
    <row r="62" spans="2:3" x14ac:dyDescent="0.2">
      <c r="B62" s="52"/>
      <c r="C62" s="52"/>
    </row>
    <row r="63" spans="2:3" x14ac:dyDescent="0.2">
      <c r="B63" s="52"/>
      <c r="C63" s="52"/>
    </row>
    <row r="64" spans="2:3" x14ac:dyDescent="0.2">
      <c r="B64" s="52"/>
      <c r="C64" s="52"/>
    </row>
    <row r="65" spans="2:3" x14ac:dyDescent="0.2">
      <c r="B65" s="52"/>
      <c r="C65" s="52"/>
    </row>
    <row r="66" spans="2:3" x14ac:dyDescent="0.2">
      <c r="B66" s="52"/>
      <c r="C66" s="52"/>
    </row>
    <row r="67" spans="2:3" x14ac:dyDescent="0.2">
      <c r="B67" s="52"/>
      <c r="C67" s="52"/>
    </row>
    <row r="68" spans="2:3" x14ac:dyDescent="0.2">
      <c r="B68" s="52"/>
      <c r="C68" s="52"/>
    </row>
    <row r="69" spans="2:3" x14ac:dyDescent="0.2">
      <c r="B69" s="52"/>
      <c r="C69" s="52"/>
    </row>
    <row r="70" spans="2:3" x14ac:dyDescent="0.2">
      <c r="B70" s="52"/>
      <c r="C70" s="52"/>
    </row>
    <row r="71" spans="2:3" x14ac:dyDescent="0.2">
      <c r="B71" s="52"/>
      <c r="C71" s="52"/>
    </row>
    <row r="72" spans="2:3" x14ac:dyDescent="0.2">
      <c r="B72" s="52"/>
      <c r="C72" s="52"/>
    </row>
    <row r="73" spans="2:3" x14ac:dyDescent="0.2">
      <c r="B73" s="52"/>
      <c r="C73" s="52"/>
    </row>
    <row r="74" spans="2:3" x14ac:dyDescent="0.2">
      <c r="B74" s="52"/>
      <c r="C74" s="52"/>
    </row>
    <row r="75" spans="2:3" x14ac:dyDescent="0.2">
      <c r="B75" s="52"/>
      <c r="C75" s="52"/>
    </row>
    <row r="76" spans="2:3" x14ac:dyDescent="0.2">
      <c r="B76" s="52"/>
      <c r="C76" s="52"/>
    </row>
    <row r="77" spans="2:3" x14ac:dyDescent="0.2">
      <c r="B77" s="52"/>
      <c r="C77" s="52"/>
    </row>
    <row r="78" spans="2:3" x14ac:dyDescent="0.2">
      <c r="B78" s="52"/>
      <c r="C78" s="52"/>
    </row>
    <row r="79" spans="2:3" x14ac:dyDescent="0.2">
      <c r="B79" s="52"/>
      <c r="C79" s="52"/>
    </row>
    <row r="80" spans="2:3" x14ac:dyDescent="0.2">
      <c r="B80" s="52"/>
      <c r="C80" s="52"/>
    </row>
    <row r="81" spans="2:3" x14ac:dyDescent="0.2">
      <c r="B81" s="52"/>
      <c r="C81" s="52"/>
    </row>
    <row r="82" spans="2:3" x14ac:dyDescent="0.2">
      <c r="B82" s="52"/>
      <c r="C82" s="52"/>
    </row>
    <row r="83" spans="2:3" x14ac:dyDescent="0.2">
      <c r="B83" s="52"/>
      <c r="C83" s="52"/>
    </row>
    <row r="84" spans="2:3" x14ac:dyDescent="0.2">
      <c r="B84" s="52"/>
      <c r="C84" s="52"/>
    </row>
    <row r="85" spans="2:3" x14ac:dyDescent="0.2">
      <c r="B85" s="52"/>
      <c r="C85" s="52"/>
    </row>
    <row r="86" spans="2:3" x14ac:dyDescent="0.2">
      <c r="B86" s="52"/>
      <c r="C86" s="52"/>
    </row>
    <row r="87" spans="2:3" x14ac:dyDescent="0.2">
      <c r="B87" s="52"/>
      <c r="C87" s="52"/>
    </row>
  </sheetData>
  <mergeCells count="1"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8"/>
  <sheetViews>
    <sheetView tabSelected="1" workbookViewId="0">
      <pane ySplit="15" topLeftCell="A16" activePane="bottomLeft" state="frozen"/>
      <selection pane="bottomLeft" activeCell="A27" sqref="A27"/>
    </sheetView>
  </sheetViews>
  <sheetFormatPr baseColWidth="10" defaultRowHeight="15" x14ac:dyDescent="0.2"/>
  <cols>
    <col min="1" max="1" width="35.375" style="2" bestFit="1" customWidth="1"/>
    <col min="2" max="2" width="13.25" style="2" customWidth="1"/>
    <col min="3" max="3" width="31.25" style="2" customWidth="1"/>
    <col min="4" max="4" width="10.625" style="2" customWidth="1"/>
    <col min="5" max="5" width="10.625" style="11" customWidth="1"/>
    <col min="6" max="6" width="10.625" style="9" customWidth="1"/>
    <col min="7" max="7" width="5.875" style="2" bestFit="1" customWidth="1"/>
    <col min="8" max="8" width="14.625" style="5" bestFit="1" customWidth="1"/>
    <col min="9" max="9" width="19.875" style="6" customWidth="1"/>
    <col min="10" max="10" width="11" style="2" customWidth="1"/>
    <col min="11" max="11" width="13.625" style="2" customWidth="1"/>
    <col min="12" max="12" width="11.75" style="2" bestFit="1" customWidth="1"/>
    <col min="13" max="16384" width="11" style="2"/>
  </cols>
  <sheetData>
    <row r="1" spans="1:13" s="1" customFormat="1" ht="15.75" x14ac:dyDescent="0.2">
      <c r="B1" s="119" t="s">
        <v>50</v>
      </c>
    </row>
    <row r="2" spans="1:13" x14ac:dyDescent="0.2">
      <c r="A2" s="62" t="s">
        <v>34</v>
      </c>
      <c r="B2" s="76"/>
    </row>
    <row r="3" spans="1:13" x14ac:dyDescent="0.2">
      <c r="A3" s="64" t="s">
        <v>35</v>
      </c>
      <c r="B3" s="76"/>
    </row>
    <row r="4" spans="1:13" x14ac:dyDescent="0.2">
      <c r="A4" s="133" t="s">
        <v>36</v>
      </c>
      <c r="B4" s="76"/>
      <c r="L4" s="52"/>
    </row>
    <row r="5" spans="1:13" x14ac:dyDescent="0.2">
      <c r="A5" s="134" t="s">
        <v>37</v>
      </c>
      <c r="B5" s="76"/>
      <c r="L5" s="52"/>
    </row>
    <row r="6" spans="1:13" x14ac:dyDescent="0.2">
      <c r="A6" s="61" t="s">
        <v>39</v>
      </c>
      <c r="B6" s="76"/>
      <c r="L6" s="52"/>
    </row>
    <row r="7" spans="1:13" x14ac:dyDescent="0.2">
      <c r="A7" s="66" t="s">
        <v>38</v>
      </c>
      <c r="B7" s="76"/>
      <c r="L7" s="70"/>
    </row>
    <row r="8" spans="1:13" x14ac:dyDescent="0.2">
      <c r="A8" s="67" t="s">
        <v>40</v>
      </c>
      <c r="B8" s="76"/>
      <c r="L8" s="54"/>
    </row>
    <row r="9" spans="1:13" x14ac:dyDescent="0.2">
      <c r="A9" s="103" t="s">
        <v>48</v>
      </c>
      <c r="B9" s="76"/>
      <c r="L9" s="54"/>
    </row>
    <row r="10" spans="1:13" x14ac:dyDescent="0.2">
      <c r="A10" s="74" t="s">
        <v>42</v>
      </c>
      <c r="B10" s="76"/>
      <c r="L10" s="54"/>
    </row>
    <row r="11" spans="1:13" x14ac:dyDescent="0.2">
      <c r="A11" s="75" t="s">
        <v>43</v>
      </c>
      <c r="B11" s="76"/>
      <c r="L11" s="54"/>
    </row>
    <row r="12" spans="1:13" ht="15.75" x14ac:dyDescent="0.25">
      <c r="A12" s="112"/>
      <c r="B12" s="115"/>
      <c r="C12" s="120" t="s">
        <v>44</v>
      </c>
      <c r="D12" s="121"/>
      <c r="E12" s="122"/>
      <c r="F12" s="109">
        <v>0</v>
      </c>
      <c r="L12" s="54"/>
    </row>
    <row r="13" spans="1:13" ht="15.75" customHeight="1" x14ac:dyDescent="0.2">
      <c r="B13" s="105" t="s">
        <v>0</v>
      </c>
      <c r="C13" s="105" t="s">
        <v>1</v>
      </c>
      <c r="D13" s="106" t="s">
        <v>45</v>
      </c>
      <c r="E13" s="107" t="s">
        <v>46</v>
      </c>
      <c r="F13" s="105" t="s">
        <v>2</v>
      </c>
      <c r="G13" s="105" t="s">
        <v>49</v>
      </c>
      <c r="H13" s="108" t="s">
        <v>3</v>
      </c>
      <c r="L13" s="54"/>
    </row>
    <row r="14" spans="1:13" ht="16.5" customHeight="1" x14ac:dyDescent="0.2">
      <c r="B14" s="105"/>
      <c r="C14" s="105"/>
      <c r="D14" s="106"/>
      <c r="E14" s="107"/>
      <c r="F14" s="105"/>
      <c r="G14" s="105"/>
      <c r="H14" s="108"/>
      <c r="L14" s="54"/>
    </row>
    <row r="15" spans="1:13" ht="17.25" customHeight="1" x14ac:dyDescent="0.2">
      <c r="B15" s="104"/>
      <c r="C15" s="113"/>
      <c r="D15" s="10"/>
      <c r="E15" s="7"/>
      <c r="F15" s="113"/>
      <c r="G15" s="110"/>
      <c r="H15" s="111"/>
      <c r="L15" s="71"/>
    </row>
    <row r="16" spans="1:13" x14ac:dyDescent="0.2">
      <c r="B16" s="72"/>
      <c r="C16" s="132" t="s">
        <v>52</v>
      </c>
      <c r="D16" s="14"/>
      <c r="E16" s="8">
        <v>100</v>
      </c>
      <c r="F16" s="47">
        <f>IF(COUNT(D16:E16)&gt;0,SUM(F12-D16+E16),"")</f>
        <v>100</v>
      </c>
      <c r="G16" s="3"/>
      <c r="H16" s="4" t="str">
        <f>IF(AND(COUNT(D16:E16)&gt;0,G16="x"),$F$12+SUMIF($G$16:$G16,"x",$E$16:$E$16)-+SUMIF($G$16:$G16,"x",$D$16:$D$16),"")</f>
        <v/>
      </c>
      <c r="L16" s="54"/>
      <c r="M16" s="5"/>
    </row>
    <row r="17" spans="2:12" x14ac:dyDescent="0.2">
      <c r="B17" s="72"/>
      <c r="C17" s="116" t="s">
        <v>53</v>
      </c>
      <c r="D17" s="53">
        <v>10</v>
      </c>
      <c r="E17" s="50"/>
      <c r="F17" s="47">
        <f>IF(COUNT(D17:E17)&gt;0,SUM(F14-D17+E17),"")</f>
        <v>-10</v>
      </c>
      <c r="G17" s="3"/>
      <c r="H17" s="4" t="str">
        <f>IF(AND(COUNT(#REF!)&gt;0,G17="x"),$F$12+SUMIF($G$16:$G17,"x",$E$16:$E$16)-+SUMIF($G$16:$G17,"x",$D$16:$D$16),"")</f>
        <v/>
      </c>
      <c r="L17" s="54"/>
    </row>
    <row r="18" spans="2:12" s="52" customFormat="1" x14ac:dyDescent="0.2">
      <c r="B18" s="72"/>
      <c r="C18" s="117" t="s">
        <v>55</v>
      </c>
      <c r="D18" s="53">
        <v>22</v>
      </c>
      <c r="E18" s="50"/>
      <c r="F18" s="47">
        <f t="shared" ref="F18:F20" si="0">IF(COUNT(D18:E18)&gt;0,SUM(F15-D18+E18),"")</f>
        <v>-22</v>
      </c>
      <c r="G18" s="3"/>
      <c r="H18" s="4" t="str">
        <f>IF(AND(COUNT(#REF!)&gt;0,G18="x"),$F$12+SUMIF($G$16:$G18,"x",$E$16:$E$16)-+SUMIF($G$16:$G18,"x",$D$16:$D$16),"")</f>
        <v/>
      </c>
      <c r="L18" s="54"/>
    </row>
    <row r="19" spans="2:12" s="52" customFormat="1" x14ac:dyDescent="0.2">
      <c r="B19" s="72"/>
      <c r="C19" s="118" t="s">
        <v>56</v>
      </c>
      <c r="D19" s="53">
        <v>10</v>
      </c>
      <c r="E19" s="50"/>
      <c r="F19" s="47">
        <f t="shared" si="0"/>
        <v>90</v>
      </c>
      <c r="G19" s="3"/>
      <c r="H19" s="4" t="str">
        <f>IF(AND(COUNT(#REF!)&gt;0,G19="x"),$F$12+SUMIF($G$16:$G19,"x",$E$16:$E$16)-+SUMIF($G$16:$G19,"x",$D$16:$D$16),"")</f>
        <v/>
      </c>
    </row>
    <row r="20" spans="2:12" s="52" customFormat="1" x14ac:dyDescent="0.2">
      <c r="B20" s="72"/>
      <c r="C20" s="116" t="s">
        <v>54</v>
      </c>
      <c r="D20" s="135">
        <v>30</v>
      </c>
      <c r="E20" s="50"/>
      <c r="F20" s="47">
        <f t="shared" si="0"/>
        <v>-40</v>
      </c>
      <c r="G20" s="3"/>
      <c r="H20" s="4" t="str">
        <f>IF(AND(COUNT(#REF!)&gt;0,G20="x"),$F$12+SUMIF($G$16:$G20,"x",$E$16:$E$16)-+SUMIF($G$16:$G20,"x",$D$16:$D$16),"")</f>
        <v/>
      </c>
    </row>
    <row r="21" spans="2:12" s="52" customFormat="1" x14ac:dyDescent="0.2">
      <c r="B21" s="72"/>
      <c r="C21" s="93"/>
      <c r="D21" s="13"/>
      <c r="E21" s="8"/>
      <c r="F21" s="47" t="str">
        <f>IF(COUNT(D21:E21)&gt;0,SUM(#REF!-D21+E21),"")</f>
        <v/>
      </c>
      <c r="G21" s="3"/>
      <c r="H21" s="4" t="str">
        <f>IF(AND(COUNT(D21:E21)&gt;0,G21="x"),$F$12+SUMIF($G$16:$G21,"x",$E$16:$E$16)-+SUMIF($G$16:$G21,"x",$D$16:$D$16),"")</f>
        <v/>
      </c>
    </row>
    <row r="22" spans="2:12" s="52" customFormat="1" x14ac:dyDescent="0.2">
      <c r="B22" s="72"/>
      <c r="C22" s="49"/>
      <c r="D22" s="12"/>
      <c r="E22" s="8"/>
      <c r="F22" s="47" t="str">
        <f>IF(COUNT(D22:E22)&gt;0,SUM(F21-D22+E22),"")</f>
        <v/>
      </c>
      <c r="G22" s="3"/>
      <c r="H22" s="4" t="str">
        <f>IF(AND(COUNT(D22:E22)&gt;0,G22="x"),$F$12+SUMIF($G$16:$G22,"x",$E$16:$E$16)-+SUMIF($G$16:$G22,"x",$D$16:$D$16),"")</f>
        <v/>
      </c>
    </row>
    <row r="23" spans="2:12" s="52" customFormat="1" x14ac:dyDescent="0.2">
      <c r="B23" s="72"/>
      <c r="C23" s="49"/>
      <c r="D23" s="12"/>
      <c r="E23" s="8"/>
      <c r="F23" s="47" t="str">
        <f>IF(COUNT(D23:E23)&gt;0,SUM(F22-D23+E23),"")</f>
        <v/>
      </c>
      <c r="G23" s="3"/>
      <c r="H23" s="4" t="str">
        <f>IF(AND(COUNT(D23:E23)&gt;0,G23="x"),$F$12+SUMIF($G$16:$G23,"x",$E$16:$E$16)-+SUMIF($G$16:$G23,"x",$D$16:$D$16),"")</f>
        <v/>
      </c>
    </row>
    <row r="24" spans="2:12" s="52" customFormat="1" x14ac:dyDescent="0.2">
      <c r="B24" s="72"/>
      <c r="C24" s="49"/>
      <c r="D24" s="13"/>
      <c r="E24" s="15"/>
      <c r="F24" s="47" t="str">
        <f>IF(COUNT(D24:E24)&gt;0,SUM(F23-D24+E24),"")</f>
        <v/>
      </c>
      <c r="G24" s="51"/>
      <c r="H24" s="4" t="str">
        <f>IF(AND(COUNT(D24:E24)&gt;0,G24="x"),$F$12+SUMIF($G$16:$G24,"x",$E$16:$E$16)-+SUMIF($G$16:$G24,"x",$D$16:$D$16),"")</f>
        <v/>
      </c>
    </row>
    <row r="25" spans="2:12" s="52" customFormat="1" x14ac:dyDescent="0.2">
      <c r="B25" s="73"/>
      <c r="C25" s="49"/>
      <c r="D25" s="53"/>
      <c r="E25" s="50"/>
      <c r="F25" s="47" t="str">
        <f>IF(COUNT(D25:E25)&gt;0,SUM(F24-D25+E25),"")</f>
        <v/>
      </c>
      <c r="G25" s="49"/>
      <c r="H25" s="4" t="str">
        <f>IF(AND(COUNT(D25:E25)&gt;0,G25="x"),$F$12+SUMIF($G$16:$G25,"x",$E$16:$E$16)-+SUMIF($G$16:$G25,"x",$D$16:$D$16),"")</f>
        <v/>
      </c>
    </row>
    <row r="26" spans="2:12" s="52" customFormat="1" x14ac:dyDescent="0.2">
      <c r="B26" s="48"/>
      <c r="C26" s="49"/>
      <c r="D26" s="53"/>
      <c r="E26" s="50"/>
      <c r="F26" s="47" t="str">
        <f>IF(COUNT(D26:E26)&gt;0,SUM(F25-D26+E26),"")</f>
        <v/>
      </c>
      <c r="G26" s="51"/>
      <c r="H26" s="4" t="str">
        <f>IF(AND(COUNT(D26:E26)&gt;0,G26="x"),$F$12+SUMIF($G$16:$G26,"x",$E$16:$E$16)-+SUMIF($G$16:$G26,"x",$D$16:$D$16),"")</f>
        <v/>
      </c>
    </row>
    <row r="27" spans="2:12" s="52" customFormat="1" x14ac:dyDescent="0.2">
      <c r="B27" s="48"/>
      <c r="C27" s="49"/>
      <c r="D27" s="53"/>
      <c r="E27" s="50"/>
      <c r="F27" s="47" t="str">
        <f>IF(COUNT(D27:E27)&gt;0,SUM(F26-D27+E27),"")</f>
        <v/>
      </c>
      <c r="G27" s="51"/>
      <c r="H27" s="4" t="str">
        <f>IF(AND(COUNT(D27:E27)&gt;0,G27="x"),$F$12+SUMIF($G$16:$G27,"x",$E$16:$E$16)-+SUMIF($G$16:$G27,"x",$D$16:$D$16),"")</f>
        <v/>
      </c>
    </row>
    <row r="28" spans="2:12" s="52" customFormat="1" x14ac:dyDescent="0.2">
      <c r="B28" s="48"/>
      <c r="C28" s="49"/>
      <c r="D28" s="53"/>
      <c r="E28" s="50"/>
      <c r="F28" s="47" t="str">
        <f>IF(COUNT(D28:E28)&gt;0,SUM(F27-D28+E28),"")</f>
        <v/>
      </c>
      <c r="G28" s="51"/>
      <c r="H28" s="4" t="str">
        <f>IF(AND(COUNT(D28:E28)&gt;0,G28="x"),$F$12+SUMIF($G$16:$G28,"x",$E$16:$E$16)-+SUMIF($G$16:$G28,"x",$D$16:$D$16),"")</f>
        <v/>
      </c>
    </row>
    <row r="29" spans="2:12" s="52" customFormat="1" x14ac:dyDescent="0.2">
      <c r="B29" s="48"/>
      <c r="C29" s="49"/>
      <c r="D29" s="53"/>
      <c r="E29" s="50"/>
      <c r="F29" s="47" t="str">
        <f>IF(COUNT(D29:E29)&gt;0,SUM(F28-D29+E29),"")</f>
        <v/>
      </c>
      <c r="G29" s="51"/>
      <c r="H29" s="4" t="str">
        <f>IF(AND(COUNT(D29:E29)&gt;0,G29="x"),$F$12+SUMIF($G$16:$G29,"x",$E$16:$E$16)-+SUMIF($G$16:$G29,"x",$D$16:$D$16),"")</f>
        <v/>
      </c>
    </row>
    <row r="30" spans="2:12" s="52" customFormat="1" x14ac:dyDescent="0.2">
      <c r="B30" s="48"/>
      <c r="C30" s="49"/>
      <c r="D30" s="53"/>
      <c r="E30" s="50"/>
      <c r="F30" s="47" t="str">
        <f>IF(COUNT(D30:E30)&gt;0,SUM(F29-D30+E30),"")</f>
        <v/>
      </c>
      <c r="G30" s="51"/>
      <c r="H30" s="4" t="str">
        <f>IF(AND(COUNT(D30:E30)&gt;0,G30="x"),$F$12+SUMIF($G$16:$G30,"x",$E$16:$E$16)-+SUMIF($G$16:$G30,"x",$D$16:$D$16),"")</f>
        <v/>
      </c>
    </row>
    <row r="31" spans="2:12" s="115" customFormat="1" x14ac:dyDescent="0.2">
      <c r="G31" s="141"/>
      <c r="H31" s="145"/>
    </row>
    <row r="32" spans="2:12" s="115" customFormat="1" x14ac:dyDescent="0.2">
      <c r="G32" s="141"/>
      <c r="H32" s="145"/>
    </row>
    <row r="33" spans="4:8" s="115" customFormat="1" x14ac:dyDescent="0.2">
      <c r="G33" s="141"/>
      <c r="H33" s="145"/>
    </row>
    <row r="34" spans="4:8" s="115" customFormat="1" x14ac:dyDescent="0.2">
      <c r="G34" s="141"/>
      <c r="H34" s="145"/>
    </row>
    <row r="35" spans="4:8" s="115" customFormat="1" x14ac:dyDescent="0.2">
      <c r="G35" s="141"/>
      <c r="H35" s="145"/>
    </row>
    <row r="36" spans="4:8" s="115" customFormat="1" x14ac:dyDescent="0.2">
      <c r="G36" s="141"/>
      <c r="H36" s="145"/>
    </row>
    <row r="37" spans="4:8" s="115" customFormat="1" x14ac:dyDescent="0.2">
      <c r="G37" s="141"/>
      <c r="H37" s="145"/>
    </row>
    <row r="38" spans="4:8" s="115" customFormat="1" x14ac:dyDescent="0.2">
      <c r="D38" s="142"/>
      <c r="E38" s="143"/>
      <c r="F38" s="144"/>
      <c r="G38" s="141"/>
      <c r="H38" s="145"/>
    </row>
    <row r="39" spans="4:8" s="115" customFormat="1" x14ac:dyDescent="0.2">
      <c r="D39" s="142"/>
      <c r="E39" s="143"/>
      <c r="F39" s="144"/>
      <c r="G39" s="141"/>
      <c r="H39" s="145"/>
    </row>
    <row r="40" spans="4:8" s="115" customFormat="1" x14ac:dyDescent="0.2">
      <c r="D40" s="142"/>
      <c r="E40" s="143"/>
      <c r="F40" s="144"/>
      <c r="G40" s="141"/>
      <c r="H40" s="145"/>
    </row>
    <row r="41" spans="4:8" s="115" customFormat="1" x14ac:dyDescent="0.2">
      <c r="D41" s="142"/>
      <c r="E41" s="143"/>
      <c r="F41" s="144"/>
      <c r="G41" s="141"/>
      <c r="H41" s="145"/>
    </row>
    <row r="42" spans="4:8" s="115" customFormat="1" x14ac:dyDescent="0.2">
      <c r="D42" s="142"/>
      <c r="E42" s="143"/>
      <c r="F42" s="144"/>
      <c r="G42" s="141"/>
      <c r="H42" s="145"/>
    </row>
    <row r="43" spans="4:8" s="115" customFormat="1" x14ac:dyDescent="0.2">
      <c r="D43" s="142"/>
      <c r="E43" s="143"/>
      <c r="F43" s="144"/>
      <c r="G43" s="141"/>
      <c r="H43" s="145"/>
    </row>
    <row r="44" spans="4:8" s="115" customFormat="1" x14ac:dyDescent="0.2">
      <c r="D44" s="142"/>
      <c r="E44" s="143"/>
      <c r="F44" s="144"/>
      <c r="G44" s="141"/>
      <c r="H44" s="145"/>
    </row>
    <row r="45" spans="4:8" s="115" customFormat="1" x14ac:dyDescent="0.2">
      <c r="D45" s="142"/>
      <c r="E45" s="143"/>
      <c r="F45" s="144"/>
      <c r="G45" s="141"/>
      <c r="H45" s="145"/>
    </row>
    <row r="46" spans="4:8" s="115" customFormat="1" x14ac:dyDescent="0.2">
      <c r="D46" s="142"/>
      <c r="E46" s="143"/>
      <c r="F46" s="144"/>
      <c r="G46" s="141"/>
      <c r="H46" s="145"/>
    </row>
    <row r="47" spans="4:8" s="115" customFormat="1" x14ac:dyDescent="0.2">
      <c r="D47" s="142"/>
      <c r="E47" s="143"/>
      <c r="F47" s="144"/>
      <c r="G47" s="141"/>
      <c r="H47" s="145"/>
    </row>
    <row r="48" spans="4:8" s="115" customFormat="1" x14ac:dyDescent="0.2">
      <c r="D48" s="142"/>
      <c r="E48" s="143"/>
      <c r="F48" s="144"/>
      <c r="G48" s="141"/>
      <c r="H48" s="145"/>
    </row>
    <row r="49" spans="4:9" s="115" customFormat="1" x14ac:dyDescent="0.2">
      <c r="D49" s="142"/>
      <c r="E49" s="143"/>
      <c r="F49" s="144"/>
      <c r="G49" s="141"/>
      <c r="H49" s="145"/>
      <c r="I49" s="145"/>
    </row>
    <row r="50" spans="4:9" s="115" customFormat="1" x14ac:dyDescent="0.2">
      <c r="D50" s="142"/>
      <c r="E50" s="143"/>
      <c r="F50" s="144"/>
      <c r="G50" s="141"/>
      <c r="H50" s="145"/>
      <c r="I50" s="145"/>
    </row>
    <row r="51" spans="4:9" s="115" customFormat="1" x14ac:dyDescent="0.2">
      <c r="D51" s="142"/>
      <c r="E51" s="143"/>
      <c r="F51" s="144"/>
      <c r="G51" s="141"/>
      <c r="H51" s="145"/>
      <c r="I51" s="145"/>
    </row>
    <row r="52" spans="4:9" s="115" customFormat="1" x14ac:dyDescent="0.2">
      <c r="D52" s="142"/>
      <c r="E52" s="143"/>
      <c r="F52" s="144"/>
      <c r="G52" s="141"/>
      <c r="H52" s="145"/>
      <c r="I52" s="145"/>
    </row>
    <row r="53" spans="4:9" s="115" customFormat="1" x14ac:dyDescent="0.2">
      <c r="D53" s="142"/>
      <c r="E53" s="143"/>
      <c r="F53" s="144"/>
      <c r="G53" s="141"/>
      <c r="H53" s="145"/>
      <c r="I53" s="145"/>
    </row>
    <row r="54" spans="4:9" s="115" customFormat="1" x14ac:dyDescent="0.2">
      <c r="D54" s="142"/>
      <c r="E54" s="143"/>
      <c r="F54" s="144"/>
      <c r="G54" s="141"/>
      <c r="H54" s="145"/>
      <c r="I54" s="145"/>
    </row>
    <row r="55" spans="4:9" s="115" customFormat="1" x14ac:dyDescent="0.2">
      <c r="D55" s="142"/>
      <c r="E55" s="143"/>
      <c r="F55" s="144"/>
      <c r="G55" s="141"/>
      <c r="H55" s="145"/>
      <c r="I55" s="145"/>
    </row>
    <row r="56" spans="4:9" s="115" customFormat="1" x14ac:dyDescent="0.2">
      <c r="D56" s="142"/>
      <c r="E56" s="143"/>
      <c r="F56" s="144"/>
      <c r="G56" s="141"/>
      <c r="H56" s="145"/>
      <c r="I56" s="145"/>
    </row>
    <row r="57" spans="4:9" s="115" customFormat="1" x14ac:dyDescent="0.2">
      <c r="D57" s="142"/>
      <c r="E57" s="143"/>
      <c r="F57" s="144"/>
      <c r="G57" s="141"/>
      <c r="H57" s="145"/>
      <c r="I57" s="145"/>
    </row>
    <row r="58" spans="4:9" s="115" customFormat="1" x14ac:dyDescent="0.2">
      <c r="D58" s="142"/>
      <c r="E58" s="143"/>
      <c r="G58" s="141"/>
      <c r="H58" s="145"/>
      <c r="I58" s="145"/>
    </row>
  </sheetData>
  <mergeCells count="9">
    <mergeCell ref="H13:H14"/>
    <mergeCell ref="G15:H15"/>
    <mergeCell ref="C12:E12"/>
    <mergeCell ref="B13:B14"/>
    <mergeCell ref="C13:C14"/>
    <mergeCell ref="D13:D14"/>
    <mergeCell ref="E13:E14"/>
    <mergeCell ref="F13:F14"/>
    <mergeCell ref="G13:G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6"/>
  <sheetViews>
    <sheetView zoomScale="70" zoomScaleNormal="70" workbookViewId="0">
      <selection activeCell="D28" sqref="D28"/>
    </sheetView>
  </sheetViews>
  <sheetFormatPr baseColWidth="10" defaultRowHeight="18" x14ac:dyDescent="0.25"/>
  <cols>
    <col min="1" max="1" width="45.25" style="78" bestFit="1" customWidth="1"/>
    <col min="2" max="2" width="12.75" style="78" bestFit="1" customWidth="1"/>
    <col min="3" max="3" width="11" style="78"/>
  </cols>
  <sheetData>
    <row r="1" spans="1:2" x14ac:dyDescent="0.25">
      <c r="A1" s="77"/>
    </row>
    <row r="2" spans="1:2" ht="24.75" x14ac:dyDescent="0.45">
      <c r="A2" s="91" t="s">
        <v>33</v>
      </c>
      <c r="B2" s="79">
        <f>SUM(B3:B4)</f>
        <v>700</v>
      </c>
    </row>
    <row r="3" spans="1:2" x14ac:dyDescent="0.25">
      <c r="A3" s="80" t="s">
        <v>42</v>
      </c>
      <c r="B3" s="81">
        <f>'Comptes 2020-2021'!B10</f>
        <v>0</v>
      </c>
    </row>
    <row r="4" spans="1:2" x14ac:dyDescent="0.25">
      <c r="A4" s="82" t="s">
        <v>43</v>
      </c>
      <c r="B4" s="81">
        <v>700</v>
      </c>
    </row>
    <row r="5" spans="1:2" x14ac:dyDescent="0.25">
      <c r="A5" s="83"/>
      <c r="B5" s="81"/>
    </row>
    <row r="6" spans="1:2" ht="24.75" x14ac:dyDescent="0.45">
      <c r="A6" s="92" t="s">
        <v>32</v>
      </c>
      <c r="B6" s="79">
        <f>SUM(B7:B13)</f>
        <v>0</v>
      </c>
    </row>
    <row r="7" spans="1:2" x14ac:dyDescent="0.25">
      <c r="A7" s="84" t="s">
        <v>34</v>
      </c>
      <c r="B7" s="81">
        <f>'Comptes 2020-2021'!B2</f>
        <v>0</v>
      </c>
    </row>
    <row r="8" spans="1:2" x14ac:dyDescent="0.25">
      <c r="A8" s="85" t="s">
        <v>35</v>
      </c>
      <c r="B8" s="81">
        <f>'Comptes 2020-2021'!B3</f>
        <v>0</v>
      </c>
    </row>
    <row r="9" spans="1:2" x14ac:dyDescent="0.25">
      <c r="A9" s="86" t="s">
        <v>36</v>
      </c>
      <c r="B9" s="81">
        <f>'Comptes 2020-2021'!B4</f>
        <v>0</v>
      </c>
    </row>
    <row r="10" spans="1:2" x14ac:dyDescent="0.25">
      <c r="A10" s="87" t="s">
        <v>37</v>
      </c>
      <c r="B10" s="81">
        <f>'Comptes 2020-2021'!B5</f>
        <v>0</v>
      </c>
    </row>
    <row r="11" spans="1:2" x14ac:dyDescent="0.25">
      <c r="A11" s="88" t="s">
        <v>39</v>
      </c>
      <c r="B11" s="81">
        <f>'Comptes 2020-2021'!B6</f>
        <v>0</v>
      </c>
    </row>
    <row r="12" spans="1:2" x14ac:dyDescent="0.25">
      <c r="A12" s="89" t="s">
        <v>38</v>
      </c>
      <c r="B12" s="81">
        <f>'Comptes 2020-2021'!B7</f>
        <v>0</v>
      </c>
    </row>
    <row r="13" spans="1:2" x14ac:dyDescent="0.25">
      <c r="A13" s="90" t="s">
        <v>40</v>
      </c>
      <c r="B13" s="81">
        <f>'Comptes 2020-2021'!B8</f>
        <v>0</v>
      </c>
    </row>
    <row r="14" spans="1:2" x14ac:dyDescent="0.25">
      <c r="A14" s="103" t="s">
        <v>48</v>
      </c>
      <c r="B14" s="81">
        <f>'Comptes 2020-2021'!B9</f>
        <v>0</v>
      </c>
    </row>
    <row r="16" spans="1:2" ht="24.75" x14ac:dyDescent="0.45">
      <c r="A16" s="91" t="s">
        <v>47</v>
      </c>
      <c r="B16" s="79">
        <f>B2-B6</f>
        <v>700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Simulation charges</vt:lpstr>
      <vt:lpstr>Base de données</vt:lpstr>
      <vt:lpstr>Comptes 2020-2021</vt:lpstr>
      <vt:lpstr>Moyenne annuelle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Pandelli</dc:creator>
  <cp:lastModifiedBy>PC</cp:lastModifiedBy>
  <cp:lastPrinted>2020-08-07T07:52:34Z</cp:lastPrinted>
  <dcterms:created xsi:type="dcterms:W3CDTF">2016-10-19T11:22:28Z</dcterms:created>
  <dcterms:modified xsi:type="dcterms:W3CDTF">2020-12-05T19:36:52Z</dcterms:modified>
</cp:coreProperties>
</file>