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ssglobal1-my.sharepoint.com/personal/christian_dif_fr_issworld_com/Documents/Documents/5 - Divers/"/>
    </mc:Choice>
  </mc:AlternateContent>
  <xr:revisionPtr revIDLastSave="0" documentId="8_{FC40C275-724F-44AB-90CF-C8497E23F053}" xr6:coauthVersionLast="31" xr6:coauthVersionMax="31" xr10:uidLastSave="{00000000-0000-0000-0000-000000000000}"/>
  <bookViews>
    <workbookView xWindow="0" yWindow="0" windowWidth="21600" windowHeight="9525" xr2:uid="{906B7A83-1FD3-4D55-9B4C-87794C40D4A1}"/>
  </bookViews>
  <sheets>
    <sheet name="cdes hors base" sheetId="1" r:id="rId1"/>
  </sheets>
  <externalReferences>
    <externalReference r:id="rId2"/>
  </externalReferences>
  <definedNames>
    <definedName name="_xlnm._FilterDatabase" localSheetId="0" hidden="1">'cdes hors base'!$A$1:$R$187</definedName>
    <definedName name="LISTE_ACHETEUR">[1]listes!$A$2:$A$5</definedName>
    <definedName name="LISTE_ANTENNE">[1]listes!$E$2:$E$6</definedName>
    <definedName name="LISTE_CENTRE_COUT">[1]listes!#REF!</definedName>
    <definedName name="LISTE_DEMANDEUR">[1]listes!$C$2:$C$13</definedName>
    <definedName name="LISTE_PRODUITS" localSheetId="0">[1]!base_articles[Désignation]</definedName>
    <definedName name="LISTE_PRODUITS_TRIEE">[1]listes!$G$37:$G$1253</definedName>
    <definedName name="LISTE_TYPE_CDE">[1]listes!$I$2:$I$6</definedName>
    <definedName name="LISTE_TYPE_PRODUIT">[1]listes!$K$2:$K$28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87" i="1" l="1"/>
  <c r="V187" i="1"/>
  <c r="U187" i="1"/>
  <c r="O187" i="1"/>
  <c r="B187" i="1"/>
  <c r="C187" i="1" s="1"/>
  <c r="W186" i="1"/>
  <c r="V186" i="1"/>
  <c r="U186" i="1"/>
  <c r="O186" i="1"/>
  <c r="B186" i="1"/>
  <c r="C186" i="1" s="1"/>
  <c r="W185" i="1"/>
  <c r="V185" i="1"/>
  <c r="U185" i="1"/>
  <c r="O185" i="1"/>
  <c r="B185" i="1"/>
  <c r="C185" i="1" s="1"/>
  <c r="W184" i="1"/>
  <c r="V184" i="1"/>
  <c r="U184" i="1"/>
  <c r="O184" i="1"/>
  <c r="W183" i="1"/>
  <c r="V183" i="1"/>
  <c r="U183" i="1"/>
  <c r="O183" i="1"/>
  <c r="W182" i="1"/>
  <c r="V182" i="1"/>
  <c r="U182" i="1"/>
  <c r="O182" i="1"/>
  <c r="W181" i="1"/>
  <c r="V181" i="1"/>
  <c r="U181" i="1"/>
  <c r="O181" i="1"/>
  <c r="W180" i="1"/>
  <c r="V180" i="1"/>
  <c r="U180" i="1"/>
  <c r="O180" i="1"/>
  <c r="W179" i="1"/>
  <c r="V179" i="1"/>
  <c r="U179" i="1"/>
  <c r="O179" i="1"/>
  <c r="B179" i="1"/>
  <c r="W178" i="1"/>
  <c r="V178" i="1"/>
  <c r="U178" i="1"/>
  <c r="O178" i="1"/>
  <c r="W177" i="1"/>
  <c r="V177" i="1"/>
  <c r="U177" i="1"/>
  <c r="O177" i="1"/>
  <c r="B177" i="1"/>
  <c r="W176" i="1"/>
  <c r="V176" i="1"/>
  <c r="U176" i="1"/>
  <c r="O176" i="1"/>
  <c r="C176" i="1"/>
  <c r="B176" i="1"/>
  <c r="W175" i="1"/>
  <c r="V175" i="1"/>
  <c r="U175" i="1"/>
  <c r="O175" i="1"/>
  <c r="B175" i="1"/>
  <c r="C175" i="1" s="1"/>
  <c r="W174" i="1"/>
  <c r="V174" i="1"/>
  <c r="U174" i="1"/>
  <c r="O174" i="1"/>
  <c r="C174" i="1"/>
  <c r="B174" i="1"/>
  <c r="W173" i="1"/>
  <c r="V173" i="1"/>
  <c r="U173" i="1"/>
  <c r="O173" i="1"/>
  <c r="B173" i="1"/>
  <c r="C173" i="1" s="1"/>
  <c r="W172" i="1"/>
  <c r="V172" i="1"/>
  <c r="U172" i="1"/>
  <c r="O172" i="1"/>
  <c r="C172" i="1"/>
  <c r="B172" i="1"/>
  <c r="W171" i="1"/>
  <c r="V171" i="1"/>
  <c r="U171" i="1"/>
  <c r="O171" i="1"/>
  <c r="W170" i="1"/>
  <c r="V170" i="1"/>
  <c r="U170" i="1"/>
  <c r="O170" i="1"/>
  <c r="W169" i="1"/>
  <c r="V169" i="1"/>
  <c r="U169" i="1"/>
  <c r="O169" i="1"/>
  <c r="W168" i="1"/>
  <c r="V168" i="1"/>
  <c r="U168" i="1"/>
  <c r="O168" i="1"/>
  <c r="W167" i="1"/>
  <c r="V167" i="1"/>
  <c r="U167" i="1"/>
  <c r="O167" i="1"/>
  <c r="W166" i="1"/>
  <c r="V166" i="1"/>
  <c r="U166" i="1"/>
  <c r="O166" i="1"/>
  <c r="W165" i="1"/>
  <c r="V165" i="1"/>
  <c r="U165" i="1"/>
  <c r="O165" i="1"/>
  <c r="B165" i="1"/>
  <c r="W164" i="1"/>
  <c r="V164" i="1"/>
  <c r="U164" i="1"/>
  <c r="O164" i="1"/>
  <c r="C164" i="1"/>
  <c r="B164" i="1"/>
  <c r="W163" i="1"/>
  <c r="V163" i="1"/>
  <c r="U163" i="1"/>
  <c r="O163" i="1"/>
  <c r="B163" i="1"/>
  <c r="C163" i="1" s="1"/>
  <c r="W162" i="1"/>
  <c r="V162" i="1"/>
  <c r="U162" i="1"/>
  <c r="O162" i="1"/>
  <c r="W161" i="1"/>
  <c r="V161" i="1"/>
  <c r="U161" i="1"/>
  <c r="O161" i="1"/>
  <c r="W160" i="1"/>
  <c r="V160" i="1"/>
  <c r="U160" i="1"/>
  <c r="O160" i="1"/>
  <c r="W159" i="1"/>
  <c r="V159" i="1"/>
  <c r="U159" i="1"/>
  <c r="O159" i="1"/>
  <c r="B159" i="1"/>
  <c r="W158" i="1"/>
  <c r="V158" i="1"/>
  <c r="U158" i="1"/>
  <c r="O158" i="1"/>
  <c r="W157" i="1"/>
  <c r="V157" i="1"/>
  <c r="U157" i="1"/>
  <c r="O157" i="1"/>
  <c r="B157" i="1"/>
  <c r="W156" i="1"/>
  <c r="V156" i="1"/>
  <c r="U156" i="1"/>
  <c r="O156" i="1"/>
  <c r="W155" i="1"/>
  <c r="V155" i="1"/>
  <c r="U155" i="1"/>
  <c r="O155" i="1"/>
  <c r="B155" i="1"/>
  <c r="W154" i="1"/>
  <c r="V154" i="1"/>
  <c r="U154" i="1"/>
  <c r="O154" i="1"/>
  <c r="C154" i="1"/>
  <c r="B154" i="1"/>
  <c r="W153" i="1"/>
  <c r="V153" i="1"/>
  <c r="U153" i="1"/>
  <c r="O153" i="1"/>
  <c r="W152" i="1"/>
  <c r="V152" i="1"/>
  <c r="U152" i="1"/>
  <c r="O152" i="1"/>
  <c r="W151" i="1"/>
  <c r="V151" i="1"/>
  <c r="U151" i="1"/>
  <c r="O151" i="1"/>
  <c r="B151" i="1"/>
  <c r="W150" i="1"/>
  <c r="V150" i="1"/>
  <c r="U150" i="1"/>
  <c r="O150" i="1"/>
  <c r="C150" i="1"/>
  <c r="B150" i="1"/>
  <c r="W149" i="1"/>
  <c r="V149" i="1"/>
  <c r="U149" i="1"/>
  <c r="O149" i="1"/>
  <c r="B149" i="1"/>
  <c r="C149" i="1" s="1"/>
  <c r="W148" i="1"/>
  <c r="V148" i="1"/>
  <c r="U148" i="1"/>
  <c r="O148" i="1"/>
  <c r="C148" i="1"/>
  <c r="B148" i="1"/>
  <c r="W147" i="1"/>
  <c r="V147" i="1"/>
  <c r="U147" i="1"/>
  <c r="O147" i="1"/>
  <c r="W146" i="1"/>
  <c r="V146" i="1"/>
  <c r="U146" i="1"/>
  <c r="O146" i="1"/>
  <c r="W145" i="1"/>
  <c r="V145" i="1"/>
  <c r="U145" i="1"/>
  <c r="O145" i="1"/>
  <c r="B145" i="1"/>
  <c r="W144" i="1"/>
  <c r="V144" i="1"/>
  <c r="U144" i="1"/>
  <c r="O144" i="1"/>
  <c r="C144" i="1"/>
  <c r="B144" i="1"/>
  <c r="W143" i="1"/>
  <c r="V143" i="1"/>
  <c r="U143" i="1"/>
  <c r="O143" i="1"/>
  <c r="W142" i="1"/>
  <c r="V142" i="1"/>
  <c r="U142" i="1"/>
  <c r="O142" i="1"/>
  <c r="W141" i="1"/>
  <c r="V141" i="1"/>
  <c r="U141" i="1"/>
  <c r="O141" i="1"/>
  <c r="W140" i="1"/>
  <c r="V140" i="1"/>
  <c r="U140" i="1"/>
  <c r="O140" i="1"/>
  <c r="W139" i="1"/>
  <c r="V139" i="1"/>
  <c r="U139" i="1"/>
  <c r="O139" i="1"/>
  <c r="B139" i="1"/>
  <c r="W138" i="1"/>
  <c r="V138" i="1"/>
  <c r="U138" i="1"/>
  <c r="O138" i="1"/>
  <c r="C138" i="1"/>
  <c r="B138" i="1"/>
  <c r="W137" i="1"/>
  <c r="V137" i="1"/>
  <c r="U137" i="1"/>
  <c r="O137" i="1"/>
  <c r="B137" i="1"/>
  <c r="C137" i="1" s="1"/>
  <c r="W136" i="1"/>
  <c r="V136" i="1"/>
  <c r="U136" i="1"/>
  <c r="O136" i="1"/>
  <c r="C136" i="1"/>
  <c r="B136" i="1"/>
  <c r="W135" i="1"/>
  <c r="V135" i="1"/>
  <c r="U135" i="1"/>
  <c r="O135" i="1"/>
  <c r="B135" i="1"/>
  <c r="C135" i="1" s="1"/>
  <c r="W134" i="1"/>
  <c r="V134" i="1"/>
  <c r="U134" i="1"/>
  <c r="O134" i="1"/>
  <c r="C134" i="1"/>
  <c r="B134" i="1"/>
  <c r="W133" i="1"/>
  <c r="V133" i="1"/>
  <c r="U133" i="1"/>
  <c r="O133" i="1"/>
  <c r="B133" i="1"/>
  <c r="C133" i="1" s="1"/>
  <c r="W132" i="1"/>
  <c r="V132" i="1"/>
  <c r="U132" i="1"/>
  <c r="O132" i="1"/>
  <c r="C132" i="1"/>
  <c r="B132" i="1"/>
  <c r="W131" i="1"/>
  <c r="V131" i="1"/>
  <c r="U131" i="1"/>
  <c r="O131" i="1"/>
  <c r="W130" i="1"/>
  <c r="V130" i="1"/>
  <c r="U130" i="1"/>
  <c r="O130" i="1"/>
  <c r="W129" i="1"/>
  <c r="V129" i="1"/>
  <c r="U129" i="1"/>
  <c r="O129" i="1"/>
  <c r="W128" i="1"/>
  <c r="V128" i="1"/>
  <c r="U128" i="1"/>
  <c r="O128" i="1"/>
  <c r="W127" i="1"/>
  <c r="V127" i="1"/>
  <c r="U127" i="1"/>
  <c r="O127" i="1"/>
  <c r="B127" i="1"/>
  <c r="W126" i="1"/>
  <c r="V126" i="1"/>
  <c r="U126" i="1"/>
  <c r="O126" i="1"/>
  <c r="C126" i="1"/>
  <c r="B126" i="1"/>
  <c r="W125" i="1"/>
  <c r="V125" i="1"/>
  <c r="U125" i="1"/>
  <c r="O125" i="1"/>
  <c r="B125" i="1"/>
  <c r="C125" i="1" s="1"/>
  <c r="W124" i="1"/>
  <c r="V124" i="1"/>
  <c r="U124" i="1"/>
  <c r="O124" i="1"/>
  <c r="W123" i="1"/>
  <c r="V123" i="1"/>
  <c r="U123" i="1"/>
  <c r="O123" i="1"/>
  <c r="W122" i="1"/>
  <c r="V122" i="1"/>
  <c r="U122" i="1"/>
  <c r="O122" i="1"/>
  <c r="W121" i="1"/>
  <c r="V121" i="1"/>
  <c r="U121" i="1"/>
  <c r="O121" i="1"/>
  <c r="W120" i="1"/>
  <c r="V120" i="1"/>
  <c r="U120" i="1"/>
  <c r="O120" i="1"/>
  <c r="W119" i="1"/>
  <c r="V119" i="1"/>
  <c r="U119" i="1"/>
  <c r="O119" i="1"/>
  <c r="W118" i="1"/>
  <c r="V118" i="1"/>
  <c r="U118" i="1"/>
  <c r="O118" i="1"/>
  <c r="W117" i="1"/>
  <c r="V117" i="1"/>
  <c r="U117" i="1"/>
  <c r="O117" i="1"/>
  <c r="B117" i="1"/>
  <c r="W116" i="1"/>
  <c r="V116" i="1"/>
  <c r="U116" i="1"/>
  <c r="O116" i="1"/>
  <c r="W115" i="1"/>
  <c r="V115" i="1"/>
  <c r="U115" i="1"/>
  <c r="O115" i="1"/>
  <c r="W114" i="1"/>
  <c r="V114" i="1"/>
  <c r="U114" i="1"/>
  <c r="O114" i="1"/>
  <c r="W113" i="1"/>
  <c r="V113" i="1"/>
  <c r="U113" i="1"/>
  <c r="O113" i="1"/>
  <c r="W112" i="1"/>
  <c r="V112" i="1"/>
  <c r="U112" i="1"/>
  <c r="O112" i="1"/>
  <c r="W111" i="1"/>
  <c r="V111" i="1"/>
  <c r="U111" i="1"/>
  <c r="O111" i="1"/>
  <c r="W110" i="1"/>
  <c r="V110" i="1"/>
  <c r="U110" i="1"/>
  <c r="O110" i="1"/>
  <c r="W109" i="1"/>
  <c r="V109" i="1"/>
  <c r="U109" i="1"/>
  <c r="O109" i="1"/>
  <c r="B109" i="1"/>
  <c r="W108" i="1"/>
  <c r="V108" i="1"/>
  <c r="U108" i="1"/>
  <c r="O108" i="1"/>
  <c r="C108" i="1"/>
  <c r="B108" i="1"/>
  <c r="W107" i="1"/>
  <c r="V107" i="1"/>
  <c r="U107" i="1"/>
  <c r="O107" i="1"/>
  <c r="B107" i="1"/>
  <c r="C107" i="1" s="1"/>
  <c r="W106" i="1"/>
  <c r="V106" i="1"/>
  <c r="U106" i="1"/>
  <c r="O106" i="1"/>
  <c r="C106" i="1"/>
  <c r="B106" i="1"/>
  <c r="W105" i="1"/>
  <c r="V105" i="1"/>
  <c r="U105" i="1"/>
  <c r="O105" i="1"/>
  <c r="B105" i="1"/>
  <c r="C105" i="1" s="1"/>
  <c r="W104" i="1"/>
  <c r="V104" i="1"/>
  <c r="U104" i="1"/>
  <c r="O104" i="1"/>
  <c r="W103" i="1"/>
  <c r="V103" i="1"/>
  <c r="U103" i="1"/>
  <c r="O103" i="1"/>
  <c r="B103" i="1"/>
  <c r="W102" i="1"/>
  <c r="V102" i="1"/>
  <c r="U102" i="1"/>
  <c r="O102" i="1"/>
  <c r="C102" i="1"/>
  <c r="B102" i="1"/>
  <c r="W101" i="1"/>
  <c r="V101" i="1"/>
  <c r="U101" i="1"/>
  <c r="O101" i="1"/>
  <c r="B101" i="1"/>
  <c r="C101" i="1" s="1"/>
  <c r="W100" i="1"/>
  <c r="V100" i="1"/>
  <c r="U100" i="1"/>
  <c r="O100" i="1"/>
  <c r="C100" i="1"/>
  <c r="B100" i="1"/>
  <c r="W99" i="1"/>
  <c r="V99" i="1"/>
  <c r="U99" i="1"/>
  <c r="O99" i="1"/>
  <c r="B99" i="1"/>
  <c r="C99" i="1" s="1"/>
  <c r="W98" i="1"/>
  <c r="V98" i="1"/>
  <c r="U98" i="1"/>
  <c r="O98" i="1"/>
  <c r="W97" i="1"/>
  <c r="V97" i="1"/>
  <c r="U97" i="1"/>
  <c r="O97" i="1"/>
  <c r="W96" i="1"/>
  <c r="V96" i="1"/>
  <c r="U96" i="1"/>
  <c r="O96" i="1"/>
  <c r="W95" i="1"/>
  <c r="V95" i="1"/>
  <c r="U95" i="1"/>
  <c r="O95" i="1"/>
  <c r="W94" i="1"/>
  <c r="V94" i="1"/>
  <c r="U94" i="1"/>
  <c r="O94" i="1"/>
  <c r="W93" i="1"/>
  <c r="V93" i="1"/>
  <c r="U93" i="1"/>
  <c r="O93" i="1"/>
  <c r="W92" i="1"/>
  <c r="V92" i="1"/>
  <c r="U92" i="1"/>
  <c r="O92" i="1"/>
  <c r="W91" i="1"/>
  <c r="V91" i="1"/>
  <c r="U91" i="1"/>
  <c r="O91" i="1"/>
  <c r="B91" i="1"/>
  <c r="W90" i="1"/>
  <c r="V90" i="1"/>
  <c r="U90" i="1"/>
  <c r="O90" i="1"/>
  <c r="C90" i="1"/>
  <c r="B90" i="1"/>
  <c r="W89" i="1"/>
  <c r="V89" i="1"/>
  <c r="U89" i="1"/>
  <c r="O89" i="1"/>
  <c r="W88" i="1"/>
  <c r="V88" i="1"/>
  <c r="U88" i="1"/>
  <c r="O88" i="1"/>
  <c r="W87" i="1"/>
  <c r="V87" i="1"/>
  <c r="U87" i="1"/>
  <c r="O87" i="1"/>
  <c r="W86" i="1"/>
  <c r="V86" i="1"/>
  <c r="U86" i="1"/>
  <c r="O86" i="1"/>
  <c r="W85" i="1"/>
  <c r="V85" i="1"/>
  <c r="U85" i="1"/>
  <c r="O85" i="1"/>
  <c r="B85" i="1"/>
  <c r="W84" i="1"/>
  <c r="V84" i="1"/>
  <c r="U84" i="1"/>
  <c r="O84" i="1"/>
  <c r="C84" i="1"/>
  <c r="B84" i="1"/>
  <c r="W83" i="1"/>
  <c r="V83" i="1"/>
  <c r="U83" i="1"/>
  <c r="O83" i="1"/>
  <c r="B83" i="1"/>
  <c r="C83" i="1" s="1"/>
  <c r="W82" i="1"/>
  <c r="V82" i="1"/>
  <c r="U82" i="1"/>
  <c r="O82" i="1"/>
  <c r="W81" i="1"/>
  <c r="V81" i="1"/>
  <c r="U81" i="1"/>
  <c r="O81" i="1"/>
  <c r="W80" i="1"/>
  <c r="V80" i="1"/>
  <c r="U80" i="1"/>
  <c r="O80" i="1"/>
  <c r="W79" i="1"/>
  <c r="V79" i="1"/>
  <c r="U79" i="1"/>
  <c r="O79" i="1"/>
  <c r="W78" i="1"/>
  <c r="V78" i="1"/>
  <c r="U78" i="1"/>
  <c r="O78" i="1"/>
  <c r="W77" i="1"/>
  <c r="V77" i="1"/>
  <c r="U77" i="1"/>
  <c r="O77" i="1"/>
  <c r="W76" i="1"/>
  <c r="V76" i="1"/>
  <c r="U76" i="1"/>
  <c r="O76" i="1"/>
  <c r="W75" i="1"/>
  <c r="V75" i="1"/>
  <c r="U75" i="1"/>
  <c r="O75" i="1"/>
  <c r="B75" i="1"/>
  <c r="W74" i="1"/>
  <c r="V74" i="1"/>
  <c r="U74" i="1"/>
  <c r="O74" i="1"/>
  <c r="C74" i="1"/>
  <c r="B74" i="1"/>
  <c r="W73" i="1"/>
  <c r="V73" i="1"/>
  <c r="U73" i="1"/>
  <c r="O73" i="1"/>
  <c r="B73" i="1"/>
  <c r="C73" i="1" s="1"/>
  <c r="W72" i="1"/>
  <c r="V72" i="1"/>
  <c r="U72" i="1"/>
  <c r="O72" i="1"/>
  <c r="C72" i="1"/>
  <c r="B72" i="1"/>
  <c r="W71" i="1"/>
  <c r="V71" i="1"/>
  <c r="U71" i="1"/>
  <c r="O71" i="1"/>
  <c r="B71" i="1"/>
  <c r="C71" i="1" s="1"/>
  <c r="W70" i="1"/>
  <c r="V70" i="1"/>
  <c r="U70" i="1"/>
  <c r="O70" i="1"/>
  <c r="C70" i="1"/>
  <c r="B70" i="1"/>
  <c r="W69" i="1"/>
  <c r="V69" i="1"/>
  <c r="U69" i="1"/>
  <c r="O69" i="1"/>
  <c r="W68" i="1"/>
  <c r="V68" i="1"/>
  <c r="U68" i="1"/>
  <c r="O68" i="1"/>
  <c r="W67" i="1"/>
  <c r="V67" i="1"/>
  <c r="U67" i="1"/>
  <c r="O67" i="1"/>
  <c r="W66" i="1"/>
  <c r="V66" i="1"/>
  <c r="U66" i="1"/>
  <c r="O66" i="1"/>
  <c r="W65" i="1"/>
  <c r="V65" i="1"/>
  <c r="U65" i="1"/>
  <c r="O65" i="1"/>
  <c r="W64" i="1"/>
  <c r="V64" i="1"/>
  <c r="U64" i="1"/>
  <c r="O64" i="1"/>
  <c r="W63" i="1"/>
  <c r="V63" i="1"/>
  <c r="U63" i="1"/>
  <c r="O63" i="1"/>
  <c r="B63" i="1"/>
  <c r="W62" i="1"/>
  <c r="V62" i="1"/>
  <c r="U62" i="1"/>
  <c r="O62" i="1"/>
  <c r="W61" i="1"/>
  <c r="V61" i="1"/>
  <c r="U61" i="1"/>
  <c r="O61" i="1"/>
  <c r="B61" i="1"/>
  <c r="W60" i="1"/>
  <c r="V60" i="1"/>
  <c r="U60" i="1"/>
  <c r="O60" i="1"/>
  <c r="C60" i="1"/>
  <c r="B60" i="1"/>
  <c r="W59" i="1"/>
  <c r="V59" i="1"/>
  <c r="U59" i="1"/>
  <c r="O59" i="1"/>
  <c r="B59" i="1"/>
  <c r="C59" i="1" s="1"/>
  <c r="W58" i="1"/>
  <c r="V58" i="1"/>
  <c r="U58" i="1"/>
  <c r="O58" i="1"/>
  <c r="W57" i="1"/>
  <c r="V57" i="1"/>
  <c r="U57" i="1"/>
  <c r="O57" i="1"/>
  <c r="B57" i="1"/>
  <c r="W56" i="1"/>
  <c r="V56" i="1"/>
  <c r="U56" i="1"/>
  <c r="O56" i="1"/>
  <c r="C56" i="1"/>
  <c r="B56" i="1"/>
  <c r="W55" i="1"/>
  <c r="V55" i="1"/>
  <c r="U55" i="1"/>
  <c r="O55" i="1"/>
  <c r="B55" i="1"/>
  <c r="C55" i="1" s="1"/>
  <c r="W54" i="1"/>
  <c r="V54" i="1"/>
  <c r="U54" i="1"/>
  <c r="O54" i="1"/>
  <c r="C54" i="1"/>
  <c r="B54" i="1"/>
  <c r="W53" i="1"/>
  <c r="V53" i="1"/>
  <c r="U53" i="1"/>
  <c r="O53" i="1"/>
  <c r="W52" i="1"/>
  <c r="V52" i="1"/>
  <c r="U52" i="1"/>
  <c r="O52" i="1"/>
  <c r="W51" i="1"/>
  <c r="V51" i="1"/>
  <c r="U51" i="1"/>
  <c r="O51" i="1"/>
  <c r="W50" i="1"/>
  <c r="V50" i="1"/>
  <c r="U50" i="1"/>
  <c r="O50" i="1"/>
  <c r="W49" i="1"/>
  <c r="V49" i="1"/>
  <c r="U49" i="1"/>
  <c r="O49" i="1"/>
  <c r="B49" i="1"/>
  <c r="W48" i="1"/>
  <c r="V48" i="1"/>
  <c r="U48" i="1"/>
  <c r="O48" i="1"/>
  <c r="C48" i="1"/>
  <c r="B48" i="1"/>
  <c r="W47" i="1"/>
  <c r="V47" i="1"/>
  <c r="U47" i="1"/>
  <c r="O47" i="1"/>
  <c r="B47" i="1"/>
  <c r="C47" i="1" s="1"/>
  <c r="W46" i="1"/>
  <c r="V46" i="1"/>
  <c r="U46" i="1"/>
  <c r="O46" i="1"/>
  <c r="C46" i="1"/>
  <c r="B46" i="1"/>
  <c r="W45" i="1"/>
  <c r="V45" i="1"/>
  <c r="U45" i="1"/>
  <c r="O45" i="1"/>
  <c r="W44" i="1"/>
  <c r="V44" i="1"/>
  <c r="U44" i="1"/>
  <c r="O44" i="1"/>
  <c r="W43" i="1"/>
  <c r="V43" i="1"/>
  <c r="U43" i="1"/>
  <c r="O43" i="1"/>
  <c r="B43" i="1"/>
  <c r="W42" i="1"/>
  <c r="V42" i="1"/>
  <c r="U42" i="1"/>
  <c r="O42" i="1"/>
  <c r="C42" i="1"/>
  <c r="B42" i="1"/>
  <c r="W41" i="1"/>
  <c r="V41" i="1"/>
  <c r="U41" i="1"/>
  <c r="O41" i="1"/>
  <c r="B41" i="1"/>
  <c r="C41" i="1" s="1"/>
  <c r="W40" i="1"/>
  <c r="V40" i="1"/>
  <c r="U40" i="1"/>
  <c r="O40" i="1"/>
  <c r="C40" i="1"/>
  <c r="B40" i="1"/>
  <c r="W39" i="1"/>
  <c r="V39" i="1"/>
  <c r="U39" i="1"/>
  <c r="O39" i="1"/>
  <c r="B39" i="1"/>
  <c r="C39" i="1" s="1"/>
  <c r="W38" i="1"/>
  <c r="V38" i="1"/>
  <c r="U38" i="1"/>
  <c r="O38" i="1"/>
  <c r="C38" i="1"/>
  <c r="B38" i="1"/>
  <c r="W37" i="1"/>
  <c r="V37" i="1"/>
  <c r="U37" i="1"/>
  <c r="O37" i="1"/>
  <c r="B37" i="1"/>
  <c r="C37" i="1" s="1"/>
  <c r="W36" i="1"/>
  <c r="V36" i="1"/>
  <c r="U36" i="1"/>
  <c r="O36" i="1"/>
  <c r="C36" i="1"/>
  <c r="B36" i="1"/>
  <c r="W35" i="1"/>
  <c r="V35" i="1"/>
  <c r="U35" i="1"/>
  <c r="O35" i="1"/>
  <c r="B35" i="1"/>
  <c r="C35" i="1" s="1"/>
  <c r="W34" i="1"/>
  <c r="V34" i="1"/>
  <c r="U34" i="1"/>
  <c r="O34" i="1"/>
  <c r="C34" i="1"/>
  <c r="B34" i="1"/>
  <c r="W33" i="1"/>
  <c r="V33" i="1"/>
  <c r="U33" i="1"/>
  <c r="O33" i="1"/>
  <c r="B33" i="1"/>
  <c r="C33" i="1" s="1"/>
  <c r="W32" i="1"/>
  <c r="V32" i="1"/>
  <c r="U32" i="1"/>
  <c r="O32" i="1"/>
  <c r="C32" i="1"/>
  <c r="B32" i="1"/>
  <c r="W31" i="1"/>
  <c r="V31" i="1"/>
  <c r="U31" i="1"/>
  <c r="O31" i="1"/>
  <c r="W30" i="1"/>
  <c r="V30" i="1"/>
  <c r="U30" i="1"/>
  <c r="O30" i="1"/>
  <c r="W29" i="1"/>
  <c r="V29" i="1"/>
  <c r="U29" i="1"/>
  <c r="O29" i="1"/>
  <c r="B29" i="1"/>
  <c r="W28" i="1"/>
  <c r="V28" i="1"/>
  <c r="U28" i="1"/>
  <c r="O28" i="1"/>
  <c r="W27" i="1"/>
  <c r="V27" i="1"/>
  <c r="U27" i="1"/>
  <c r="O27" i="1"/>
  <c r="W26" i="1"/>
  <c r="V26" i="1"/>
  <c r="U26" i="1"/>
  <c r="O26" i="1"/>
  <c r="W25" i="1"/>
  <c r="V25" i="1"/>
  <c r="U25" i="1"/>
  <c r="O25" i="1"/>
  <c r="B25" i="1"/>
  <c r="W24" i="1"/>
  <c r="V24" i="1"/>
  <c r="U24" i="1"/>
  <c r="O24" i="1"/>
  <c r="W23" i="1"/>
  <c r="V23" i="1"/>
  <c r="U23" i="1"/>
  <c r="O23" i="1"/>
  <c r="W22" i="1"/>
  <c r="V22" i="1"/>
  <c r="U22" i="1"/>
  <c r="O22" i="1"/>
  <c r="W21" i="1"/>
  <c r="V21" i="1"/>
  <c r="U21" i="1"/>
  <c r="O21" i="1"/>
  <c r="B21" i="1"/>
  <c r="W20" i="1"/>
  <c r="V20" i="1"/>
  <c r="U20" i="1"/>
  <c r="O20" i="1"/>
  <c r="W19" i="1"/>
  <c r="V19" i="1"/>
  <c r="U19" i="1"/>
  <c r="O19" i="1"/>
  <c r="W18" i="1"/>
  <c r="V18" i="1"/>
  <c r="U18" i="1"/>
  <c r="O18" i="1"/>
  <c r="W17" i="1"/>
  <c r="V17" i="1"/>
  <c r="U17" i="1"/>
  <c r="O17" i="1"/>
  <c r="W16" i="1"/>
  <c r="V16" i="1"/>
  <c r="U16" i="1"/>
  <c r="O16" i="1"/>
  <c r="W15" i="1"/>
  <c r="V15" i="1"/>
  <c r="U15" i="1"/>
  <c r="O15" i="1"/>
  <c r="W14" i="1"/>
  <c r="V14" i="1"/>
  <c r="U14" i="1"/>
  <c r="O14" i="1"/>
  <c r="W13" i="1"/>
  <c r="V13" i="1"/>
  <c r="U13" i="1"/>
  <c r="O13" i="1"/>
  <c r="B13" i="1"/>
  <c r="W12" i="1"/>
  <c r="V12" i="1"/>
  <c r="U12" i="1"/>
  <c r="O12" i="1"/>
  <c r="C12" i="1"/>
  <c r="B12" i="1"/>
  <c r="W11" i="1"/>
  <c r="V11" i="1"/>
  <c r="U11" i="1"/>
  <c r="O11" i="1"/>
  <c r="B11" i="1"/>
  <c r="C11" i="1" s="1"/>
  <c r="W10" i="1"/>
  <c r="V10" i="1"/>
  <c r="U10" i="1"/>
  <c r="O10" i="1"/>
  <c r="C10" i="1"/>
  <c r="B10" i="1"/>
  <c r="W9" i="1"/>
  <c r="V9" i="1"/>
  <c r="U9" i="1"/>
  <c r="O9" i="1"/>
  <c r="B9" i="1"/>
  <c r="C9" i="1" s="1"/>
  <c r="W8" i="1"/>
  <c r="V8" i="1"/>
  <c r="U8" i="1"/>
  <c r="O8" i="1"/>
  <c r="C8" i="1"/>
  <c r="W7" i="1"/>
  <c r="V7" i="1"/>
  <c r="U7" i="1"/>
  <c r="O7" i="1"/>
  <c r="C7" i="1"/>
  <c r="B7" i="1"/>
  <c r="B8" i="1" s="1"/>
  <c r="W6" i="1"/>
  <c r="V6" i="1"/>
  <c r="U6" i="1"/>
  <c r="O6" i="1"/>
  <c r="C6" i="1"/>
  <c r="B6" i="1"/>
  <c r="W5" i="1"/>
  <c r="V5" i="1"/>
  <c r="U5" i="1"/>
  <c r="O5" i="1"/>
  <c r="C5" i="1"/>
  <c r="B5" i="1"/>
  <c r="W4" i="1"/>
  <c r="V4" i="1"/>
  <c r="U4" i="1"/>
  <c r="O4" i="1"/>
  <c r="W3" i="1"/>
  <c r="V3" i="1"/>
  <c r="U3" i="1"/>
  <c r="O3" i="1"/>
  <c r="B3" i="1"/>
  <c r="B4" i="1" s="1"/>
  <c r="C4" i="1" s="1"/>
  <c r="W2" i="1"/>
  <c r="V2" i="1"/>
  <c r="U2" i="1"/>
  <c r="O2" i="1"/>
  <c r="C2" i="1"/>
  <c r="B2" i="1"/>
  <c r="C63" i="1" l="1"/>
  <c r="B64" i="1"/>
  <c r="C109" i="1"/>
  <c r="B110" i="1"/>
  <c r="C117" i="1"/>
  <c r="B118" i="1"/>
  <c r="C165" i="1"/>
  <c r="B166" i="1"/>
  <c r="C177" i="1"/>
  <c r="B178" i="1"/>
  <c r="C178" i="1" s="1"/>
  <c r="C3" i="1"/>
  <c r="B22" i="1"/>
  <c r="C21" i="1"/>
  <c r="C43" i="1"/>
  <c r="B44" i="1"/>
  <c r="C103" i="1"/>
  <c r="B104" i="1"/>
  <c r="C104" i="1" s="1"/>
  <c r="C139" i="1"/>
  <c r="B140" i="1"/>
  <c r="C151" i="1"/>
  <c r="B152" i="1"/>
  <c r="C155" i="1"/>
  <c r="B156" i="1"/>
  <c r="C156" i="1" s="1"/>
  <c r="C179" i="1"/>
  <c r="B180" i="1"/>
  <c r="C75" i="1"/>
  <c r="B76" i="1"/>
  <c r="C91" i="1"/>
  <c r="B92" i="1"/>
  <c r="C127" i="1"/>
  <c r="B128" i="1"/>
  <c r="C159" i="1"/>
  <c r="B160" i="1"/>
  <c r="C13" i="1"/>
  <c r="B14" i="1"/>
  <c r="B26" i="1"/>
  <c r="C25" i="1"/>
  <c r="C29" i="1"/>
  <c r="B30" i="1"/>
  <c r="C49" i="1"/>
  <c r="B50" i="1"/>
  <c r="C57" i="1"/>
  <c r="B58" i="1"/>
  <c r="C58" i="1" s="1"/>
  <c r="C61" i="1"/>
  <c r="B62" i="1"/>
  <c r="C62" i="1" s="1"/>
  <c r="C85" i="1"/>
  <c r="B86" i="1"/>
  <c r="C145" i="1"/>
  <c r="B146" i="1"/>
  <c r="C157" i="1"/>
  <c r="B158" i="1"/>
  <c r="C158" i="1" s="1"/>
  <c r="B27" i="1" l="1"/>
  <c r="C26" i="1"/>
  <c r="C166" i="1"/>
  <c r="B167" i="1"/>
  <c r="C110" i="1"/>
  <c r="B111" i="1"/>
  <c r="C86" i="1"/>
  <c r="B87" i="1"/>
  <c r="B31" i="1"/>
  <c r="C31" i="1" s="1"/>
  <c r="C30" i="1"/>
  <c r="B15" i="1"/>
  <c r="C14" i="1"/>
  <c r="C128" i="1"/>
  <c r="B129" i="1"/>
  <c r="C76" i="1"/>
  <c r="B77" i="1"/>
  <c r="C140" i="1"/>
  <c r="B141" i="1"/>
  <c r="B45" i="1"/>
  <c r="C45" i="1" s="1"/>
  <c r="C44" i="1"/>
  <c r="C118" i="1"/>
  <c r="B119" i="1"/>
  <c r="C64" i="1"/>
  <c r="B65" i="1"/>
  <c r="B23" i="1"/>
  <c r="C22" i="1"/>
  <c r="C146" i="1"/>
  <c r="B147" i="1"/>
  <c r="C147" i="1" s="1"/>
  <c r="B51" i="1"/>
  <c r="C50" i="1"/>
  <c r="C160" i="1"/>
  <c r="B161" i="1"/>
  <c r="C92" i="1"/>
  <c r="B93" i="1"/>
  <c r="C180" i="1"/>
  <c r="B181" i="1"/>
  <c r="C152" i="1"/>
  <c r="B153" i="1"/>
  <c r="C153" i="1" s="1"/>
  <c r="C181" i="1" l="1"/>
  <c r="B182" i="1"/>
  <c r="C161" i="1"/>
  <c r="B162" i="1"/>
  <c r="C162" i="1" s="1"/>
  <c r="C65" i="1"/>
  <c r="B66" i="1"/>
  <c r="C77" i="1"/>
  <c r="B78" i="1"/>
  <c r="C87" i="1"/>
  <c r="B88" i="1"/>
  <c r="C167" i="1"/>
  <c r="B168" i="1"/>
  <c r="B16" i="1"/>
  <c r="C15" i="1"/>
  <c r="C129" i="1"/>
  <c r="B130" i="1"/>
  <c r="C111" i="1"/>
  <c r="B112" i="1"/>
  <c r="C93" i="1"/>
  <c r="B94" i="1"/>
  <c r="C119" i="1"/>
  <c r="B120" i="1"/>
  <c r="C141" i="1"/>
  <c r="B142" i="1"/>
  <c r="C51" i="1"/>
  <c r="B52" i="1"/>
  <c r="C23" i="1"/>
  <c r="B24" i="1"/>
  <c r="C24" i="1" s="1"/>
  <c r="C27" i="1"/>
  <c r="B28" i="1"/>
  <c r="C28" i="1" s="1"/>
  <c r="C94" i="1" l="1"/>
  <c r="B95" i="1"/>
  <c r="C78" i="1"/>
  <c r="B79" i="1"/>
  <c r="C142" i="1"/>
  <c r="B143" i="1"/>
  <c r="C143" i="1" s="1"/>
  <c r="C168" i="1"/>
  <c r="B169" i="1"/>
  <c r="C88" i="1"/>
  <c r="B89" i="1"/>
  <c r="C89" i="1" s="1"/>
  <c r="C66" i="1"/>
  <c r="B67" i="1"/>
  <c r="C182" i="1"/>
  <c r="B183" i="1"/>
  <c r="C130" i="1"/>
  <c r="B131" i="1"/>
  <c r="C131" i="1" s="1"/>
  <c r="B53" i="1"/>
  <c r="C53" i="1" s="1"/>
  <c r="C52" i="1"/>
  <c r="C120" i="1"/>
  <c r="B121" i="1"/>
  <c r="C112" i="1"/>
  <c r="B113" i="1"/>
  <c r="B17" i="1"/>
  <c r="C16" i="1"/>
  <c r="C121" i="1" l="1"/>
  <c r="B122" i="1"/>
  <c r="C169" i="1"/>
  <c r="B170" i="1"/>
  <c r="C79" i="1"/>
  <c r="B80" i="1"/>
  <c r="B18" i="1"/>
  <c r="C17" i="1"/>
  <c r="C113" i="1"/>
  <c r="B114" i="1"/>
  <c r="C183" i="1"/>
  <c r="B184" i="1"/>
  <c r="C184" i="1" s="1"/>
  <c r="C95" i="1"/>
  <c r="B96" i="1"/>
  <c r="C67" i="1"/>
  <c r="B68" i="1"/>
  <c r="C170" i="1" l="1"/>
  <c r="B171" i="1"/>
  <c r="C171" i="1" s="1"/>
  <c r="B19" i="1"/>
  <c r="C18" i="1"/>
  <c r="C96" i="1"/>
  <c r="B97" i="1"/>
  <c r="C80" i="1"/>
  <c r="B81" i="1"/>
  <c r="C122" i="1"/>
  <c r="B123" i="1"/>
  <c r="C68" i="1"/>
  <c r="B69" i="1"/>
  <c r="C69" i="1" s="1"/>
  <c r="C114" i="1"/>
  <c r="B115" i="1"/>
  <c r="C81" i="1" l="1"/>
  <c r="B82" i="1"/>
  <c r="C82" i="1" s="1"/>
  <c r="C19" i="1"/>
  <c r="B20" i="1"/>
  <c r="C20" i="1" s="1"/>
  <c r="C115" i="1"/>
  <c r="B116" i="1"/>
  <c r="C116" i="1" s="1"/>
  <c r="C123" i="1"/>
  <c r="B124" i="1"/>
  <c r="C124" i="1" s="1"/>
  <c r="C97" i="1"/>
  <c r="B98" i="1"/>
  <c r="C98" i="1" s="1"/>
</calcChain>
</file>

<file path=xl/sharedStrings.xml><?xml version="1.0" encoding="utf-8"?>
<sst xmlns="http://schemas.openxmlformats.org/spreadsheetml/2006/main" count="1497" uniqueCount="420">
  <si>
    <t>N°</t>
  </si>
  <si>
    <t>Compteur</t>
  </si>
  <si>
    <t>Concatener</t>
  </si>
  <si>
    <t>Date</t>
  </si>
  <si>
    <t>Type de cde</t>
  </si>
  <si>
    <t>Demandeur</t>
  </si>
  <si>
    <t>Antenne</t>
  </si>
  <si>
    <t>Acheteur</t>
  </si>
  <si>
    <t>Désignation</t>
  </si>
  <si>
    <t>Référence</t>
  </si>
  <si>
    <t>U. de valeur</t>
  </si>
  <si>
    <t>Conditionnement</t>
  </si>
  <si>
    <t>Prix U ht</t>
  </si>
  <si>
    <t>Qté</t>
  </si>
  <si>
    <t>Total ht</t>
  </si>
  <si>
    <t>Fournisseur</t>
  </si>
  <si>
    <t>Livré le</t>
  </si>
  <si>
    <t>Reliquat cde le</t>
  </si>
  <si>
    <t>Observation</t>
  </si>
  <si>
    <t>Facture reçue</t>
  </si>
  <si>
    <t>Année</t>
  </si>
  <si>
    <t>Mois</t>
  </si>
  <si>
    <t>Semaine</t>
  </si>
  <si>
    <t>Type de produit</t>
  </si>
  <si>
    <t>HB1</t>
  </si>
  <si>
    <t>STOCK</t>
  </si>
  <si>
    <t>EMBOUT STAN.PHILLIPS 2X25 B10</t>
  </si>
  <si>
    <t>682717</t>
  </si>
  <si>
    <t>Boite</t>
  </si>
  <si>
    <t>Boite de 10</t>
  </si>
  <si>
    <t>OUI</t>
  </si>
  <si>
    <t>Petit outillage</t>
  </si>
  <si>
    <t>EMBOUT STAND. POZI PZ2X25 B10</t>
  </si>
  <si>
    <t>682738</t>
  </si>
  <si>
    <t>BINETTE NANTERRE 16 CM EM</t>
  </si>
  <si>
    <t>664167</t>
  </si>
  <si>
    <t>Pièce</t>
  </si>
  <si>
    <t>sur facture : 2 pièces uniquement</t>
  </si>
  <si>
    <t>HB2</t>
  </si>
  <si>
    <t>VEHICULES</t>
  </si>
  <si>
    <t xml:space="preserve">miroir de rétroviseur extérieur Gauche pour Berlingo </t>
  </si>
  <si>
    <t>FA-348-VX</t>
  </si>
  <si>
    <t>enlèvement sur place</t>
  </si>
  <si>
    <t>Réparation véhicule</t>
  </si>
  <si>
    <t>HB3</t>
  </si>
  <si>
    <t>rétroviseur extérieur Gauche pour BERLINGO</t>
  </si>
  <si>
    <t>DZ-904-CB</t>
  </si>
  <si>
    <t>plaques d'immatriculation</t>
  </si>
  <si>
    <t>radar de recul qui ne fonctionne pas</t>
  </si>
  <si>
    <t>HB4</t>
  </si>
  <si>
    <t>Papier d'essuyage Tork Basic chamois pour W2 - 2 plis - Lot de 2 bobines</t>
  </si>
  <si>
    <t>459.846</t>
  </si>
  <si>
    <t>Lot</t>
  </si>
  <si>
    <t>Lot de 2 bobines</t>
  </si>
  <si>
    <t>SIEGE</t>
  </si>
  <si>
    <t>Nettoyage &amp; essuyage</t>
  </si>
  <si>
    <t>HB5</t>
  </si>
  <si>
    <t>FORMATION</t>
  </si>
  <si>
    <t>Formation sécurité B0 HO HOV Session d'une journée</t>
  </si>
  <si>
    <t>Jour</t>
  </si>
  <si>
    <t>Formation</t>
  </si>
  <si>
    <t>HB6</t>
  </si>
  <si>
    <t>GANT NYTRYL TOUCH N TUFF JETTABLE BTE 100 PAIRES T9</t>
  </si>
  <si>
    <t>8.090.207</t>
  </si>
  <si>
    <t>Boite de 100</t>
  </si>
  <si>
    <t>EPI</t>
  </si>
  <si>
    <t>HB7</t>
  </si>
  <si>
    <t>remplacement de clé principale</t>
  </si>
  <si>
    <t>EB-132-BG</t>
  </si>
  <si>
    <t>HB8</t>
  </si>
  <si>
    <t>remplacement bloc commande sous volant</t>
  </si>
  <si>
    <t>EJ-365-KN</t>
  </si>
  <si>
    <t>bloc commande multifonction</t>
  </si>
  <si>
    <t>miroir de rétroviseur extérieur Gauche pour Nemo</t>
  </si>
  <si>
    <t>remplacement glace de rétroviseur</t>
  </si>
  <si>
    <t>recharge climatisation</t>
  </si>
  <si>
    <t>remplacement tuyau basse pression entrée compresseur</t>
  </si>
  <si>
    <t>contrôle + essai</t>
  </si>
  <si>
    <t>tuyau fluide de réfrigération</t>
  </si>
  <si>
    <t>HB9</t>
  </si>
  <si>
    <t>Genouillères Deltaplus - la paire</t>
  </si>
  <si>
    <t>6.417.179</t>
  </si>
  <si>
    <t>Pantalon Muzelle Dulac Action Work - bleu - taille 3</t>
  </si>
  <si>
    <t>7.592.125</t>
  </si>
  <si>
    <t>FILTRE CARTOUCHE 3M ABEK 2P3 SL 6099 - boite de 4</t>
  </si>
  <si>
    <t>7.424.945</t>
  </si>
  <si>
    <t>Boite de 4</t>
  </si>
  <si>
    <t>30 combinaisons model 122 WH20B-00122 XL</t>
  </si>
  <si>
    <t>9.510.935</t>
  </si>
  <si>
    <t>Carton</t>
  </si>
  <si>
    <t>Carton de 30</t>
  </si>
  <si>
    <t>HB10</t>
  </si>
  <si>
    <t>rétroviseur extérieur Gauche pour Nemo</t>
  </si>
  <si>
    <t>EK-800-YZ</t>
  </si>
  <si>
    <t>annulée</t>
  </si>
  <si>
    <t>rétroviseur extérieur Droit pour Nemo</t>
  </si>
  <si>
    <t>climatisation en panne</t>
  </si>
  <si>
    <t>remplacement bloc feu AR Gauche</t>
  </si>
  <si>
    <t>HB11</t>
  </si>
  <si>
    <t>Remplacement des 4 pneus</t>
  </si>
  <si>
    <t>ED-611-SF</t>
  </si>
  <si>
    <t>Forfait montage</t>
  </si>
  <si>
    <t>Fourniture et pose de valve</t>
  </si>
  <si>
    <t>HB12</t>
  </si>
  <si>
    <t>Fourniture et pose jante+pneu Nemo</t>
  </si>
  <si>
    <t>EB-057-BG</t>
  </si>
  <si>
    <t>HB13</t>
  </si>
  <si>
    <t>Prolongation du contrat de location du véhicule FD-105-TH pour M. Arnald Martinez</t>
  </si>
  <si>
    <t>Du 31/05 au 31/07/2019</t>
  </si>
  <si>
    <t>Location de matériel</t>
  </si>
  <si>
    <t>HB14</t>
  </si>
  <si>
    <t>Prolongation du contrat de location du véhicule FD-129-TJ pour M. Faustin Jacky</t>
  </si>
  <si>
    <t>Du 30/03 au 28/06/2019</t>
  </si>
  <si>
    <t>HB15</t>
  </si>
  <si>
    <t>Prolongation du contrat de location du véhicule EW-251-LC pour M. MEMED Armand</t>
  </si>
  <si>
    <t>HB16</t>
  </si>
  <si>
    <t>Prolongation du contrat de location du véhicule FC-430-RC pour M. BENZIANE BILAL</t>
  </si>
  <si>
    <t>HB17</t>
  </si>
  <si>
    <t>Prolongation du contrat de location du véhicule EZ-007-VY pour M. MEDJAHEDI Ouahid</t>
  </si>
  <si>
    <t>HB18</t>
  </si>
  <si>
    <t>Prolongation du contrat de location du véhicule FC-718-RC pour M. ELHAFNI Farid</t>
  </si>
  <si>
    <t>Du 30/03 au 28/07/2019</t>
  </si>
  <si>
    <t>HB19</t>
  </si>
  <si>
    <t>Prolongation du contrat de location du véhicule FD-960-TH pour M. Noui Samy Nacer</t>
  </si>
  <si>
    <t>HB20</t>
  </si>
  <si>
    <t>Chaussures de sécurité basses Aimont Argon S1P - noires - pointure 42</t>
  </si>
  <si>
    <t>11.168.867</t>
  </si>
  <si>
    <t>HB22</t>
  </si>
  <si>
    <t>Bottes de sécurité Netco Ardèche S5 - vertes - pointure 45</t>
  </si>
  <si>
    <t>8.129.703</t>
  </si>
  <si>
    <t>Gants protection chimique Ansell Solvex 37-675 nitrile - taille 9 | 12 paires</t>
  </si>
  <si>
    <t>5.953.858</t>
  </si>
  <si>
    <t>Lot de 12 paires</t>
  </si>
  <si>
    <t>Gants protection chimique Ansell Solvex 37-675 nitrile - taille 7 | 12 paires</t>
  </si>
  <si>
    <t>5.953.836</t>
  </si>
  <si>
    <t>Gants protection chimique Ansell Solvex 37-675 nitrile - taille 8 | 12 paires</t>
  </si>
  <si>
    <t>5.953.847</t>
  </si>
  <si>
    <t>HB23</t>
  </si>
  <si>
    <t>Fourniture d'une roue de secours pour Nemo</t>
  </si>
  <si>
    <t>DZ-382-WN</t>
  </si>
  <si>
    <t>HB24</t>
  </si>
  <si>
    <t>Fourniture et pose des 2 pneus AVANT pour Nemo</t>
  </si>
  <si>
    <t>DL-502-CG</t>
  </si>
  <si>
    <t>HB25</t>
  </si>
  <si>
    <t>/4 x 20 JOINTS ETANCHEITE ORANGE 3M 6895</t>
  </si>
  <si>
    <t>8.741.399</t>
  </si>
  <si>
    <t>Boite de 4 sachets de 20</t>
  </si>
  <si>
    <t>Masque jetable 3M Aura 9332+ FFP3 - pliable avec soupape - boîte de 10</t>
  </si>
  <si>
    <t>5.936.108</t>
  </si>
  <si>
    <t>Casque de sécurité Deltaplus Granite Peak - serrage par crémaillère - blanc</t>
  </si>
  <si>
    <t>5.934.671</t>
  </si>
  <si>
    <t>Harnais Honeywell Miller H-Design Duraflex</t>
  </si>
  <si>
    <t>8.502.031</t>
  </si>
  <si>
    <t>HB26</t>
  </si>
  <si>
    <t>POUBELLE CARRE 87L GRISE</t>
  </si>
  <si>
    <t>A019462</t>
  </si>
  <si>
    <t>Collecte de déchets</t>
  </si>
  <si>
    <t>Cendrier colonne sur socle Capacité 3 L Coloris noir</t>
  </si>
  <si>
    <t>A021353</t>
  </si>
  <si>
    <t>HB27</t>
  </si>
  <si>
    <t>Programmation tablette tactile Air MediaNav</t>
  </si>
  <si>
    <t>EM-779-BV</t>
  </si>
  <si>
    <t>HB28</t>
  </si>
  <si>
    <t>Monture de scie à métaux Ergonomique</t>
  </si>
  <si>
    <t>604604</t>
  </si>
  <si>
    <t>Lames de scies à métaux HSS bimétal Tiga II |12 dents/cm | boite de 10</t>
  </si>
  <si>
    <t>529887</t>
  </si>
  <si>
    <t>HB29</t>
  </si>
  <si>
    <t>Pince à déchet manche de 100 cm - Manutan</t>
  </si>
  <si>
    <t>A277179</t>
  </si>
  <si>
    <t>HB30</t>
  </si>
  <si>
    <t>Ruban adhésif de signalisation sécurité Tesa Signal - 50 mm x 66 m - jaune/noir</t>
  </si>
  <si>
    <t>4.565.521</t>
  </si>
  <si>
    <t>Fournitures d'emballage</t>
  </si>
  <si>
    <t>HB31</t>
  </si>
  <si>
    <t>Ensemble balayette et pelle</t>
  </si>
  <si>
    <t>A017119</t>
  </si>
  <si>
    <t>Cordon patch RJ45 - Câble droit Cat. 6 - Blindé FTP - Gris - 10 mètres</t>
  </si>
  <si>
    <t>A127243</t>
  </si>
  <si>
    <t>Matériel Electrique</t>
  </si>
  <si>
    <t>Lave Glace Dégivrant 5 L - KF</t>
  </si>
  <si>
    <t>A169387</t>
  </si>
  <si>
    <t>Fournitures pour véhicules</t>
  </si>
  <si>
    <t>Triangle de signalisation</t>
  </si>
  <si>
    <t>A149583</t>
  </si>
  <si>
    <t>Gilet haute visibilité - Manutan jaune | taille L</t>
  </si>
  <si>
    <t>A136589</t>
  </si>
  <si>
    <t>Gilet haute visibilité - Manutan jaune | taille M</t>
  </si>
  <si>
    <t>A230446</t>
  </si>
  <si>
    <t>Gilet haute visibilité - Manutan jaune | taille XL</t>
  </si>
  <si>
    <t>A136590</t>
  </si>
  <si>
    <t>HB32</t>
  </si>
  <si>
    <t>CHANTIER</t>
  </si>
  <si>
    <t>FER PLAT 80x6 mm</t>
  </si>
  <si>
    <t>34200008006</t>
  </si>
  <si>
    <t>Quincaillerie</t>
  </si>
  <si>
    <t>coupe simple s/fers-tubes-corn</t>
  </si>
  <si>
    <t>51310000000</t>
  </si>
  <si>
    <t>HB33</t>
  </si>
  <si>
    <t>Eau déminéralisée Onyx 5L</t>
  </si>
  <si>
    <t>533093</t>
  </si>
  <si>
    <t>Autre</t>
  </si>
  <si>
    <t>Détartrant Callstop</t>
  </si>
  <si>
    <t>793288</t>
  </si>
  <si>
    <t>HB34</t>
  </si>
  <si>
    <t>CHAUSSURE UPOWER TROPHY BASSE 39</t>
  </si>
  <si>
    <t>6.820.333</t>
  </si>
  <si>
    <t>CHAUSSURE UPOWER TROPHY BASSE 40</t>
  </si>
  <si>
    <t>6.820.344</t>
  </si>
  <si>
    <t>CHAUSSURE UPOWER TROPHY BASSE 41</t>
  </si>
  <si>
    <t>6.820.355</t>
  </si>
  <si>
    <t>CHAUSSURE UPOWER TROPHY BASSE 42</t>
  </si>
  <si>
    <t>6.820.366</t>
  </si>
  <si>
    <t>CHAUSSURE UPOWER TROPHY BASSE 43</t>
  </si>
  <si>
    <t>6.820.377</t>
  </si>
  <si>
    <t>CHAUSSURE UPOWER TROPHY BASSE 44</t>
  </si>
  <si>
    <t>6.820.388</t>
  </si>
  <si>
    <t>CHAUSSURE UPOWER TROPHY BASSE 45</t>
  </si>
  <si>
    <t>6.820.399</t>
  </si>
  <si>
    <t>CHAUSSURE UPOWER TROPHY BASSE 46</t>
  </si>
  <si>
    <t>6.820.402</t>
  </si>
  <si>
    <t>Bottes de sécurité Netco Ardèche S5 - vertes - pointure 42</t>
  </si>
  <si>
    <t>8.129.678</t>
  </si>
  <si>
    <t>HB35</t>
  </si>
  <si>
    <t>Laine d'acier 1 kg grain fin</t>
  </si>
  <si>
    <t>168147</t>
  </si>
  <si>
    <t>HB36</t>
  </si>
  <si>
    <t>Palette de rétention avec caillebotis, Capacité (nb de fûts): 2, Matériau: Polyéthylène</t>
  </si>
  <si>
    <t>A007026</t>
  </si>
  <si>
    <t>Corbeille murale magnétique 1 compartiment, Matériau: Polystyrène, Pour format: 24 x 32cm, Coloris: Noir</t>
  </si>
  <si>
    <t>A386379</t>
  </si>
  <si>
    <t>Fournitures administratives</t>
  </si>
  <si>
    <t>Porte-clés Assorti, Matériau: Polypropylène, Hauteur hors tout: 50 mm, Largeur hors tout: 22 mm</t>
  </si>
  <si>
    <t>A158787</t>
  </si>
  <si>
    <t>Pochette cadre d'affichage adhésif Magneto A4, Nb de pochettes: 2, Type: Adhésif, Coloris: Bleu</t>
  </si>
  <si>
    <t>A129224</t>
  </si>
  <si>
    <t>Panneau d'interdiction, Adhésif: oui, Rigide: non, Norme ISO 7010: oui, Matériau: Vinyle, Panneau forme: Rond</t>
  </si>
  <si>
    <t>A033513</t>
  </si>
  <si>
    <t>Ciseaux titane anti-adhérents, Lame matériau: Titane, Longueur hors tout: 20 cm, Modèle: Ambidextre</t>
  </si>
  <si>
    <t>A129609</t>
  </si>
  <si>
    <t>HB37</t>
  </si>
  <si>
    <t>Faire une géométrie des pneus et un parallélisme</t>
  </si>
  <si>
    <t>EJ-990-DX</t>
  </si>
  <si>
    <t>HB38</t>
  </si>
  <si>
    <t>ESSUYAGE PRENIUM GRIS 280F / CHIFFON QUI NE RAYE PAS | boite de 280</t>
  </si>
  <si>
    <t>Boite de 280</t>
  </si>
  <si>
    <t>Sac porte-outils textile Trolley</t>
  </si>
  <si>
    <t>Coffret de vissage 40 pièces 0-63-038</t>
  </si>
  <si>
    <t>527156</t>
  </si>
  <si>
    <t>Marteau menuisier Taureau II</t>
  </si>
  <si>
    <t>619389</t>
  </si>
  <si>
    <t>Cadenas à code corps aluminium couleur 145/40</t>
  </si>
  <si>
    <t>589065</t>
  </si>
  <si>
    <t>FORET FRIOUL II HSS D.4 B10</t>
  </si>
  <si>
    <t>572321</t>
  </si>
  <si>
    <t>FORET FRIOUL II HSS D.5 B10</t>
  </si>
  <si>
    <t>572342</t>
  </si>
  <si>
    <t>100 Vis autoperceuses tête fraisée empreinte Phillips acier zingué blanc entièrement filetées</t>
  </si>
  <si>
    <t>535367</t>
  </si>
  <si>
    <t>HB39</t>
  </si>
  <si>
    <t>Echange de bouteille de CO2 58,7 kg</t>
  </si>
  <si>
    <t>ANNULEE</t>
  </si>
  <si>
    <t>Location de gaz</t>
  </si>
  <si>
    <t>HB40</t>
  </si>
  <si>
    <t xml:space="preserve">remplacement de la batterie </t>
  </si>
  <si>
    <t>EA-472-EH</t>
  </si>
  <si>
    <t>HB41</t>
  </si>
  <si>
    <t>remplacement du blof feu AR G sur Jumpy</t>
  </si>
  <si>
    <t>EX-989-EN</t>
  </si>
  <si>
    <t>HB42</t>
  </si>
  <si>
    <t>MASQUE COMPLET 3M 6800 REUTILISABLE</t>
  </si>
  <si>
    <t>7.320.183</t>
  </si>
  <si>
    <t>HB43</t>
  </si>
  <si>
    <t>HB44</t>
  </si>
  <si>
    <t>Remplacement vitre latérale passager suite vandalisme</t>
  </si>
  <si>
    <t>NON</t>
  </si>
  <si>
    <t>HB45</t>
  </si>
  <si>
    <t>Gravillon de mignonnette 4/8 non roulée sac de 35kg
CANTILLANA</t>
  </si>
  <si>
    <t>1386163</t>
  </si>
  <si>
    <t>Sac</t>
  </si>
  <si>
    <t>Sac de 35 kg</t>
  </si>
  <si>
    <t>HB46</t>
  </si>
  <si>
    <t>CLE MALE COURTE 5MM</t>
  </si>
  <si>
    <t>CLE MALE COURTE 13MM</t>
  </si>
  <si>
    <t>114052</t>
  </si>
  <si>
    <t>CLE MALE COURTE 14MM</t>
  </si>
  <si>
    <t>114059</t>
  </si>
  <si>
    <t>CLE MALE COURTE 11MM</t>
  </si>
  <si>
    <t>114038</t>
  </si>
  <si>
    <t>CLE MALE COURTE 12MM</t>
  </si>
  <si>
    <t>114045</t>
  </si>
  <si>
    <t>JEU CLES MALE ECREHOUS 6P/SPH</t>
  </si>
  <si>
    <t>531265</t>
  </si>
  <si>
    <t>CLES A PIPE CROZET (JEU 9)</t>
  </si>
  <si>
    <t>370455</t>
  </si>
  <si>
    <t>PISTOLET EXTRUDEUR PRO</t>
  </si>
  <si>
    <t>443136</t>
  </si>
  <si>
    <t>FORET FRIOUL II HSS D.3 B10</t>
  </si>
  <si>
    <t>572300</t>
  </si>
  <si>
    <t>HB47</t>
  </si>
  <si>
    <t>Chaîne plastique photoluminescente, Matériau: Polyéthylène, Coloris: Rouge/blanc, Ø: 6 mm, Longueur: 2500 cm</t>
  </si>
  <si>
    <t>A011659</t>
  </si>
  <si>
    <t>Chaîne plastique photoluminescente, Matériau: Polyéthylène, Coloris: Rouge/blanc, Ø: 6 mm, Longueur: 1000 cm</t>
  </si>
  <si>
    <t>A011657</t>
  </si>
  <si>
    <t>Kit d'absorbants en sac 35 L, Liquides absorbés: Tous liquides, Capacité totale d'absorption: 35 L</t>
  </si>
  <si>
    <t>A140752</t>
  </si>
  <si>
    <t>Pile Max AAA, Type de pile: AAA/LR03, Convient pour: Tous les appareils , Type: Pile baton</t>
  </si>
  <si>
    <t>A514969</t>
  </si>
  <si>
    <t>Pile Max AA, Type de pile: AA/LR6, Convient pour: tous les appareils , Type: pile baton</t>
  </si>
  <si>
    <t>A514928</t>
  </si>
  <si>
    <t>Bac à bec European, Compartimentable: non, Capacité: 8 L, Hauteur hors tout: 150 mm</t>
  </si>
  <si>
    <t>A170767</t>
  </si>
  <si>
    <t>Bacs de rangement empilables (x5 pcs)</t>
  </si>
  <si>
    <t>A504353</t>
  </si>
  <si>
    <t>Bac à bec industriel, Compartimentable: non, Capacité: 35 L, Hauteur hors tout: 300 mm</t>
  </si>
  <si>
    <t>A027824</t>
  </si>
  <si>
    <t>HB48</t>
  </si>
  <si>
    <t>Diable pliant aluminium, Force: 50 kg, Roue bandage: Caoutchouc, Largeur hors tout: 390 mm</t>
  </si>
  <si>
    <t>A020396</t>
  </si>
  <si>
    <t>HB49</t>
  </si>
  <si>
    <t>HB50</t>
  </si>
  <si>
    <t>Spatule de plâtrier lame inox 100mm _ STHT0-05786</t>
  </si>
  <si>
    <t>A193177</t>
  </si>
  <si>
    <t>Spatule à lisser enduits 250mm manche bois</t>
  </si>
  <si>
    <t>A171995</t>
  </si>
  <si>
    <t>Manche en bois, Type d'embout: Encastrable, Type: Manche, Modèle: Embout encastrable, Matériau: Bois</t>
  </si>
  <si>
    <t>A017666</t>
  </si>
  <si>
    <t>Multipot 8 compartiments, Matériau: Polystyrène, Nb de compartiments: 8, Coloris: Noir, Hauteur: 93 mm</t>
  </si>
  <si>
    <t>A018670</t>
  </si>
  <si>
    <t>HB51</t>
  </si>
  <si>
    <t>Fil plastifié vert BOBINOT DE FIL D. 1mm 50 m</t>
  </si>
  <si>
    <t>027902</t>
  </si>
  <si>
    <t>HB52</t>
  </si>
  <si>
    <t>remplacement de clé principale | Berlingo</t>
  </si>
  <si>
    <t>HB53</t>
  </si>
  <si>
    <t>Fourniture d'un double de clé |Nemo</t>
  </si>
  <si>
    <t>EA-166-DP</t>
  </si>
  <si>
    <t>HB54</t>
  </si>
  <si>
    <t>Fourniture d'un double de clé | Berlingo</t>
  </si>
  <si>
    <t>FA-311-RW</t>
  </si>
  <si>
    <t>HB55</t>
  </si>
  <si>
    <t>BACHE POLYET.TRANS.3X25M 50Ml</t>
  </si>
  <si>
    <t>486550</t>
  </si>
  <si>
    <t>ADHESIF MASQU.AR-MEN50MM RL50M</t>
  </si>
  <si>
    <t>346508</t>
  </si>
  <si>
    <t>HB56</t>
  </si>
  <si>
    <t>SANGLE POLYESTER TEND.CROC. 7M</t>
  </si>
  <si>
    <t>368410</t>
  </si>
  <si>
    <t>HB57</t>
  </si>
  <si>
    <t>Sur-chaussure PLP Deltaplus - blanches - taille unique - 50 paires</t>
  </si>
  <si>
    <t>5.965.699</t>
  </si>
  <si>
    <t>Boite de 50</t>
  </si>
  <si>
    <t>HB58</t>
  </si>
  <si>
    <t>Couteaux à enduire inox bi-matière Garo | 10 cm</t>
  </si>
  <si>
    <t>491660</t>
  </si>
  <si>
    <t>Couteaux à enduire inox bi-matière Garo | 5 cm</t>
  </si>
  <si>
    <t>491646</t>
  </si>
  <si>
    <t>Couteaux à enduire inox bi-matière Garo | 25 cm</t>
  </si>
  <si>
    <t>491681</t>
  </si>
  <si>
    <t>HB59</t>
  </si>
  <si>
    <t>HB60</t>
  </si>
  <si>
    <t>Remplacement de vitre latérale suite à vol</t>
  </si>
  <si>
    <t>FC-211-YG</t>
  </si>
  <si>
    <t>HB61</t>
  </si>
  <si>
    <t>Lingette nettoyante imprégnée Wypall 7772 - boîte de 50</t>
  </si>
  <si>
    <t>10.885.048</t>
  </si>
  <si>
    <t>Pantalon Muzelle Dulac Action Work - bleu - taille 2</t>
  </si>
  <si>
    <t>7.592.114</t>
  </si>
  <si>
    <t>HB62</t>
  </si>
  <si>
    <t>PINCE COUPANTE DEVANT 180MM</t>
  </si>
  <si>
    <t>570368</t>
  </si>
  <si>
    <t>ADAPTATEUR DE VOYAGE EUROPE</t>
  </si>
  <si>
    <t>606166</t>
  </si>
  <si>
    <t>HB63</t>
  </si>
  <si>
    <t>Câbles de démarrage, Type: Câbles de démarrage, Modèle: Pour camionnette, Intensité: 700 A, Longueur: 4.5 m</t>
  </si>
  <si>
    <t>A008639</t>
  </si>
  <si>
    <t>Scie-trépan HSS bimétal pour adaptateur standard 65 mm, 2 9/16</t>
  </si>
  <si>
    <t>A157743</t>
  </si>
  <si>
    <t>HB64</t>
  </si>
  <si>
    <t>Pantalon Muzelle Dulac Action Work - bleu - taille 4</t>
  </si>
  <si>
    <t>7.592.034</t>
  </si>
  <si>
    <t>HB65</t>
  </si>
  <si>
    <t>Fourniture d'une roue pour Nemo JANTE + PNEU</t>
  </si>
  <si>
    <t>EH-938-ZP</t>
  </si>
  <si>
    <t>HB66</t>
  </si>
  <si>
    <t>Remplacement de pneu suite crevaison</t>
  </si>
  <si>
    <t>EB-202-DD</t>
  </si>
  <si>
    <t>HB67</t>
  </si>
  <si>
    <t>Pantalon Muzelle Dulac Action Work - bleu - taille 1</t>
  </si>
  <si>
    <t>7.592.103</t>
  </si>
  <si>
    <t>7.592.136</t>
  </si>
  <si>
    <t>Gants manutention Deltaplus FBN49 fleur de bovin - taille 9 - boite de 12</t>
  </si>
  <si>
    <t>5.955.651</t>
  </si>
  <si>
    <t>HB68</t>
  </si>
  <si>
    <t>HB69</t>
  </si>
  <si>
    <t>CLE DE PORTIERE CARRE 6/10 6363.610</t>
  </si>
  <si>
    <t>327558</t>
  </si>
  <si>
    <t>CLE BATTEUSE ER 4574-4N345746000</t>
  </si>
  <si>
    <t>155736</t>
  </si>
  <si>
    <t>HB70</t>
  </si>
  <si>
    <t>Niveaux tubulaire 180°</t>
  </si>
  <si>
    <t>493003</t>
  </si>
  <si>
    <t>VIS AUTOP ACZITFPH4,8X45B250</t>
  </si>
  <si>
    <t>535430</t>
  </si>
  <si>
    <t>Boite de 250</t>
  </si>
  <si>
    <t>HB71</t>
  </si>
  <si>
    <t>reste 7 pièces à livrer</t>
  </si>
  <si>
    <t>Traceur de chantier Tresco | fluo orange</t>
  </si>
  <si>
    <t>618787</t>
  </si>
  <si>
    <t>Arbres pour trépans Série 42 | SDS+ Standard</t>
  </si>
  <si>
    <t>112317</t>
  </si>
  <si>
    <t>Arbres pour trépans Série 42 | 6 pans/11 mm A changement rapide</t>
  </si>
  <si>
    <t>112296</t>
  </si>
  <si>
    <t>Chargeur allume-cigare</t>
  </si>
  <si>
    <t>525078</t>
  </si>
  <si>
    <t>HB72</t>
  </si>
  <si>
    <t>Colles néoprène T-Rex</t>
  </si>
  <si>
    <t>613390</t>
  </si>
  <si>
    <t>HB73</t>
  </si>
  <si>
    <t>HB74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</si>
</sst>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#,##0.00\ &quot;€&quot;"/>
    <numFmt numFmtId="166" formatCode="m/d/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 Narrow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 Narrow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62">
    <xf numFmtId="0" fontId="0" fillId="0" borderId="0" xfId="0"/>
    <xf numFmtId="1" fontId="2" fillId="0" borderId="1" xfId="2" applyNumberFormat="1" applyFont="1" applyFill="1" applyBorder="1" applyAlignment="1">
      <alignment horizontal="center" wrapText="1"/>
    </xf>
    <xf numFmtId="1" fontId="2" fillId="0" borderId="2" xfId="2" applyNumberFormat="1" applyFont="1" applyFill="1" applyBorder="1" applyAlignment="1">
      <alignment horizontal="center" wrapText="1"/>
    </xf>
    <xf numFmtId="164" fontId="2" fillId="0" borderId="2" xfId="2" applyNumberFormat="1" applyFont="1" applyFill="1" applyBorder="1" applyAlignment="1">
      <alignment horizontal="center" wrapText="1"/>
    </xf>
    <xf numFmtId="0" fontId="2" fillId="0" borderId="2" xfId="2" applyFont="1" applyFill="1" applyBorder="1" applyAlignment="1">
      <alignment horizontal="center" wrapText="1"/>
    </xf>
    <xf numFmtId="14" fontId="2" fillId="0" borderId="2" xfId="2" applyNumberFormat="1" applyFont="1" applyFill="1" applyBorder="1" applyAlignment="1">
      <alignment horizontal="center" wrapText="1"/>
    </xf>
    <xf numFmtId="0" fontId="2" fillId="0" borderId="3" xfId="2" applyFont="1" applyFill="1" applyBorder="1" applyAlignment="1">
      <alignment horizontal="center" wrapText="1"/>
    </xf>
    <xf numFmtId="0" fontId="2" fillId="0" borderId="4" xfId="2" applyFont="1" applyFill="1" applyBorder="1" applyAlignment="1">
      <alignment horizontal="center" wrapText="1"/>
    </xf>
    <xf numFmtId="0" fontId="4" fillId="0" borderId="0" xfId="2" applyFont="1" applyFill="1" applyAlignment="1">
      <alignment horizontal="center" vertical="center" wrapText="1"/>
    </xf>
    <xf numFmtId="1" fontId="5" fillId="0" borderId="5" xfId="2" applyNumberFormat="1" applyFont="1" applyFill="1" applyBorder="1" applyAlignment="1" applyProtection="1">
      <alignment horizontal="center" vertical="center" wrapText="1"/>
      <protection locked="0"/>
    </xf>
    <xf numFmtId="1" fontId="6" fillId="0" borderId="4" xfId="2" applyNumberFormat="1" applyFont="1" applyFill="1" applyBorder="1" applyAlignment="1">
      <alignment horizontal="center" vertical="center" wrapText="1"/>
    </xf>
    <xf numFmtId="164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4" xfId="2" applyFont="1" applyFill="1" applyBorder="1" applyAlignment="1" applyProtection="1">
      <alignment horizontal="center" vertical="center" wrapText="1"/>
      <protection locked="0"/>
    </xf>
    <xf numFmtId="0" fontId="6" fillId="0" borderId="4" xfId="2" applyFont="1" applyFill="1" applyBorder="1" applyAlignment="1" applyProtection="1">
      <alignment horizontal="center" vertical="center" wrapText="1"/>
      <protection locked="0"/>
    </xf>
    <xf numFmtId="0" fontId="5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4" xfId="2" applyFont="1" applyFill="1" applyBorder="1" applyAlignment="1" applyProtection="1">
      <alignment vertical="center"/>
      <protection locked="0"/>
    </xf>
    <xf numFmtId="49" fontId="6" fillId="0" borderId="4" xfId="2" applyNumberFormat="1" applyFont="1" applyFill="1" applyBorder="1" applyAlignment="1" applyProtection="1">
      <alignment horizontal="center" vertical="center"/>
      <protection locked="0"/>
    </xf>
    <xf numFmtId="0" fontId="6" fillId="0" borderId="4" xfId="2" applyFont="1" applyFill="1" applyBorder="1" applyAlignment="1" applyProtection="1">
      <alignment horizontal="center" vertical="center"/>
      <protection locked="0"/>
    </xf>
    <xf numFmtId="165" fontId="5" fillId="0" borderId="4" xfId="2" applyNumberFormat="1" applyFont="1" applyFill="1" applyBorder="1" applyAlignment="1" applyProtection="1">
      <alignment horizontal="center" vertical="center"/>
      <protection locked="0"/>
    </xf>
    <xf numFmtId="165" fontId="5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4" xfId="2" applyFont="1" applyFill="1" applyBorder="1" applyAlignment="1" applyProtection="1">
      <alignment horizontal="center" vertical="center"/>
      <protection locked="0"/>
    </xf>
    <xf numFmtId="14" fontId="6" fillId="0" borderId="4" xfId="2" applyNumberFormat="1" applyFont="1" applyFill="1" applyBorder="1" applyAlignment="1">
      <alignment horizontal="center" vertical="center" wrapText="1"/>
    </xf>
    <xf numFmtId="0" fontId="6" fillId="0" borderId="4" xfId="2" applyFont="1" applyFill="1" applyBorder="1" applyAlignment="1">
      <alignment vertical="center" wrapText="1"/>
    </xf>
    <xf numFmtId="0" fontId="6" fillId="0" borderId="6" xfId="2" applyFont="1" applyFill="1" applyBorder="1" applyAlignment="1">
      <alignment horizontal="center" vertical="center" wrapText="1"/>
    </xf>
    <xf numFmtId="0" fontId="6" fillId="0" borderId="4" xfId="2" applyFont="1" applyFill="1" applyBorder="1" applyAlignment="1">
      <alignment horizontal="center" vertical="center" wrapText="1"/>
    </xf>
    <xf numFmtId="0" fontId="6" fillId="0" borderId="2" xfId="2" applyNumberFormat="1" applyFont="1" applyFill="1" applyBorder="1" applyAlignment="1">
      <alignment horizontal="center" vertical="center" wrapText="1"/>
    </xf>
    <xf numFmtId="0" fontId="7" fillId="0" borderId="0" xfId="2" applyFont="1" applyAlignment="1">
      <alignment wrapText="1"/>
    </xf>
    <xf numFmtId="0" fontId="6" fillId="0" borderId="4" xfId="2" applyNumberFormat="1" applyFont="1" applyFill="1" applyBorder="1" applyAlignment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/>
      <protection locked="0"/>
    </xf>
    <xf numFmtId="0" fontId="7" fillId="0" borderId="0" xfId="2" applyFont="1" applyFill="1" applyBorder="1" applyAlignment="1">
      <alignment wrapText="1"/>
    </xf>
    <xf numFmtId="1" fontId="5" fillId="0" borderId="7" xfId="2" applyNumberFormat="1" applyFont="1" applyFill="1" applyBorder="1" applyAlignment="1" applyProtection="1">
      <alignment horizontal="center" vertical="center" wrapText="1"/>
      <protection locked="0"/>
    </xf>
    <xf numFmtId="1" fontId="6" fillId="0" borderId="8" xfId="2" applyNumberFormat="1" applyFont="1" applyFill="1" applyBorder="1" applyAlignment="1">
      <alignment horizontal="center" vertical="center" wrapText="1"/>
    </xf>
    <xf numFmtId="164" fontId="6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2" applyFont="1" applyFill="1" applyBorder="1" applyAlignment="1" applyProtection="1">
      <alignment horizontal="center" vertical="center" wrapText="1"/>
      <protection locked="0"/>
    </xf>
    <xf numFmtId="0" fontId="6" fillId="0" borderId="8" xfId="2" applyFont="1" applyFill="1" applyBorder="1" applyAlignment="1" applyProtection="1">
      <alignment horizontal="center" vertical="center" wrapText="1"/>
      <protection locked="0"/>
    </xf>
    <xf numFmtId="0" fontId="5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2" applyFont="1" applyFill="1" applyBorder="1" applyAlignment="1" applyProtection="1">
      <alignment vertical="center"/>
      <protection locked="0"/>
    </xf>
    <xf numFmtId="49" fontId="6" fillId="0" borderId="8" xfId="2" applyNumberFormat="1" applyFont="1" applyFill="1" applyBorder="1" applyAlignment="1" applyProtection="1">
      <alignment horizontal="center" vertical="center"/>
      <protection locked="0"/>
    </xf>
    <xf numFmtId="0" fontId="6" fillId="0" borderId="8" xfId="2" applyNumberFormat="1" applyFont="1" applyFill="1" applyBorder="1" applyAlignment="1" applyProtection="1">
      <alignment horizontal="center" vertical="center"/>
      <protection locked="0"/>
    </xf>
    <xf numFmtId="165" fontId="5" fillId="0" borderId="8" xfId="2" applyNumberFormat="1" applyFont="1" applyFill="1" applyBorder="1" applyAlignment="1" applyProtection="1">
      <alignment horizontal="center" vertical="center"/>
      <protection locked="0"/>
    </xf>
    <xf numFmtId="0" fontId="5" fillId="0" borderId="8" xfId="2" applyFont="1" applyFill="1" applyBorder="1" applyAlignment="1" applyProtection="1">
      <alignment horizontal="center" vertical="center"/>
      <protection locked="0"/>
    </xf>
    <xf numFmtId="14" fontId="6" fillId="0" borderId="8" xfId="2" applyNumberFormat="1" applyFont="1" applyFill="1" applyBorder="1" applyAlignment="1">
      <alignment horizontal="center" vertical="center" wrapText="1"/>
    </xf>
    <xf numFmtId="0" fontId="6" fillId="0" borderId="8" xfId="2" applyFont="1" applyFill="1" applyBorder="1" applyAlignment="1">
      <alignment vertical="center" wrapText="1"/>
    </xf>
    <xf numFmtId="0" fontId="6" fillId="0" borderId="9" xfId="2" applyFont="1" applyFill="1" applyBorder="1" applyAlignment="1">
      <alignment horizontal="center" vertical="center" wrapText="1"/>
    </xf>
    <xf numFmtId="0" fontId="6" fillId="0" borderId="8" xfId="2" applyFont="1" applyFill="1" applyBorder="1" applyAlignment="1" applyProtection="1">
      <alignment horizontal="center" vertical="center"/>
      <protection locked="0"/>
    </xf>
    <xf numFmtId="0" fontId="6" fillId="0" borderId="8" xfId="2" applyFont="1" applyFill="1" applyBorder="1" applyAlignment="1">
      <alignment horizontal="center" vertical="center" wrapText="1"/>
    </xf>
    <xf numFmtId="0" fontId="6" fillId="0" borderId="8" xfId="2" applyNumberFormat="1" applyFont="1" applyFill="1" applyBorder="1" applyAlignment="1">
      <alignment horizontal="center" vertical="center" wrapText="1"/>
    </xf>
    <xf numFmtId="9" fontId="6" fillId="0" borderId="8" xfId="1" applyFont="1" applyFill="1" applyBorder="1" applyAlignment="1">
      <alignment horizontal="center" vertical="center" wrapText="1"/>
    </xf>
    <xf numFmtId="165" fontId="5" fillId="0" borderId="8" xfId="2" applyNumberFormat="1" applyFont="1" applyFill="1" applyBorder="1" applyAlignment="1" applyProtection="1">
      <alignment horizontal="center" vertical="center" wrapText="1"/>
      <protection locked="0"/>
    </xf>
    <xf numFmtId="0" fontId="6" fillId="0" borderId="8" xfId="2" applyNumberFormat="1" applyFont="1" applyFill="1" applyBorder="1" applyAlignment="1" applyProtection="1">
      <alignment horizontal="center" vertical="center"/>
    </xf>
    <xf numFmtId="0" fontId="6" fillId="0" borderId="8" xfId="2" applyNumberFormat="1" applyFont="1" applyFill="1" applyBorder="1" applyAlignment="1" applyProtection="1">
      <alignment horizontal="center" vertical="center" wrapText="1"/>
    </xf>
    <xf numFmtId="9" fontId="6" fillId="0" borderId="4" xfId="1" applyFont="1" applyFill="1" applyBorder="1" applyAlignment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/>
    </xf>
    <xf numFmtId="0" fontId="6" fillId="0" borderId="4" xfId="2" applyNumberFormat="1" applyFont="1" applyFill="1" applyBorder="1" applyAlignment="1" applyProtection="1">
      <alignment horizontal="center" vertical="center" wrapText="1"/>
    </xf>
    <xf numFmtId="166" fontId="6" fillId="0" borderId="8" xfId="2" applyNumberFormat="1" applyFont="1" applyFill="1" applyBorder="1" applyAlignment="1">
      <alignment horizontal="center" vertical="center" wrapText="1"/>
    </xf>
    <xf numFmtId="1" fontId="7" fillId="0" borderId="0" xfId="2" applyNumberFormat="1" applyFont="1" applyFill="1" applyBorder="1" applyAlignment="1">
      <alignment horizontal="center" wrapText="1"/>
    </xf>
    <xf numFmtId="164" fontId="7" fillId="0" borderId="0" xfId="2" applyNumberFormat="1" applyFont="1" applyFill="1" applyBorder="1" applyAlignment="1">
      <alignment horizontal="center" wrapText="1"/>
    </xf>
    <xf numFmtId="0" fontId="7" fillId="0" borderId="0" xfId="2" applyFont="1" applyFill="1" applyBorder="1" applyAlignment="1">
      <alignment horizontal="center" wrapText="1"/>
    </xf>
    <xf numFmtId="0" fontId="7" fillId="0" borderId="0" xfId="2" applyFont="1" applyFill="1" applyBorder="1" applyAlignment="1">
      <alignment horizontal="center"/>
    </xf>
    <xf numFmtId="0" fontId="3" fillId="0" borderId="0" xfId="2" applyFill="1" applyBorder="1" applyAlignment="1">
      <alignment horizontal="center"/>
    </xf>
    <xf numFmtId="14" fontId="3" fillId="0" borderId="0" xfId="2" applyNumberFormat="1" applyFill="1" applyBorder="1" applyAlignment="1">
      <alignment horizontal="center"/>
    </xf>
    <xf numFmtId="14" fontId="7" fillId="0" borderId="0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33" xfId="2" xr:uid="{0DB55A1B-749D-4531-851F-75B7239946C1}"/>
    <cellStyle name="Pourcentage" xfId="1" builtinId="5"/>
  </cellStyles>
  <dxfs count="34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rgb="FF000000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indexed="5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indexed="5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57150</xdr:colOff>
      <xdr:row>0</xdr:row>
      <xdr:rowOff>95250</xdr:rowOff>
    </xdr:from>
    <xdr:ext cx="5497018" cy="332912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6EA2BE4-6622-47CD-893F-6EB6979A1F3D}"/>
            </a:ext>
          </a:extLst>
        </xdr:cNvPr>
        <xdr:cNvSpPr txBox="1"/>
      </xdr:nvSpPr>
      <xdr:spPr>
        <a:xfrm>
          <a:off x="1228725" y="95250"/>
          <a:ext cx="5497018" cy="332912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 b="1">
              <a:latin typeface="+mj-lt"/>
            </a:rPr>
            <a:t>COMMANDES DES PRODUITS </a:t>
          </a:r>
          <a:r>
            <a:rPr lang="fr-FR" sz="1600" b="1">
              <a:solidFill>
                <a:srgbClr val="FF0000"/>
              </a:solidFill>
              <a:latin typeface="+mj-lt"/>
            </a:rPr>
            <a:t>HORS BASE FOURNISSEURS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ommon\AHMED\CARNET%20BON%20DE%20COMMANDE%202018%20--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COMMANDE"/>
      <sheetName val="cdes prod. référencés"/>
      <sheetName val="cdes hors base"/>
      <sheetName val="base fournisseurs"/>
      <sheetName val="listes"/>
    </sheetNames>
    <definedNames>
      <definedName name="expPDF"/>
      <definedName name="impBC"/>
    </definedNames>
    <sheetDataSet>
      <sheetData sheetId="0"/>
      <sheetData sheetId="1"/>
      <sheetData sheetId="2"/>
      <sheetData sheetId="3"/>
      <sheetData sheetId="4">
        <row r="2">
          <cell r="A2" t="str">
            <v>A. SAADAOUI</v>
          </cell>
          <cell r="C2" t="str">
            <v>B. NIANG</v>
          </cell>
          <cell r="E2">
            <v>521</v>
          </cell>
          <cell r="I2" t="str">
            <v>CHANTIER</v>
          </cell>
          <cell r="K2" t="str">
            <v>Appareils DEIV</v>
          </cell>
        </row>
        <row r="3">
          <cell r="A3" t="str">
            <v>C. DIF</v>
          </cell>
          <cell r="C3" t="str">
            <v>C. DAVOUST</v>
          </cell>
          <cell r="E3">
            <v>527</v>
          </cell>
          <cell r="I3" t="str">
            <v>DECHETS</v>
          </cell>
          <cell r="K3" t="str">
            <v>Appâts</v>
          </cell>
        </row>
        <row r="4">
          <cell r="A4" t="str">
            <v>D. KOUADIO</v>
          </cell>
          <cell r="C4" t="str">
            <v>C. DIF</v>
          </cell>
          <cell r="E4">
            <v>532</v>
          </cell>
          <cell r="I4" t="str">
            <v>FORMATION</v>
          </cell>
          <cell r="K4" t="str">
            <v>Autre</v>
          </cell>
        </row>
        <row r="5">
          <cell r="A5" t="str">
            <v>M. VARNIZY</v>
          </cell>
          <cell r="C5" t="str">
            <v>C. SCHMITT</v>
          </cell>
          <cell r="E5">
            <v>535</v>
          </cell>
          <cell r="I5" t="str">
            <v>STOCK</v>
          </cell>
          <cell r="K5" t="str">
            <v>Collecte de déchets</v>
          </cell>
        </row>
        <row r="6">
          <cell r="C6" t="str">
            <v>D. KOUADIO</v>
          </cell>
          <cell r="E6">
            <v>613</v>
          </cell>
          <cell r="I6" t="str">
            <v>VEHICULES</v>
          </cell>
          <cell r="K6" t="str">
            <v>EPI</v>
          </cell>
        </row>
        <row r="7">
          <cell r="C7" t="str">
            <v>G. TABOURIN</v>
          </cell>
          <cell r="K7" t="str">
            <v>Formation</v>
          </cell>
        </row>
        <row r="8">
          <cell r="C8" t="str">
            <v>J. DROUARD</v>
          </cell>
          <cell r="K8" t="str">
            <v>Fournitures administratives</v>
          </cell>
        </row>
        <row r="9">
          <cell r="C9" t="str">
            <v>K. KACIMI</v>
          </cell>
          <cell r="K9" t="str">
            <v>Fournitures d'emballage</v>
          </cell>
        </row>
        <row r="10">
          <cell r="C10" t="str">
            <v>M. CAPRON</v>
          </cell>
          <cell r="K10" t="str">
            <v>Fournitures pour véhicules</v>
          </cell>
        </row>
        <row r="11">
          <cell r="C11" t="str">
            <v>M. MALAGUETA</v>
          </cell>
          <cell r="K11" t="str">
            <v>Insecticides</v>
          </cell>
        </row>
        <row r="12">
          <cell r="C12" t="str">
            <v>P. JEAN</v>
          </cell>
          <cell r="K12" t="str">
            <v>Intervention</v>
          </cell>
        </row>
        <row r="13">
          <cell r="C13" t="str">
            <v>S. DELATTRE</v>
          </cell>
          <cell r="K13" t="str">
            <v>Location de gaz</v>
          </cell>
        </row>
        <row r="14">
          <cell r="K14" t="str">
            <v>Location de matériel</v>
          </cell>
        </row>
        <row r="15">
          <cell r="K15" t="str">
            <v>Matériel Electrique</v>
          </cell>
        </row>
        <row r="16">
          <cell r="K16" t="str">
            <v>Matériel spé. MDN</v>
          </cell>
        </row>
        <row r="17">
          <cell r="K17" t="str">
            <v>Nettoyage &amp; essuyage</v>
          </cell>
        </row>
        <row r="18">
          <cell r="K18" t="str">
            <v>Plaques Glu</v>
          </cell>
        </row>
        <row r="19">
          <cell r="K19" t="str">
            <v>Postes &amp; Pièges</v>
          </cell>
        </row>
        <row r="20">
          <cell r="K20" t="str">
            <v>Petit outillage</v>
          </cell>
        </row>
        <row r="21">
          <cell r="K21" t="str">
            <v>Quincaillerie</v>
          </cell>
        </row>
        <row r="22">
          <cell r="K22" t="str">
            <v>Rebouchage et collage</v>
          </cell>
        </row>
        <row r="23">
          <cell r="K23" t="str">
            <v>Réparation matériel</v>
          </cell>
        </row>
        <row r="24">
          <cell r="K24" t="str">
            <v>Réparation véhicule</v>
          </cell>
        </row>
        <row r="25">
          <cell r="K25" t="str">
            <v>STARTER DEIV</v>
          </cell>
        </row>
        <row r="26">
          <cell r="K26" t="str">
            <v>Traitement de déchets</v>
          </cell>
        </row>
        <row r="27">
          <cell r="K27" t="str">
            <v>Tubes DEIV</v>
          </cell>
        </row>
        <row r="28">
          <cell r="K28" t="str">
            <v>Volatiles</v>
          </cell>
        </row>
        <row r="37">
          <cell r="G37" t="str">
            <v>AGRAFEUSE BOSTITCH P7</v>
          </cell>
        </row>
        <row r="38">
          <cell r="G38" t="str">
            <v>AIGUILLES D'APPLICATION/BAIT GUN (Lot 25)</v>
          </cell>
        </row>
        <row r="39">
          <cell r="G39" t="str">
            <v>AIGUILLES METAL</v>
          </cell>
        </row>
        <row r="40">
          <cell r="G40" t="str">
            <v>AIGUILLES PLASTIQUE</v>
          </cell>
        </row>
        <row r="41">
          <cell r="G41" t="str">
            <v>Aimants</v>
          </cell>
        </row>
        <row r="42">
          <cell r="G42" t="str">
            <v>Ampoule pour PG40LB</v>
          </cell>
        </row>
        <row r="43">
          <cell r="G43" t="str">
            <v>ANCRE +CABLE</v>
          </cell>
        </row>
        <row r="44">
          <cell r="G44" t="str">
            <v>AP16 Centrale  ultrasons 16 sorties</v>
          </cell>
        </row>
        <row r="45">
          <cell r="G45" t="str">
            <v>Applique 90 degrés</v>
          </cell>
        </row>
        <row r="46">
          <cell r="G46" t="str">
            <v>Applique droite</v>
          </cell>
        </row>
        <row r="47">
          <cell r="G47" t="str">
            <v>AQUA K-OTHRINE  EN 5 L</v>
          </cell>
        </row>
        <row r="48">
          <cell r="G48" t="str">
            <v>AQUAPY</v>
          </cell>
        </row>
        <row r="49">
          <cell r="G49" t="str">
            <v>AQUAPY 1LITRE</v>
          </cell>
        </row>
        <row r="50">
          <cell r="G50" t="str">
            <v>AQUAPY EW 30-150 EN 1L (12)</v>
          </cell>
        </row>
        <row r="51">
          <cell r="G51" t="str">
            <v>ARBRE CENTRE SCIE TREPAN</v>
          </cell>
        </row>
        <row r="52">
          <cell r="G52" t="str">
            <v xml:space="preserve">ARMOIRE PB 195X92X42 4 TABL GRIS </v>
          </cell>
        </row>
        <row r="53">
          <cell r="G53" t="str">
            <v>ASPIRATEUR JET 30</v>
          </cell>
        </row>
        <row r="54">
          <cell r="G54" t="str">
            <v>ATMODEX base solvants</v>
          </cell>
        </row>
        <row r="55">
          <cell r="G55" t="str">
            <v>ATOMIST 1026</v>
          </cell>
        </row>
        <row r="56">
          <cell r="G56" t="str">
            <v>Attractif guêpes+frelon BSI</v>
          </cell>
        </row>
        <row r="57">
          <cell r="G57" t="str">
            <v>ATTRACTIF VESPATRAP 500ML</v>
          </cell>
        </row>
        <row r="58">
          <cell r="G58" t="str">
            <v>Aura - 22 Watt</v>
          </cell>
        </row>
        <row r="59">
          <cell r="G59" t="str">
            <v>Aura Glueboards (yellow) (x6)</v>
          </cell>
        </row>
        <row r="60">
          <cell r="G60" t="str">
            <v>AURO UBV 10L</v>
          </cell>
        </row>
        <row r="61">
          <cell r="G61" t="str">
            <v xml:space="preserve">AURO UBV ALLETHRINE 10L </v>
          </cell>
        </row>
        <row r="62">
          <cell r="G62" t="str">
            <v>AURODIL SUPER PB + FL DOSEUR 500ML</v>
          </cell>
        </row>
        <row r="63">
          <cell r="G63" t="str">
            <v>AURODOL SUPER PB + 5L</v>
          </cell>
        </row>
        <row r="64">
          <cell r="G64" t="str">
            <v>AVIPOINT P20 (50M)</v>
          </cell>
        </row>
        <row r="65">
          <cell r="G65" t="str">
            <v>AVIPOINT P32 (50M)</v>
          </cell>
        </row>
        <row r="66">
          <cell r="G66" t="str">
            <v>AVITHOR Eagle Eye  Kit 220V Argent</v>
          </cell>
        </row>
        <row r="67">
          <cell r="G67" t="str">
            <v>AVITHOR Eagle Eye  Kit 220V Rouge</v>
          </cell>
        </row>
        <row r="68">
          <cell r="G68" t="str">
            <v>AVITHOR Eagle Eye  Kit éolien Argent</v>
          </cell>
        </row>
        <row r="69">
          <cell r="G69" t="str">
            <v>AVITHOR Eagle Eye  Kit éolien Rouge</v>
          </cell>
        </row>
        <row r="70">
          <cell r="G70" t="str">
            <v>AVITHOR Eagle Eye  Kit Solaire Argent</v>
          </cell>
        </row>
        <row r="71">
          <cell r="G71" t="str">
            <v>AVITHOR Eagle Eye  Kit Solaire Rouge</v>
          </cell>
        </row>
        <row r="72">
          <cell r="G72" t="str">
            <v>AVITHOR Eagle Eye Argent</v>
          </cell>
        </row>
        <row r="73">
          <cell r="G73" t="str">
            <v>AVITHOR Eagle Eye Rouge</v>
          </cell>
        </row>
        <row r="74">
          <cell r="G74" t="str">
            <v>AVITHOR Flash Flag  Argent - Applique plate</v>
          </cell>
        </row>
        <row r="75">
          <cell r="G75" t="str">
            <v>AVITHOR Flash Flag  Argent - sans applique</v>
          </cell>
        </row>
        <row r="76">
          <cell r="G76" t="str">
            <v>AVITHOR Flash Flag  Argent- drapeau seul</v>
          </cell>
        </row>
        <row r="77">
          <cell r="G77" t="str">
            <v>AVITHOR Flash Flag  Rouge - Applique plate</v>
          </cell>
        </row>
        <row r="78">
          <cell r="G78" t="str">
            <v>AVITHOR Flash Flag  Rouge - Sans applique</v>
          </cell>
        </row>
        <row r="79">
          <cell r="G79" t="str">
            <v>AVOINE DECORTIQUEE Bromadiolone Sachet de 40 g</v>
          </cell>
        </row>
        <row r="80">
          <cell r="G80" t="str">
            <v>AXADRINE PUCES ET PUNAISES 100ML</v>
          </cell>
        </row>
        <row r="81">
          <cell r="G81" t="str">
            <v>Bac 600L avec couvercle</v>
          </cell>
        </row>
        <row r="82">
          <cell r="G82" t="str">
            <v>Bac 600L UN LP 50h avec couvercle</v>
          </cell>
        </row>
        <row r="83">
          <cell r="G83" t="str">
            <v>Bac 900L avec couvercle + BIG BAG UN</v>
          </cell>
        </row>
        <row r="84">
          <cell r="G84" t="str">
            <v>BAC LABO 35 AVEC CAILLEBOTIS P</v>
          </cell>
        </row>
        <row r="85">
          <cell r="G85" t="str">
            <v>BACHE POLYESTER 60</v>
          </cell>
        </row>
        <row r="86">
          <cell r="G86" t="str">
            <v>BADINED BIO 1L</v>
          </cell>
        </row>
        <row r="87">
          <cell r="G87" t="str">
            <v>BAITESAFE, Carton de 6 unités + clef</v>
          </cell>
        </row>
        <row r="88">
          <cell r="G88" t="str">
            <v>Bande collante AF NO ZONE</v>
          </cell>
        </row>
        <row r="89">
          <cell r="G89" t="str">
            <v>BARRE BEZINAL 1M BIRD-OUT EVOLUTION</v>
          </cell>
        </row>
        <row r="90">
          <cell r="G90" t="str">
            <v>BARRE INOX 1M BIRD-OUT EVOLUTION</v>
          </cell>
        </row>
        <row r="91">
          <cell r="G91" t="str">
            <v>Barrière Rongeurs XCLUDER</v>
          </cell>
        </row>
        <row r="92">
          <cell r="G92" t="str">
            <v>BASE A COLLER GRISE Lot DE 10</v>
          </cell>
        </row>
        <row r="93">
          <cell r="G93" t="str">
            <v>Batterie avec timer</v>
          </cell>
        </row>
        <row r="94">
          <cell r="G94" t="str">
            <v>BATTERIE MAKITA NICD 2.0 Ah POUR EXACTICIDE</v>
          </cell>
        </row>
        <row r="95">
          <cell r="G95" t="str">
            <v>BDO CLIP</v>
          </cell>
        </row>
        <row r="96">
          <cell r="G96" t="str">
            <v>BDS DETECTEUR PUNAISES</v>
          </cell>
        </row>
        <row r="97">
          <cell r="G97" t="str">
            <v>BELIER POUR ANCRE</v>
          </cell>
        </row>
        <row r="98">
          <cell r="G98" t="str">
            <v>BIOGENTS ATTRACTIF BG LURE 2</v>
          </cell>
        </row>
        <row r="99">
          <cell r="G99" t="str">
            <v>BIOGENTS BG-SENTINEL EDIALUX PIEGE MOUSTIQUE</v>
          </cell>
        </row>
        <row r="100">
          <cell r="G100" t="str">
            <v>BIOGENTS BG-SENTINEL PIEGE MOUSTIQUE MIDGES UV</v>
          </cell>
        </row>
        <row r="101">
          <cell r="G101" t="str">
            <v>BIOGENTS BUSE EMISSION DE CO2</v>
          </cell>
        </row>
        <row r="102">
          <cell r="G102" t="str">
            <v>BIOGENTS EISENHANS KIT 3 SANS PIEGES</v>
          </cell>
        </row>
        <row r="103">
          <cell r="G103" t="str">
            <v>BIOGENTS MOSQUITAIRE TRAP VERT (au sol) REVENTE</v>
          </cell>
        </row>
        <row r="104">
          <cell r="G104" t="str">
            <v>BIRD FREE COUPELLES PAL BOITE DE 15 U (20)</v>
          </cell>
        </row>
        <row r="105">
          <cell r="G105" t="str">
            <v>BIRD-OUT BEZINAL RESSORT</v>
          </cell>
        </row>
        <row r="106">
          <cell r="G106" t="str">
            <v>BIRD-OUT EVOLUTION</v>
          </cell>
        </row>
        <row r="107">
          <cell r="G107" t="str">
            <v>BIRD-OUT EVOLUTION INOX</v>
          </cell>
        </row>
        <row r="108">
          <cell r="G108" t="str">
            <v>BIRD-OUT INOX RESSORT</v>
          </cell>
        </row>
        <row r="109">
          <cell r="G109" t="str">
            <v>BLACK PEARL</v>
          </cell>
        </row>
        <row r="110">
          <cell r="G110" t="str">
            <v>BLACK TERRIER</v>
          </cell>
        </row>
        <row r="111">
          <cell r="G111" t="str">
            <v xml:space="preserve">BLE CONCASSE Difénacoum Sachet de 100g </v>
          </cell>
        </row>
        <row r="112">
          <cell r="G112" t="str">
            <v>BLÉ CONCASSE Difénacoum Sachet de 40 g</v>
          </cell>
        </row>
        <row r="113">
          <cell r="G113" t="str">
            <v xml:space="preserve">BLE ENTIER Bromadiolone Vrac </v>
          </cell>
        </row>
        <row r="114">
          <cell r="G114" t="str">
            <v>BLÉ ENTIER Difénacoum Sachet de 100 g</v>
          </cell>
        </row>
        <row r="115">
          <cell r="G115" t="str">
            <v xml:space="preserve">BLOC 5Prises 1,5 Metres </v>
          </cell>
        </row>
        <row r="116">
          <cell r="G116" t="str">
            <v>Bloc accu B 22/2.6 Li-ion</v>
          </cell>
        </row>
        <row r="117">
          <cell r="G117" t="str">
            <v>BLOC COULE 100 g crochet Broma</v>
          </cell>
        </row>
        <row r="118">
          <cell r="G118" t="str">
            <v>BLOC COULE 100 g crochet Difénacoum</v>
          </cell>
        </row>
        <row r="119">
          <cell r="G119" t="str">
            <v>BLOC EXTRUDE 40 g Emballé Difénacoum</v>
          </cell>
        </row>
        <row r="120">
          <cell r="G120" t="str">
            <v>Bobine 800 fts recyclée blanche 2 pl. 22x30cm - Colis 2 bob.</v>
          </cell>
        </row>
        <row r="121">
          <cell r="G121" t="str">
            <v>BOITE A RAT Carton (150)</v>
          </cell>
        </row>
        <row r="122">
          <cell r="G122" t="str">
            <v>BOITE A SOURIS Carton (450)</v>
          </cell>
        </row>
        <row r="123">
          <cell r="G123" t="str">
            <v>BOOSTER NOMAD 20</v>
          </cell>
        </row>
        <row r="124">
          <cell r="G124" t="str">
            <v>BOTTE PVC VERT SECURITE  T 43</v>
          </cell>
        </row>
        <row r="125">
          <cell r="G125" t="str">
            <v>BOTTE PVC VERT SECURITE  T 44</v>
          </cell>
        </row>
        <row r="126">
          <cell r="G126" t="str">
            <v>BOTTE SECURITE CUIR FOURREE T 39</v>
          </cell>
        </row>
        <row r="127">
          <cell r="G127" t="str">
            <v>BOTTE SECURITE PVC Optimat S5 SRC T 38</v>
          </cell>
        </row>
        <row r="128">
          <cell r="G128" t="str">
            <v>BOTTE SECURITE PVC Optimat S5 SRC T 39</v>
          </cell>
        </row>
        <row r="129">
          <cell r="G129" t="str">
            <v>BOTTE SECURITE PVC Optimat S5 SRC T 40</v>
          </cell>
        </row>
        <row r="130">
          <cell r="G130" t="str">
            <v>BOTTE SECURITE PVC Optimat S5 SRC T 41</v>
          </cell>
        </row>
        <row r="131">
          <cell r="G131" t="str">
            <v>BOTTE SECURITE PVC Optimat S5 SRC T 42</v>
          </cell>
        </row>
        <row r="132">
          <cell r="G132" t="str">
            <v>BOTTE SECURITE PVC Optimat S5 SRC T 43</v>
          </cell>
        </row>
        <row r="133">
          <cell r="G133" t="str">
            <v>BOTTE SECURITE PVC Optimat S5 SRC T 44</v>
          </cell>
        </row>
        <row r="134">
          <cell r="G134" t="str">
            <v>BOTTE SECURITE PVC Optimat S5 SRC T 45</v>
          </cell>
        </row>
        <row r="135">
          <cell r="G135" t="str">
            <v>BOTTE SECURITE PVC Optimat S5 SRC T 46</v>
          </cell>
        </row>
        <row r="136">
          <cell r="G136" t="str">
            <v>BOTTE SECURITE PVC Optimat S5 SRC T 47</v>
          </cell>
        </row>
        <row r="137">
          <cell r="G137" t="str">
            <v>Bottes de sécurité Netco Ardèche S5 - vertes - pointure 42</v>
          </cell>
        </row>
        <row r="138">
          <cell r="G138" t="str">
            <v>Bottes de sécurité Netco Ardèche S5 - vertes - pointure 45</v>
          </cell>
        </row>
        <row r="139">
          <cell r="G139" t="str">
            <v>Bouclier + Applique</v>
          </cell>
        </row>
        <row r="140">
          <cell r="G140" t="str">
            <v>BR 2 Centrale sonore 2HP inclus</v>
          </cell>
        </row>
        <row r="141">
          <cell r="G141" t="str">
            <v xml:space="preserve">Buse ajustable pour GLORIA </v>
          </cell>
        </row>
        <row r="142">
          <cell r="G142" t="str">
            <v>BUSE COMPLETTE SPRAY SYST</v>
          </cell>
        </row>
        <row r="143">
          <cell r="G143" t="str">
            <v>BUSE DURO 1,65 mm</v>
          </cell>
        </row>
        <row r="144">
          <cell r="G144" t="str">
            <v>Buse jet plat + filtre pour MESTO</v>
          </cell>
        </row>
        <row r="145">
          <cell r="G145" t="str">
            <v>Buse jet plat pour GLORIA</v>
          </cell>
        </row>
        <row r="146">
          <cell r="G146" t="str">
            <v>Buse jet rond pour MESTO</v>
          </cell>
        </row>
        <row r="147">
          <cell r="G147" t="str">
            <v>BUSE REGLABLE LAITON 1,3 mm</v>
          </cell>
        </row>
        <row r="148">
          <cell r="G148" t="str">
            <v>Cable 2 fils 10 m</v>
          </cell>
        </row>
        <row r="149">
          <cell r="G149" t="str">
            <v>CABLE 2 MM 7X7 GALVA</v>
          </cell>
        </row>
        <row r="150">
          <cell r="G150" t="str">
            <v>CABLE 2 MM 7X7 INOX</v>
          </cell>
        </row>
        <row r="151">
          <cell r="G151" t="str">
            <v>CABLE 5000 V BLANC</v>
          </cell>
        </row>
        <row r="152">
          <cell r="G152" t="str">
            <v>CABLE ACIER GALVANISE 2MM</v>
          </cell>
        </row>
        <row r="153">
          <cell r="G153" t="str">
            <v>CABLE DE FIXATION - POSTE RAT/SOURIS (25)</v>
          </cell>
        </row>
        <row r="154">
          <cell r="G154" t="str">
            <v>CABLE INOX 2MM (7x7) BOBINE 200M</v>
          </cell>
        </row>
        <row r="155">
          <cell r="G155" t="str">
            <v>CABLE INOX 7/10 FIL TENDU BOBINE 100 M</v>
          </cell>
        </row>
        <row r="156">
          <cell r="G156" t="str">
            <v>Câbles de fixation Universel</v>
          </cell>
        </row>
        <row r="157">
          <cell r="G157" t="str">
            <v>CABLES FIXATION 100 CM</v>
          </cell>
        </row>
        <row r="158">
          <cell r="G158" t="str">
            <v>CABLES FIXATION 40 CM</v>
          </cell>
        </row>
        <row r="159">
          <cell r="G159" t="str">
            <v>CACHE PRISE COUVERCLE D'ATTENTE</v>
          </cell>
        </row>
        <row r="160">
          <cell r="G160" t="str">
            <v>CADENA ABUS U58/140HB 310</v>
          </cell>
        </row>
        <row r="161">
          <cell r="G161" t="str">
            <v>Cadre porteur Dorsal MESTO</v>
          </cell>
        </row>
        <row r="162">
          <cell r="G162" t="str">
            <v>CAGE A FAUVE 1 ENTREE   (70 x 34 x 34 CM)</v>
          </cell>
        </row>
        <row r="163">
          <cell r="G163" t="str">
            <v>CAGE A FAUVES - 1 ENTREE       Dimension :  102 x 32 x 32 cm</v>
          </cell>
        </row>
        <row r="164">
          <cell r="G164" t="str">
            <v>CAGE A FAUVES - 2 ENTREES     Dimension :    60 x 23 x 25 cm</v>
          </cell>
        </row>
        <row r="165">
          <cell r="G165" t="str">
            <v>CAGE A FAUVES - 2 ENTREES     Dimension :  104 x 45 x 35 cm</v>
          </cell>
        </row>
        <row r="166">
          <cell r="G166" t="str">
            <v>CAGE A FAUVES - 2 ENTREES     Dimension :  120 x 45 x 35 cm</v>
          </cell>
        </row>
        <row r="167">
          <cell r="G167" t="str">
            <v xml:space="preserve">CAGE A PIGEON P MODELE </v>
          </cell>
        </row>
        <row r="168">
          <cell r="G168" t="str">
            <v>CAGE A PIGEONS MULTIPRISE (2 portes socle grillage 90 x 30 x 30cm)</v>
          </cell>
        </row>
        <row r="169">
          <cell r="G169" t="str">
            <v>CAGE A PIGEONS MULTIPRISE (2 portes socle tôle 90 x 60 x 30cm)</v>
          </cell>
        </row>
        <row r="170">
          <cell r="G170" t="str">
            <v xml:space="preserve">CAGE DE CAPTURE POUR PIGEONS DOUBLE ENTREE </v>
          </cell>
        </row>
        <row r="171">
          <cell r="G171" t="str">
            <v>CAID BLOCK  tablette 50g percée-emballée + 20 sacs pré-imprimés</v>
          </cell>
        </row>
        <row r="172">
          <cell r="G172" t="str">
            <v>CAID GRAIN'TECH  BléTECH sachet 50g + 20 sacs pré-imprimés</v>
          </cell>
        </row>
        <row r="173">
          <cell r="G173" t="str">
            <v xml:space="preserve">CAMERA D INSPECTION </v>
          </cell>
        </row>
        <row r="174">
          <cell r="G174" t="str">
            <v>CAMION BENNE DOUBLE CABINE ( la journee )</v>
          </cell>
        </row>
        <row r="175">
          <cell r="G175" t="str">
            <v>CAMION BENNE SIMPLE CABINE</v>
          </cell>
        </row>
        <row r="176">
          <cell r="G176" t="str">
            <v>CAMION NACELLE TELESCOPIQUE VL 27 METRE ( la journee )</v>
          </cell>
        </row>
        <row r="177">
          <cell r="G177" t="str">
            <v>CAMION NACELLE VL 20 METRE ( la journee )</v>
          </cell>
        </row>
        <row r="178">
          <cell r="G178" t="str">
            <v>CANISTOP 1L</v>
          </cell>
        </row>
        <row r="179">
          <cell r="G179" t="str">
            <v>CANNE A TAUPE AG</v>
          </cell>
        </row>
        <row r="180">
          <cell r="G180" t="str">
            <v>CANNE A TAUPE CLIQUET</v>
          </cell>
        </row>
        <row r="181">
          <cell r="G181" t="str">
            <v>CANNE DISTRIBUTRICE PH3 Application du PH3</v>
          </cell>
        </row>
        <row r="182">
          <cell r="G182" t="str">
            <v>Canule flexible MINI-FLEX pour DR5</v>
          </cell>
        </row>
        <row r="183">
          <cell r="G183" t="str">
            <v>CANULE POUR CANAGUEPE (PA020)</v>
          </cell>
        </row>
        <row r="184">
          <cell r="G184" t="str">
            <v>CAO 4 HP 220V Centrale sonore 4 HP inclus</v>
          </cell>
        </row>
        <row r="185">
          <cell r="G185" t="str">
            <v>CAO 4 Solaire 12V Centrale sonore 4 HP inclus</v>
          </cell>
        </row>
        <row r="186">
          <cell r="G186" t="str">
            <v>Carte Sim M-2-M Enhanced Valable 36 Mois</v>
          </cell>
        </row>
        <row r="187">
          <cell r="G187" t="str">
            <v>Carton TUBES FLUO</v>
          </cell>
        </row>
        <row r="188">
          <cell r="G188" t="str">
            <v>CARTOUCHE CO2 pour CANAGUEPE (50)</v>
          </cell>
        </row>
        <row r="189">
          <cell r="G189" t="str">
            <v>CARTOUCHE DE CO2 DE RECHANGE POUR PIÈGE MULTI-LÉTAL E2 - CARTON DE 10</v>
          </cell>
        </row>
        <row r="190">
          <cell r="G190" t="str">
            <v>CARTOUCHES D'ENCRE 40ML IS420/440</v>
          </cell>
        </row>
        <row r="191">
          <cell r="G191" t="str">
            <v>CASANET GALVA 12,7X12,7X1,05 102 25M</v>
          </cell>
        </row>
        <row r="192">
          <cell r="G192" t="str">
            <v>Casque de sécurité Deltaplus Granite Peak - serrage par crémaillère - blanc</v>
          </cell>
        </row>
        <row r="193">
          <cell r="G193" t="str">
            <v>CHAMELEON  EXG ATEX</v>
          </cell>
        </row>
        <row r="194">
          <cell r="G194" t="str">
            <v>CHAMELEON 1X2 BLANC DEST INSECT</v>
          </cell>
        </row>
        <row r="195">
          <cell r="G195" t="str">
            <v>CHAMELEON 1X2 INOX DEST INSECT</v>
          </cell>
        </row>
        <row r="196">
          <cell r="G196" t="str">
            <v>CHAMELEON 1X2 IP66</v>
          </cell>
        </row>
        <row r="197">
          <cell r="G197" t="str">
            <v xml:space="preserve">CHARGEUR </v>
          </cell>
        </row>
        <row r="198">
          <cell r="G198" t="str">
            <v>Chargeur d'accu C 4/36-90 230V boî</v>
          </cell>
        </row>
        <row r="199">
          <cell r="G199" t="str">
            <v>CHAUSSURE SECURITE FIRST S3 T35</v>
          </cell>
        </row>
        <row r="200">
          <cell r="G200" t="str">
            <v>CHAUSSURE SECURITE FIRST S3 T36</v>
          </cell>
        </row>
        <row r="201">
          <cell r="G201" t="str">
            <v>CHAUSSURE SECURITE FIRST S3 T37</v>
          </cell>
        </row>
        <row r="202">
          <cell r="G202" t="str">
            <v>CHAUSSURE SECURITE FIRST S3 T38</v>
          </cell>
        </row>
        <row r="203">
          <cell r="G203" t="str">
            <v>CHAUSSURE SECURITE FIRST S3 T39</v>
          </cell>
        </row>
        <row r="204">
          <cell r="G204" t="str">
            <v>CHAUSSURE SECURITE FIRST S3 T40</v>
          </cell>
        </row>
        <row r="205">
          <cell r="G205" t="str">
            <v>CHAUSSURE SECURITE FIRST S3 T41</v>
          </cell>
        </row>
        <row r="206">
          <cell r="G206" t="str">
            <v>CHAUSSURE SECURITE FIRST S3 T42</v>
          </cell>
        </row>
        <row r="207">
          <cell r="G207" t="str">
            <v>CHAUSSURE SECURITE FIRST S3 T43</v>
          </cell>
        </row>
        <row r="208">
          <cell r="G208" t="str">
            <v>CHAUSSURE SECURITE FIRST S3 T44</v>
          </cell>
        </row>
        <row r="209">
          <cell r="G209" t="str">
            <v>CHAUSSURE SECURITE FIRST S3 T45</v>
          </cell>
        </row>
        <row r="210">
          <cell r="G210" t="str">
            <v>CHAUSSURE SECURITE FIRST S3 T46</v>
          </cell>
        </row>
        <row r="211">
          <cell r="G211" t="str">
            <v>CHAUSSURE SECURITE FIRST S3 T47</v>
          </cell>
        </row>
        <row r="212">
          <cell r="G212" t="str">
            <v>CHAUSSURE SECURITE FIRST S3 T48</v>
          </cell>
        </row>
        <row r="213">
          <cell r="G213" t="str">
            <v>CHAUSSURE SECURITE PEARL LOW S3 SRC T38</v>
          </cell>
        </row>
        <row r="214">
          <cell r="G214" t="str">
            <v>CHAUSSURE SECURITE PEARL LOW S3 SRC T39</v>
          </cell>
        </row>
        <row r="215">
          <cell r="G215" t="str">
            <v>CHAUSSURE SECURITE PEARL LOW S3 SRC T40</v>
          </cell>
        </row>
        <row r="216">
          <cell r="G216" t="str">
            <v>CHAUSSURE SECURITE PEARL LOW S3 SRC T41</v>
          </cell>
        </row>
        <row r="217">
          <cell r="G217" t="str">
            <v>CHAUSSURE SECURITE PEARL LOW S3 SRC T42</v>
          </cell>
        </row>
        <row r="218">
          <cell r="G218" t="str">
            <v>CHAUSSURE SECURITE PEARL LOW S3 SRC T43</v>
          </cell>
        </row>
        <row r="219">
          <cell r="G219" t="str">
            <v>CHAUSSURE SECURITE PEARL LOW S3 SRC T44</v>
          </cell>
        </row>
        <row r="220">
          <cell r="G220" t="str">
            <v>CHAUSSURE SECURITE PEARL LOW S3 SRC T45</v>
          </cell>
        </row>
        <row r="221">
          <cell r="G221" t="str">
            <v>CHAUSSURE SECURITE PEARL LOW S3 SRC T46</v>
          </cell>
        </row>
        <row r="222">
          <cell r="G222" t="str">
            <v>CHAUSSURE SECURITE PEARL LOW S3 SRC T47</v>
          </cell>
        </row>
        <row r="223">
          <cell r="G223" t="str">
            <v xml:space="preserve">CHAUSSURE SPLITROCK PRO BLACK 41,5 </v>
          </cell>
        </row>
        <row r="224">
          <cell r="G224" t="str">
            <v>CHAUSSURE SPLITROCK PRO BLACK 43 6201042</v>
          </cell>
        </row>
        <row r="225">
          <cell r="G225" t="str">
            <v>CHAUSSURE SPLITROCK PRO BLACK 45 6201042</v>
          </cell>
        </row>
        <row r="226">
          <cell r="G226" t="str">
            <v>CHAUSSURE SPLITROCK PRO BLACK 46 6201042</v>
          </cell>
        </row>
        <row r="227">
          <cell r="G227" t="str">
            <v>CHAUSSURE UPOWER TROPHY BASSE 38</v>
          </cell>
        </row>
        <row r="228">
          <cell r="G228" t="str">
            <v>CHAUSSURE UPOWER TROPHY BASSE 39</v>
          </cell>
        </row>
        <row r="229">
          <cell r="G229" t="str">
            <v>CHAUSSURE UPOWER TROPHY BASSE 40</v>
          </cell>
        </row>
        <row r="230">
          <cell r="G230" t="str">
            <v>CHAUSSURE UPOWER TROPHY BASSE 41</v>
          </cell>
        </row>
        <row r="231">
          <cell r="G231" t="str">
            <v>CHAUSSURE UPOWER TROPHY BASSE 42</v>
          </cell>
        </row>
        <row r="232">
          <cell r="G232" t="str">
            <v>CHAUSSURE UPOWER TROPHY BASSE 43</v>
          </cell>
        </row>
        <row r="233">
          <cell r="G233" t="str">
            <v>CHAUSSURE UPOWER TROPHY BASSE 44</v>
          </cell>
        </row>
        <row r="234">
          <cell r="G234" t="str">
            <v>CHAUSSURE UPOWER TROPHY BASSE 45</v>
          </cell>
        </row>
        <row r="235">
          <cell r="G235" t="str">
            <v>CHAUSSURE UPOWER TROPHY BASSE 46</v>
          </cell>
        </row>
        <row r="236">
          <cell r="G236" t="str">
            <v>CHAUSSURE UPOWER TROPHY BASSE 47</v>
          </cell>
        </row>
        <row r="237">
          <cell r="G237" t="str">
            <v>Chaussures de sécurité basses Aimont Argon S1P - noires - pointure 42</v>
          </cell>
        </row>
        <row r="238">
          <cell r="G238" t="str">
            <v>CHEVILLE 25MM NYLON GRIS Lot DE 100</v>
          </cell>
        </row>
        <row r="239">
          <cell r="G239" t="str">
            <v>CHEVILLE HITM D6X12/39 DOUILLE PLATE BTE 100</v>
          </cell>
        </row>
        <row r="240">
          <cell r="G240" t="str">
            <v>CHEVILLE PLASTIQUE 6MM</v>
          </cell>
        </row>
        <row r="241">
          <cell r="G241" t="str">
            <v>CHEVILLES ARPON ROUGE</v>
          </cell>
        </row>
        <row r="242">
          <cell r="G242" t="str">
            <v>CHEVILLES NYLON SX10X50</v>
          </cell>
        </row>
        <row r="243">
          <cell r="G243" t="str">
            <v>CHEVILLES NYLON SX8X40</v>
          </cell>
        </row>
        <row r="244">
          <cell r="G244" t="str">
            <v>CHEVILLES PLASTIQUES (6 MM)</v>
          </cell>
        </row>
        <row r="245">
          <cell r="G245" t="str">
            <v>CILEX ANTI-MOUSSE Concentré</v>
          </cell>
        </row>
        <row r="246">
          <cell r="G246" t="str">
            <v>CILEX ANTI-MOUSSE Prêt à l'emploi</v>
          </cell>
        </row>
        <row r="247">
          <cell r="G247" t="str">
            <v>CILEX DETERGENT</v>
          </cell>
        </row>
        <row r="248">
          <cell r="G248" t="str">
            <v>CILEX IMPERMEABILISANT</v>
          </cell>
        </row>
        <row r="249">
          <cell r="G249" t="str">
            <v>CIMETROL SC Spécial Puces/Punaises</v>
          </cell>
        </row>
        <row r="250">
          <cell r="G250" t="str">
            <v>CIMEX ERADICATOR Vapeur sèche 180C°</v>
          </cell>
        </row>
        <row r="251">
          <cell r="G251" t="str">
            <v>CISEAU DE COLLEUR 28 CM</v>
          </cell>
        </row>
        <row r="252">
          <cell r="G252" t="str">
            <v>CLE PIPE DEBOUT 94-5,5</v>
          </cell>
        </row>
        <row r="253">
          <cell r="G253" t="str">
            <v>CLE PUTANGE</v>
          </cell>
        </row>
        <row r="254">
          <cell r="G254" t="str">
            <v>Clip pour gouttières</v>
          </cell>
        </row>
        <row r="255">
          <cell r="G255" t="str">
            <v>CLIPS GOUTTIERE POUR AVIPOINT (10)</v>
          </cell>
        </row>
        <row r="256">
          <cell r="G256" t="str">
            <v>CLIPS INOX 8/14MM (4H58) Lot DE 100</v>
          </cell>
        </row>
        <row r="257">
          <cell r="G257" t="str">
            <v>Clips pour fenêtres</v>
          </cell>
        </row>
        <row r="258">
          <cell r="G258" t="str">
            <v>CLIPS POUTRELLE 10-15 MM GALVA</v>
          </cell>
        </row>
        <row r="259">
          <cell r="G259" t="str">
            <v>CLIPS POUTRELLE 3-7 MM GALVA</v>
          </cell>
        </row>
        <row r="260">
          <cell r="G260" t="str">
            <v>CO2 GT GDE BOUTEILLE 34kg-910</v>
          </cell>
        </row>
        <row r="261">
          <cell r="G261" t="str">
            <v>COFFRET FORET BET FRIOUL 8X160108GD08L0160</v>
          </cell>
        </row>
        <row r="262">
          <cell r="G262" t="str">
            <v>COFFRET PERFO 7 MECHES</v>
          </cell>
        </row>
        <row r="263">
          <cell r="G263" t="str">
            <v>COFFRET STANLEY Pro 25 cases</v>
          </cell>
        </row>
        <row r="264">
          <cell r="G264" t="str">
            <v>COFFRET STANLEY Pro XL 8 cases</v>
          </cell>
        </row>
        <row r="265">
          <cell r="G265" t="str">
            <v xml:space="preserve">COLLE AGOPLAC DI GEL 1L </v>
          </cell>
        </row>
        <row r="266">
          <cell r="G266" t="str">
            <v>COLLE PAPIER PEINT PRÊT A L EMPLOI 3KG</v>
          </cell>
        </row>
        <row r="267">
          <cell r="G267" t="str">
            <v>Colle pour coupelles</v>
          </cell>
        </row>
        <row r="268">
          <cell r="G268" t="str">
            <v xml:space="preserve">COLLE PRISM LOCTITE 401 20G </v>
          </cell>
        </row>
        <row r="269">
          <cell r="G269" t="str">
            <v xml:space="preserve">COLLE PRISM LOCTITE 401 3G </v>
          </cell>
        </row>
        <row r="270">
          <cell r="G270" t="str">
            <v>COLLE SILICONE TRANSLUCIDE 10/15M</v>
          </cell>
        </row>
        <row r="271">
          <cell r="G271" t="str">
            <v xml:space="preserve">COLLIER BRIDGE GOUTT CORGT 80 </v>
          </cell>
        </row>
        <row r="272">
          <cell r="G272" t="str">
            <v>COLLIER OREILLES 11-13 STD</v>
          </cell>
        </row>
        <row r="273">
          <cell r="G273" t="str">
            <v>Combi 3D Rouge Spécial Frelons -1,80m</v>
          </cell>
        </row>
        <row r="274">
          <cell r="G274" t="str">
            <v>Combi 3D Verte Spécial Frelons +1,80 m</v>
          </cell>
        </row>
        <row r="275">
          <cell r="G275" t="str">
            <v>COMBINAISON FRELON ASIATIQUE TAILLE L</v>
          </cell>
        </row>
        <row r="276">
          <cell r="G276" t="str">
            <v>COMBINAISON FRELON ASIATIQUE TAILLE XL</v>
          </cell>
        </row>
        <row r="277">
          <cell r="G277" t="str">
            <v>COMBINAISON FRELON ASIATIQUE TAILLE XXL</v>
          </cell>
        </row>
        <row r="278">
          <cell r="G278" t="str">
            <v>COMBINAISON FRELON ASIATIQUE TAILLE XXXL</v>
          </cell>
        </row>
        <row r="279">
          <cell r="G279" t="str">
            <v>COMBINAISON JETTABLE CHAUSSON TYVCHA5TW16 XL</v>
          </cell>
        </row>
        <row r="280">
          <cell r="G280" t="str">
            <v xml:space="preserve">COMPRESSEUR COURROIE BI-CYLINDRE 50 LITRES </v>
          </cell>
        </row>
        <row r="281">
          <cell r="G281" t="str">
            <v>Compteur d'éxécution</v>
          </cell>
        </row>
        <row r="282">
          <cell r="G282" t="str">
            <v>Connecteur 90 degrés</v>
          </cell>
        </row>
        <row r="283">
          <cell r="G283" t="str">
            <v>CONNECTEUR M51 AUTO OUVERT 60MM ALU</v>
          </cell>
        </row>
        <row r="284">
          <cell r="G284" t="str">
            <v>CONNEXION TRIPLE</v>
          </cell>
        </row>
        <row r="285">
          <cell r="G285" t="str">
            <v>CONTROLEUR 10KV</v>
          </cell>
        </row>
        <row r="286">
          <cell r="G286" t="str">
            <v>COOPEX CE 10 (POA) Flacon doseur 250 ml</v>
          </cell>
        </row>
        <row r="287">
          <cell r="G287" t="str">
            <v>COOPEX LAQUE (POA)</v>
          </cell>
        </row>
        <row r="288">
          <cell r="G288" t="str">
            <v xml:space="preserve">COQUE 100 ROND CARROSSIER 6,4X25X1,5 ZG </v>
          </cell>
        </row>
        <row r="289">
          <cell r="G289" t="str">
            <v>CORDE 3MM POLYETH. NOIR/FILET</v>
          </cell>
        </row>
        <row r="290">
          <cell r="G290" t="str">
            <v>COUPELLE PLASTIQUE</v>
          </cell>
        </row>
        <row r="291">
          <cell r="G291" t="str">
            <v>COUTEAU PEINTRE 4 CM</v>
          </cell>
        </row>
        <row r="292">
          <cell r="G292" t="str">
            <v>COUTEAU SIEC II+2ETUIS / CUTTER A LAME RETRACTABLE</v>
          </cell>
        </row>
        <row r="293">
          <cell r="G293" t="str">
            <v>COUV D'ATTENTE A PATTE D.85mm</v>
          </cell>
        </row>
        <row r="294">
          <cell r="G294" t="str">
            <v>COUVRE CHAUSSURES POLYPRO ENDUIT POLYETHY 50 PIECES</v>
          </cell>
        </row>
        <row r="295">
          <cell r="G295" t="str">
            <v>CROCHET METAL BLOC</v>
          </cell>
        </row>
        <row r="296">
          <cell r="G296" t="str">
            <v>CROCHET PLASTIQUE BLOC</v>
          </cell>
        </row>
        <row r="297">
          <cell r="G297" t="str">
            <v>CROCHETS FILETS 4,8 CM</v>
          </cell>
        </row>
        <row r="298">
          <cell r="G298" t="str">
            <v>CUTTER STANLEY MOLETTE 25MM</v>
          </cell>
        </row>
        <row r="299">
          <cell r="G299" t="str">
            <v>CYPERBIO 100 FLACON DE 250ML</v>
          </cell>
        </row>
        <row r="300">
          <cell r="G300" t="str">
            <v>Cytrol Forte WP</v>
          </cell>
        </row>
        <row r="301">
          <cell r="G301" t="str">
            <v>DAN 01 POUR FLACON DE 1KG</v>
          </cell>
        </row>
        <row r="302">
          <cell r="G302" t="str">
            <v>DAN 02 POUR 2 A 4 FLACONS</v>
          </cell>
        </row>
        <row r="303">
          <cell r="G303" t="str">
            <v>DAN 10 POUR 5 A 10 FLACONS</v>
          </cell>
        </row>
        <row r="304">
          <cell r="G304" t="str">
            <v>DARI FIX  GRIS (STOP FEUILLES) (30)</v>
          </cell>
        </row>
        <row r="305">
          <cell r="G305" t="str">
            <v>Degy Fumigateur 10g</v>
          </cell>
        </row>
        <row r="306">
          <cell r="G306" t="str">
            <v>Degy Laque 750ml</v>
          </cell>
        </row>
        <row r="307">
          <cell r="G307" t="str">
            <v>Degy Puces Punaises</v>
          </cell>
        </row>
        <row r="308">
          <cell r="G308" t="str">
            <v xml:space="preserve">deiv ILT30 brandenburg </v>
          </cell>
        </row>
        <row r="309">
          <cell r="G309" t="str">
            <v>DEMAND 2,5 CS</v>
          </cell>
        </row>
        <row r="310">
          <cell r="G310" t="str">
            <v>DEMAND CS  FLACON 500ML (20)</v>
          </cell>
        </row>
        <row r="311">
          <cell r="G311" t="str">
            <v>DEMAND CS FLACON DE 500ML</v>
          </cell>
        </row>
        <row r="312">
          <cell r="G312" t="str">
            <v>Desinsectiseur AGR30 glu inox(304) 2x15W 80m² tubes anti-éclats</v>
          </cell>
        </row>
        <row r="313">
          <cell r="G313" t="str">
            <v>Desinsectiseur AGR30 inox(304) 2x15W 80m² tubes anti-éclats</v>
          </cell>
        </row>
        <row r="314">
          <cell r="G314" t="str">
            <v>Desinsectiseur AGR40 glu inox(304) 2x20W 120m² tubes anti-éclats</v>
          </cell>
        </row>
        <row r="315">
          <cell r="G315" t="str">
            <v>Desinsectiseur AGR40 glu inox(304) 2x40W 240m² tubes anti-éclats</v>
          </cell>
        </row>
        <row r="316">
          <cell r="G316" t="str">
            <v>Desinsectiseur AGR40 inox(304) 2x20W 120m² tubes anti-éclats</v>
          </cell>
        </row>
        <row r="317">
          <cell r="G317" t="str">
            <v>Desinsectiseur AGR40 inox(304) 2x40W 240m² tubes anti-éclats</v>
          </cell>
        </row>
        <row r="318">
          <cell r="G318" t="str">
            <v>Desinsectiseur AGR40 mural glu inox(304) 1x40W 80m² tubes anti-éclats</v>
          </cell>
        </row>
        <row r="319">
          <cell r="G319" t="str">
            <v>Desinsectiseur AGR40 mural inox(304) 1x40W 80m² tubes anti-éclats</v>
          </cell>
        </row>
        <row r="320">
          <cell r="G320" t="str">
            <v>Desinsectiseur ATEX Zone 1-21 / 2-22 VORTEX400 glu inox(304) 2x18W 120m²</v>
          </cell>
        </row>
        <row r="321">
          <cell r="G321" t="str">
            <v>Desinsectiseur ATEX Zone 1-21 / 2-22 VORTEX800 glu inox(304) 2x36W 240m²</v>
          </cell>
        </row>
        <row r="322">
          <cell r="G322" t="str">
            <v>Desinsectiseur ATRIUM30 glu inox 2x15W 50m² tubes anti-éclats</v>
          </cell>
        </row>
        <row r="323">
          <cell r="G323" t="str">
            <v>Desinsectiseur ATRIUM30 inox 2x15W 50m² tubes anti-éclats</v>
          </cell>
        </row>
        <row r="324">
          <cell r="G324" t="str">
            <v>Desinsectiseur ATRIUM400 glu inox 2x20W 120m² tubes anti-éclats</v>
          </cell>
        </row>
        <row r="325">
          <cell r="G325" t="str">
            <v>Desinsectiseur ATRIUM400 inox 2x20W 120m² tubes anti-éclats</v>
          </cell>
        </row>
        <row r="326">
          <cell r="G326" t="str">
            <v>Desinsectiseur ATRIUM800 glu inox 2x40W 240m² tubes anti-éclats</v>
          </cell>
        </row>
        <row r="327">
          <cell r="G327" t="str">
            <v>Desinsectiseur ATRIUM800 inox 2x40W 240m² tubes anti-éclats</v>
          </cell>
        </row>
        <row r="328">
          <cell r="G328" t="str">
            <v>Desinsectiseur GLUETRAP GT20 1x20W laque blanc 50m²</v>
          </cell>
        </row>
        <row r="329">
          <cell r="G329" t="str">
            <v>Desinsectiseur GLUETRAP GT40 2x20W laque blanc 80m²</v>
          </cell>
        </row>
        <row r="330">
          <cell r="G330" t="str">
            <v>Desinsectiseur INOXTRAP215 glu inox 2x15W 80m² tubes anti-éclats</v>
          </cell>
        </row>
        <row r="331">
          <cell r="G331" t="str">
            <v>Desinsectiseur INOXTRAP218 glu inox 2x18W 120m² tubes anti-éclats</v>
          </cell>
        </row>
        <row r="332">
          <cell r="G332" t="str">
            <v>Desinsectiseur INOXTRAP236 glu inox 2x36W 240m² tubes anti-éclats</v>
          </cell>
        </row>
        <row r="333">
          <cell r="G333" t="str">
            <v>Desinsectiseur IP54 AGR30 glu inox(304) 2x15W 80m² tubes anti-éclats</v>
          </cell>
        </row>
        <row r="334">
          <cell r="G334" t="str">
            <v>Desinsectiseur IP54 AGR30 inox(304) 2x15W 80m² tubes anti-éclats</v>
          </cell>
        </row>
        <row r="335">
          <cell r="G335" t="str">
            <v>Desinsectiseur IP54 AGR40 glu inox(304) 2x20W 120m² tubes anti-éclats</v>
          </cell>
        </row>
        <row r="336">
          <cell r="G336" t="str">
            <v>Desinsectiseur IP54 AGR40 glu inox(304) 2x40W 240m² tubes anti-éclats</v>
          </cell>
        </row>
        <row r="337">
          <cell r="G337" t="str">
            <v>Desinsectiseur IP54 AGR40 inox(304) 2x20W 120m² tubes anti-éclats</v>
          </cell>
        </row>
        <row r="338">
          <cell r="G338" t="str">
            <v>Desinsectiseur IP54 AGR40 inox(304) 2x40W 240m² tubes anti-éclats</v>
          </cell>
        </row>
        <row r="339">
          <cell r="G339" t="str">
            <v>Desinsectiseur IP54 AGR40 mural glu inox(304) 1x40W 80m² tubes anti-éclats</v>
          </cell>
        </row>
        <row r="340">
          <cell r="G340" t="str">
            <v>Desinsectiseur IP54 AGR40 mural inox(304) 1x40W 80m² tubes anti-éclats</v>
          </cell>
        </row>
        <row r="341">
          <cell r="G341" t="str">
            <v>Desinsectiseur IP65 INOXTRAP218 glu inox 2x18W 120m² tubes anti-éclats</v>
          </cell>
        </row>
        <row r="342">
          <cell r="G342" t="str">
            <v>Desinsectiseur IP65 INOXTRAP236 glu inox 2x36W 240m² tubes anti-éclats</v>
          </cell>
        </row>
        <row r="343">
          <cell r="G343" t="str">
            <v>Desinsectiseur MGi30 2x15W (tubes) inox 80m²</v>
          </cell>
        </row>
        <row r="344">
          <cell r="G344" t="str">
            <v>Desinsectiseur MGi40 2x20W inox 80m²</v>
          </cell>
        </row>
        <row r="345">
          <cell r="G345" t="str">
            <v>Desinsectiseur MGL30 2x15W (tubes) laqué blanc ou noir 80m²</v>
          </cell>
        </row>
        <row r="346">
          <cell r="G346" t="str">
            <v>Desinsectiseur MGL40 2x20W laque blanc ou noir 80m²</v>
          </cell>
        </row>
        <row r="347">
          <cell r="G347" t="str">
            <v>Desinsectiseur OPUS400 glu inox 2x20W 120m² lampes anti-éclats</v>
          </cell>
        </row>
        <row r="348">
          <cell r="G348" t="str">
            <v>Desinsectiseur OPUS800 glu inox 4x20W 240m² lampes anti-éclats</v>
          </cell>
        </row>
        <row r="349">
          <cell r="G349" t="str">
            <v>Désinsectiseur plafonnier PG40LB</v>
          </cell>
        </row>
        <row r="350">
          <cell r="G350" t="str">
            <v>Desinsectiseur T-top 1x20W "couleurs" 30m²</v>
          </cell>
        </row>
        <row r="351">
          <cell r="G351" t="str">
            <v>DETECTEUR BLATTE VICTOR</v>
          </cell>
        </row>
        <row r="352">
          <cell r="G352" t="str">
            <v>Détecteur Blattes "SCARATRAP"</v>
          </cell>
        </row>
        <row r="353">
          <cell r="G353" t="str">
            <v>DETECTEUR DE FUMEE EI605TYC</v>
          </cell>
        </row>
        <row r="354">
          <cell r="G354" t="str">
            <v>DETECTORS PLUS Lot 30 PIEGES  (20)</v>
          </cell>
        </row>
        <row r="355">
          <cell r="G355" t="str">
            <v>DETENDEUR DELTAREG 2000 DEBILITRE</v>
          </cell>
        </row>
        <row r="356">
          <cell r="G356" t="str">
            <v xml:space="preserve">DETEX BIOMARKER (4KG) </v>
          </cell>
        </row>
        <row r="357">
          <cell r="G357" t="str">
            <v>DIGRAIN COLLE TUBE 135GR GR</v>
          </cell>
        </row>
        <row r="358">
          <cell r="G358" t="str">
            <v>DIGRAIN FRESH 2 EN 1</v>
          </cell>
        </row>
        <row r="359">
          <cell r="G359" t="str">
            <v>DIGRAIN GUEPES &amp; FRELONS 750ML</v>
          </cell>
        </row>
        <row r="360">
          <cell r="G360" t="str">
            <v>DIGRAIN INSTANTANE 150ML</v>
          </cell>
        </row>
        <row r="361">
          <cell r="G361" t="str">
            <v>DIGRAIN INSTANTANE 500ML</v>
          </cell>
        </row>
        <row r="362">
          <cell r="G362" t="str">
            <v>DIGRAIN LAQUE CHOC 10L</v>
          </cell>
        </row>
        <row r="363">
          <cell r="G363" t="str">
            <v>DIGRAIN LAQUE CHOC 5L</v>
          </cell>
        </row>
        <row r="364">
          <cell r="G364" t="str">
            <v>DIGRAIN PYRETHRE 200ML</v>
          </cell>
        </row>
        <row r="365">
          <cell r="G365" t="str">
            <v>DIGRAIN RAMPANTS 600ML</v>
          </cell>
        </row>
        <row r="366">
          <cell r="G366" t="str">
            <v>DIGRAIN Terre de Diatomée Aérosol 500ml</v>
          </cell>
        </row>
        <row r="367">
          <cell r="G367" t="str">
            <v>DIGRAIN VOLANTS</v>
          </cell>
        </row>
        <row r="368">
          <cell r="G368" t="str">
            <v xml:space="preserve">DIMILIN TB2  Larvicide moustiques            </v>
          </cell>
        </row>
        <row r="369">
          <cell r="G369" t="str">
            <v xml:space="preserve">DISQUE TRONC,PLAT 125X1,6/39 INOX </v>
          </cell>
        </row>
        <row r="370">
          <cell r="G370" t="str">
            <v>DIVATEX S-40 ATEX Gaz (200 m²)</v>
          </cell>
        </row>
        <row r="371">
          <cell r="G371" t="str">
            <v>Dlight Discreet &amp; Commerical Glueboards (black) (x6)</v>
          </cell>
        </row>
        <row r="372">
          <cell r="G372" t="str">
            <v>Dlight Discreet &amp; Commerical Glueboards (white) (x6)</v>
          </cell>
        </row>
        <row r="373">
          <cell r="G373" t="str">
            <v>DNA 02</v>
          </cell>
        </row>
        <row r="374">
          <cell r="G374" t="str">
            <v>DOBOL FOGGER 20G 150M²</v>
          </cell>
        </row>
        <row r="375">
          <cell r="G375" t="str">
            <v>DOBOL PRO 10GR FUMIGATEUR</v>
          </cell>
        </row>
        <row r="376">
          <cell r="G376" t="str">
            <v>DOBOL PRO 20GR FUMIGATEUR</v>
          </cell>
        </row>
        <row r="377">
          <cell r="G377" t="str">
            <v>DOME TRAP PIEGE A GUEPES (40)</v>
          </cell>
        </row>
        <row r="378">
          <cell r="G378" t="str">
            <v xml:space="preserve">DOME TRECE LASIODERME TABAC KIT COMPLET5 </v>
          </cell>
        </row>
        <row r="379">
          <cell r="G379" t="str">
            <v>DOME TRECE RECHARGE LASIODERME</v>
          </cell>
        </row>
        <row r="380">
          <cell r="G380" t="str">
            <v>DR 5 POUDREUSE</v>
          </cell>
        </row>
        <row r="381">
          <cell r="G381" t="str">
            <v xml:space="preserve">DRAKER 10.2 1L </v>
          </cell>
        </row>
        <row r="382">
          <cell r="G382" t="str">
            <v xml:space="preserve">ECHAFAUDAGE ROULANT 7 METRES </v>
          </cell>
        </row>
        <row r="383">
          <cell r="G383" t="str">
            <v xml:space="preserve">ECHAFAUDAGE ROULANT 9 METRES </v>
          </cell>
        </row>
        <row r="384">
          <cell r="G384" t="str">
            <v>ECHANGE DE BENNE 8M3</v>
          </cell>
        </row>
        <row r="385">
          <cell r="G385" t="str">
            <v>ECO CLIPS 3</v>
          </cell>
        </row>
        <row r="386">
          <cell r="G386" t="str">
            <v xml:space="preserve">ECO PIEGE PROCESSIONAIRE KIT 16.66m soit 10 pièges env. </v>
          </cell>
        </row>
        <row r="387">
          <cell r="G387" t="str">
            <v>ECO TAXE CONTROLEUR 10KV</v>
          </cell>
        </row>
        <row r="388">
          <cell r="G388" t="str">
            <v>ECO TAXE GENERATEUR CENTRAL 01</v>
          </cell>
        </row>
        <row r="389">
          <cell r="G389" t="str">
            <v>ECO TAXE JOULIMETRE DE POCHE</v>
          </cell>
        </row>
        <row r="390">
          <cell r="G390" t="str">
            <v>ECO TAXE TELE BIP</v>
          </cell>
        </row>
        <row r="391">
          <cell r="G391" t="str">
            <v>ECOPIC E2 100</v>
          </cell>
        </row>
        <row r="392">
          <cell r="G392" t="str">
            <v>ECOPIC E2 120</v>
          </cell>
        </row>
        <row r="393">
          <cell r="G393" t="str">
            <v>ECOPIC E4</v>
          </cell>
        </row>
        <row r="394">
          <cell r="G394" t="str">
            <v>ECOPIC E6</v>
          </cell>
        </row>
        <row r="395">
          <cell r="G395" t="str">
            <v>ECOPIC STOP</v>
          </cell>
        </row>
        <row r="396">
          <cell r="G396" t="str">
            <v>Eco-Piège collier PROCEREX Chenille processionnaire du pin</v>
          </cell>
        </row>
        <row r="397">
          <cell r="G397" t="str">
            <v>Ecran grillagé (de rechange) pour Combinaison spécial Frelons</v>
          </cell>
        </row>
        <row r="398">
          <cell r="G398" t="str">
            <v>ECROU HU CL8 ZI 3x50</v>
          </cell>
        </row>
        <row r="399">
          <cell r="G399" t="str">
            <v>Edge Glueboard (black) (x6)</v>
          </cell>
        </row>
        <row r="400">
          <cell r="G400" t="str">
            <v>Edge Glueboard (yellow) (x6)</v>
          </cell>
        </row>
        <row r="401">
          <cell r="G401" t="str">
            <v>EDIALAC TP en 10 L (2)</v>
          </cell>
        </row>
        <row r="402">
          <cell r="G402" t="str">
            <v>EKOFIX 100 LIQUIDE CONCENTRE POUR EKOMILLE (5L)</v>
          </cell>
        </row>
        <row r="403">
          <cell r="G403" t="str">
            <v>EKOFOOD 100 APPATS NATURELS EKOMILLE SACHET 675G</v>
          </cell>
        </row>
        <row r="404">
          <cell r="G404" t="str">
            <v xml:space="preserve">EKOMILLE DERATISEUR </v>
          </cell>
        </row>
        <row r="405">
          <cell r="G405" t="str">
            <v>EKOPARC- protection en bois pour Ekomille</v>
          </cell>
        </row>
        <row r="406">
          <cell r="G406" t="str">
            <v>Elévateur télescopique diesel 28.2 m - déport maxi 22.9 m</v>
          </cell>
        </row>
        <row r="407">
          <cell r="G407" t="str">
            <v>EMBOU  GONFLAGE TYPE MICH</v>
          </cell>
        </row>
        <row r="408">
          <cell r="G408" t="str">
            <v>EMBOUT AC P/FLEXIBLE 6-7MM</v>
          </cell>
        </row>
        <row r="409">
          <cell r="G409" t="str">
            <v>ENDUIT UNIVERSEL 2EN1 TUBE 290G</v>
          </cell>
        </row>
        <row r="410">
          <cell r="G410" t="str">
            <v>ENLEVEMENT ANIMAUX SAUVAGE ( PIGEON ) 50 KILOS</v>
          </cell>
        </row>
        <row r="411">
          <cell r="G411" t="str">
            <v>Enlèvement déchets matière dangereuse UN 3077 (frais d'approche)</v>
          </cell>
        </row>
        <row r="412">
          <cell r="G412" t="str">
            <v xml:space="preserve">ENROULEUR CABLE 40M 3X2,5H07 4PRISE </v>
          </cell>
        </row>
        <row r="413">
          <cell r="G413" t="str">
            <v>ENTONNOIR PIEGE COMPLET</v>
          </cell>
        </row>
        <row r="414">
          <cell r="G414" t="str">
            <v>EPSA100</v>
          </cell>
        </row>
        <row r="415">
          <cell r="G415" t="str">
            <v xml:space="preserve">ESSUIE-MAIN 2PL LISSES EN W </v>
          </cell>
        </row>
        <row r="416">
          <cell r="G416" t="str">
            <v>ESSUYAGE PRENIUM GRIS 280F / CHIFFON QUI NE RAYE PAS</v>
          </cell>
        </row>
        <row r="417">
          <cell r="G417" t="str">
            <v>ETAU 25-35MM POUR TUYAU DE DESCENTE (10)</v>
          </cell>
        </row>
        <row r="418">
          <cell r="G418" t="str">
            <v>ETAU 45-60MM POUR TUYAU DE DESCENTE (10)</v>
          </cell>
        </row>
        <row r="419">
          <cell r="G419" t="str">
            <v>ETAU 60-80MM POUR TUYAU DE DESCENTE (10)</v>
          </cell>
        </row>
        <row r="420">
          <cell r="G420" t="str">
            <v>ETHOS 10 EW 100 g/L Etofenprox, flacon de 1 litre</v>
          </cell>
        </row>
        <row r="421">
          <cell r="G421" t="str">
            <v>ETOCINQ</v>
          </cell>
        </row>
        <row r="422">
          <cell r="G422" t="str">
            <v>ETRIERS INOX</v>
          </cell>
        </row>
        <row r="423">
          <cell r="G423" t="str">
            <v>ETUI POUR BAIT GUN (HOLSTER)</v>
          </cell>
        </row>
        <row r="424">
          <cell r="G424" t="str">
            <v>EX16 - Exocutor - 16 Watt - Stainless</v>
          </cell>
        </row>
        <row r="425">
          <cell r="G425" t="str">
            <v>EX30S - Exocutor - 30 Watt - Stainless</v>
          </cell>
        </row>
        <row r="426">
          <cell r="G426" t="str">
            <v>EX40S - Exocutor - 40 Watt - Stainless</v>
          </cell>
        </row>
        <row r="427">
          <cell r="G427" t="str">
            <v>EX55 - 36 Watt - ATEX</v>
          </cell>
        </row>
        <row r="428">
          <cell r="G428" t="str">
            <v>EX80S - Exocutor - 80 Watt - Stainless</v>
          </cell>
        </row>
        <row r="429">
          <cell r="G429" t="str">
            <v>EXACTICIDE PFC POUDREUSE</v>
          </cell>
        </row>
        <row r="430">
          <cell r="G430" t="str">
            <v>EXOROACH TRAPS (avec recharge)</v>
          </cell>
        </row>
        <row r="431">
          <cell r="G431" t="str">
            <v>EXOSEX CLTab - Phéromones pour Teignes des vêtements</v>
          </cell>
        </row>
        <row r="432">
          <cell r="G432" t="str">
            <v>EXOSEX CLTab PDU DISPENSER UNIT (24)</v>
          </cell>
        </row>
        <row r="433">
          <cell r="G433" t="str">
            <v>EXOSEX SPTab PDU DISPENSER UNIT (24)</v>
          </cell>
        </row>
        <row r="434">
          <cell r="G434" t="str">
            <v>EXOSEX SPTab PHEROMONES MITES ALIMENTAIRES  (24)</v>
          </cell>
        </row>
        <row r="435">
          <cell r="G435" t="str">
            <v>FENDONA 6SC 500 ML (4)</v>
          </cell>
        </row>
        <row r="436">
          <cell r="G436" t="str">
            <v>FENDONA 6SC FLACON DE 500ML</v>
          </cell>
        </row>
        <row r="437">
          <cell r="G437" t="str">
            <v>FERMETURE ECLAIR N°9 1M</v>
          </cell>
        </row>
        <row r="438">
          <cell r="G438" t="str">
            <v>FERMETURE ECLAIR N°9 2M</v>
          </cell>
        </row>
        <row r="439">
          <cell r="G439" t="str">
            <v>FERRULE INOX</v>
          </cell>
        </row>
        <row r="440">
          <cell r="G440" t="str">
            <v>FERRURE FIXATION 316S/S</v>
          </cell>
        </row>
        <row r="441">
          <cell r="G441" t="str">
            <v>FERULE (par 100)</v>
          </cell>
        </row>
        <row r="442">
          <cell r="G442" t="str">
            <v>FERULES A FILET</v>
          </cell>
        </row>
        <row r="443">
          <cell r="G443" t="str">
            <v>FERULES POUR FIL TENDUE BTE DE 100</v>
          </cell>
        </row>
        <row r="444">
          <cell r="G444" t="str">
            <v>FICAM WP - BOITES DE 10 SACHETS (10)</v>
          </cell>
        </row>
        <row r="445">
          <cell r="G445" t="str">
            <v>FICAM WP sachet 15g bte  10 unités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bhhhhhhhhhhhhhhhhhhhhhhn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 cccccccccccccccccccccccccccccccccccccccccccccccccccccccccccccccccccccccccccccccccccccccccccccccccccccccccccccccccccccccccccccccccccccccccccccccccccccccccccccccccccccccccccccccccccccccccccccccccccccccccccccccccccccccccccccc</v>
          </cell>
        </row>
        <row r="446">
          <cell r="G446" t="str">
            <v>FIL BOBINOT BRICO VERT  D.1,25mm  50M</v>
          </cell>
        </row>
        <row r="447">
          <cell r="G447" t="str">
            <v>FIL BOBINOT GALVA  D.1,25mm  25M</v>
          </cell>
        </row>
        <row r="448">
          <cell r="G448" t="str">
            <v>FIL INOX BOB 100M</v>
          </cell>
        </row>
        <row r="449">
          <cell r="G449" t="str">
            <v>Fil plastifié vert BOBINOT DE FIL D. 1mm 50 m</v>
          </cell>
        </row>
        <row r="450">
          <cell r="G450" t="str">
            <v>FILET BLANC ANTI PIGEONS MAILLE 50mm AU DIM</v>
          </cell>
        </row>
        <row r="451">
          <cell r="G451" t="str">
            <v>FILET CYPERNET</v>
          </cell>
        </row>
        <row r="452">
          <cell r="G452" t="str">
            <v>FILET MAILLE 19 NOIR SUR MESURE</v>
          </cell>
        </row>
        <row r="453">
          <cell r="G453" t="str">
            <v>FILET MAILLE 19 PIERRE SUR MESURE</v>
          </cell>
        </row>
        <row r="454">
          <cell r="G454" t="str">
            <v>FILET MAILLE 50 NOIR SUR MESURE</v>
          </cell>
        </row>
        <row r="455">
          <cell r="G455" t="str">
            <v>FILET MAILLE 50 PIERRE SUR MESURE</v>
          </cell>
        </row>
        <row r="456">
          <cell r="G456" t="str">
            <v>FILET NOIR 10X10 MAILLE 19</v>
          </cell>
        </row>
        <row r="457">
          <cell r="G457" t="str">
            <v>FILET NOIR 10X10 MAILLE 50</v>
          </cell>
        </row>
        <row r="458">
          <cell r="G458" t="str">
            <v>FILET NOIR 10X100 MAILLE 50</v>
          </cell>
        </row>
        <row r="459">
          <cell r="G459" t="str">
            <v>FILET NOIR 20X20 MAILLE 50</v>
          </cell>
        </row>
        <row r="460">
          <cell r="G460" t="str">
            <v>FILET NOIR 5X5 MAILLE 19</v>
          </cell>
        </row>
        <row r="461">
          <cell r="G461" t="str">
            <v>FILET NOIR 5X5 MAILLE 50</v>
          </cell>
        </row>
        <row r="462">
          <cell r="G462" t="str">
            <v>FILET PIERRE 10X10 MAILLE 19</v>
          </cell>
        </row>
        <row r="463">
          <cell r="G463" t="str">
            <v>FILET PIERRE 10X10 MAILLE 50</v>
          </cell>
        </row>
        <row r="464">
          <cell r="G464" t="str">
            <v>FILET PIERRE 10X100 MAILLE 50</v>
          </cell>
        </row>
        <row r="465">
          <cell r="G465" t="str">
            <v>FILET PIERRE 20X20 MAILLE 50</v>
          </cell>
        </row>
        <row r="466">
          <cell r="G466" t="str">
            <v>FILET PIERRE 5X5 MAILLE 50</v>
          </cell>
        </row>
        <row r="467">
          <cell r="G467" t="str">
            <v xml:space="preserve">FILET PIERRE ANTI PIGEONS MAILLE 50 AUX DIMENSIONS </v>
          </cell>
        </row>
        <row r="468">
          <cell r="G468" t="str">
            <v>FILET PIERRE ANTI PIGEONS MAILLE 50mm NAPPE 10M X 10M</v>
          </cell>
        </row>
        <row r="469">
          <cell r="G469" t="str">
            <v xml:space="preserve">FILM ETIR 17ù TRANS 450X300ML </v>
          </cell>
        </row>
        <row r="470">
          <cell r="G470" t="str">
            <v>FILTRE CARTOUCHE 3M ABEK 2P3 SL 6099</v>
          </cell>
        </row>
        <row r="471">
          <cell r="G471" t="str">
            <v>FINAFESTANT</v>
          </cell>
        </row>
        <row r="472">
          <cell r="G472" t="str">
            <v>FIX APPAT (TIGE PLASTIQUE)</v>
          </cell>
        </row>
        <row r="473">
          <cell r="G473" t="str">
            <v>FIXATION POUR COIN EN INOX M6 Lot DE 4</v>
          </cell>
        </row>
        <row r="474">
          <cell r="G474" t="str">
            <v>FIXNET</v>
          </cell>
        </row>
        <row r="475">
          <cell r="G475" t="str">
            <v>FIXNET READY</v>
          </cell>
        </row>
        <row r="476">
          <cell r="G476" t="str">
            <v xml:space="preserve">FLASH GUEPES </v>
          </cell>
        </row>
        <row r="477">
          <cell r="G477" t="str">
            <v>FlexTrap 100WP (IP 65)</v>
          </cell>
        </row>
        <row r="478">
          <cell r="G478" t="str">
            <v>Flypod Glueboards (white) (x6)</v>
          </cell>
        </row>
        <row r="479">
          <cell r="G479" t="str">
            <v>FlyTrap Commercial 30 Glueboard (yellow) (x6)</v>
          </cell>
        </row>
        <row r="480">
          <cell r="G480" t="str">
            <v>FlyTrap Commercial 40/80 Glueboards (yellow) (x6)</v>
          </cell>
        </row>
        <row r="481">
          <cell r="G481" t="str">
            <v>FlyTrap Industrial Glueboards (yellow) (x6)</v>
          </cell>
        </row>
        <row r="482">
          <cell r="G482" t="str">
            <v>FLYTRAP PIEGE A MOUCHES (GRAND MODELE) (24)</v>
          </cell>
        </row>
        <row r="483">
          <cell r="G483" t="str">
            <v>Flyzone piège à mouches</v>
          </cell>
        </row>
        <row r="484">
          <cell r="G484" t="str">
            <v>FOR BUG AEROSOL DIATOMEE 500 ml (12)</v>
          </cell>
        </row>
        <row r="485">
          <cell r="G485" t="str">
            <v>FOR BUG LIQUIDE 5L (20)</v>
          </cell>
        </row>
        <row r="486">
          <cell r="G486" t="str">
            <v>FOR BUG POUDRE SCEAU 3KG</v>
          </cell>
        </row>
        <row r="487">
          <cell r="G487" t="str">
            <v>FORAY 48 B   1L (Bacillus thuringiensis 3a 3b)</v>
          </cell>
        </row>
        <row r="488">
          <cell r="G488" t="str">
            <v>FORAY 48 B  20L (Bacillus thuringiensis 3a 3b)</v>
          </cell>
        </row>
        <row r="489">
          <cell r="G489" t="str">
            <v>FORCE GOLD 250ML</v>
          </cell>
        </row>
        <row r="490">
          <cell r="G490" t="str">
            <v>FORCE ULTRA GEL 30G</v>
          </cell>
        </row>
        <row r="491">
          <cell r="G491" t="str">
            <v>FORET BOIS 3 MM</v>
          </cell>
        </row>
        <row r="492">
          <cell r="G492" t="str">
            <v>FORET BOIS 4 MM</v>
          </cell>
        </row>
        <row r="493">
          <cell r="G493" t="str">
            <v xml:space="preserve">FORET MARTEAU BOOSTEER+ D6 L 210 </v>
          </cell>
        </row>
        <row r="494">
          <cell r="G494" t="str">
            <v>FORET MTX DIAM 3</v>
          </cell>
        </row>
        <row r="495">
          <cell r="G495" t="str">
            <v>FORET MTX DIAM 4</v>
          </cell>
        </row>
        <row r="496">
          <cell r="G496" t="str">
            <v>FOURMIDOR CARTOUCHE 25G (4)</v>
          </cell>
        </row>
        <row r="497">
          <cell r="G497" t="str">
            <v>FOURREAU DE PROTECTION CANNE PH3 Pvc</v>
          </cell>
        </row>
        <row r="498">
          <cell r="G498" t="str">
            <v>FOURREAU PVC POUR CANNE</v>
          </cell>
        </row>
        <row r="499">
          <cell r="G499" t="str">
            <v>FUMISPORE OPP 20G C=25 M3 P=50 M3 (24)</v>
          </cell>
        </row>
        <row r="500">
          <cell r="G500" t="str">
            <v>FUNNEL TRAP BLANC PIEGE A MITES (50)</v>
          </cell>
        </row>
        <row r="501">
          <cell r="G501" t="str">
            <v>FUNNEL TRAP PIEGE A CHENILLE PROCESSIONNAIRE</v>
          </cell>
        </row>
        <row r="502">
          <cell r="G502" t="str">
            <v>FUNNEL TRAP PIEGE SEUL A MITE (50)</v>
          </cell>
        </row>
        <row r="503">
          <cell r="G503" t="str">
            <v>GAINE THERMO RETRACTABLE NOIR POUR BDO 018</v>
          </cell>
        </row>
        <row r="504">
          <cell r="G504" t="str">
            <v>GANT CLASSIC SOL-VEX L330MM    T 10 37675</v>
          </cell>
        </row>
        <row r="505">
          <cell r="G505" t="str">
            <v>GANT NYTRYL TOUCH N TUFF JETTABLE BTE 100 PAIRES T9</v>
          </cell>
        </row>
        <row r="506">
          <cell r="G506" t="str">
            <v xml:space="preserve">GANT SOLVEX PREMIUM T9 </v>
          </cell>
        </row>
        <row r="507">
          <cell r="G507" t="str">
            <v>Gants (de rechange) pour Combi 3D spécial Frelons</v>
          </cell>
        </row>
        <row r="508">
          <cell r="G508" t="str">
            <v>Gants anti-coupure Deltaplus VE702PG enduction PU - taille 7</v>
          </cell>
        </row>
        <row r="509">
          <cell r="G509" t="str">
            <v>GANTS GUEPE STANDARD | PAIRE</v>
          </cell>
        </row>
        <row r="510">
          <cell r="G510" t="str">
            <v>Gants manutention Deltaplus FBN49 fleur de bovin - taille 9</v>
          </cell>
        </row>
        <row r="511">
          <cell r="G511" t="str">
            <v>Gants manutention Deltaplus TP 169 - taille 7 - la paire</v>
          </cell>
        </row>
        <row r="512">
          <cell r="G512" t="str">
            <v>Gants protection chimique Ansell Solvex 37-675 nitrile - taille 7</v>
          </cell>
        </row>
        <row r="513">
          <cell r="G513" t="str">
            <v>Gants protection chimique Ansell Solvex 37-675 nitrile - taille 8</v>
          </cell>
        </row>
        <row r="514">
          <cell r="G514" t="str">
            <v>Gants protection chimique Ansell Solvex 37-675 nitrile - taille 9</v>
          </cell>
        </row>
        <row r="515">
          <cell r="G515" t="str">
            <v xml:space="preserve">GANTS SOL-VEX NITRILE T9 </v>
          </cell>
        </row>
        <row r="516">
          <cell r="G516" t="str">
            <v>GAZ TESTER 1 MATERIEL DE MESURE</v>
          </cell>
        </row>
        <row r="517">
          <cell r="G517" t="str">
            <v>GEL ANTI-ODEURS 35G TD FIGUIER Lot 12 U</v>
          </cell>
        </row>
        <row r="518">
          <cell r="G518" t="str">
            <v xml:space="preserve">Gel Bird Away </v>
          </cell>
        </row>
        <row r="519">
          <cell r="G519" t="str">
            <v>GEL FOURMICIDE DEGY 60ML</v>
          </cell>
        </row>
        <row r="520">
          <cell r="G520" t="str">
            <v>GENERATEUR CENTRAL 01</v>
          </cell>
        </row>
        <row r="521">
          <cell r="G521" t="str">
            <v>GENERATION BLOCK bloc 20g percé</v>
          </cell>
        </row>
        <row r="522">
          <cell r="G522" t="str">
            <v>GENERATION BLOCK bloc 20g percé-emballé</v>
          </cell>
        </row>
        <row r="523">
          <cell r="G523" t="str">
            <v>GENERATION GRAIN'TECH  BléTECH en vrac</v>
          </cell>
        </row>
        <row r="524">
          <cell r="G524" t="str">
            <v>GENERATION GRAIN'TECH  BléTECH sachet T'Plex 25g</v>
          </cell>
        </row>
        <row r="525">
          <cell r="G525" t="str">
            <v>GENERATION PAT' sachet de 10g</v>
          </cell>
        </row>
        <row r="526">
          <cell r="G526" t="str">
            <v xml:space="preserve">GENERATION PAT' sachet de 10g </v>
          </cell>
        </row>
        <row r="527">
          <cell r="G527" t="str">
            <v>GENOUILLERE GEL PRO</v>
          </cell>
        </row>
        <row r="528">
          <cell r="G528" t="str">
            <v>Genouillères Deltaplus - la paire</v>
          </cell>
        </row>
        <row r="529">
          <cell r="G529" t="str">
            <v>GLACE DE RETROVISEUR BELINGO AVD</v>
          </cell>
        </row>
        <row r="530">
          <cell r="G530" t="str">
            <v>GLACE DE RETROVISEUR BELINGO AVG</v>
          </cell>
        </row>
        <row r="531">
          <cell r="G531" t="str">
            <v>GLACE DE RETROVISEUR JUMPY AVD</v>
          </cell>
        </row>
        <row r="532">
          <cell r="G532" t="str">
            <v>GLACE DE RETROVISEUR JUMPY AVG</v>
          </cell>
        </row>
        <row r="533">
          <cell r="G533" t="str">
            <v>GLACE DE RETROVISEUR NEMO AVD</v>
          </cell>
        </row>
        <row r="534">
          <cell r="G534" t="str">
            <v>GLACE DE RETROVISEUR NEMO AVG</v>
          </cell>
        </row>
        <row r="535">
          <cell r="G535" t="str">
            <v>GLUE TRAP/MOUSE CATCH (48)</v>
          </cell>
        </row>
        <row r="536">
          <cell r="G536" t="str">
            <v>GLURABOIS</v>
          </cell>
        </row>
        <row r="537">
          <cell r="G537" t="str">
            <v>GOLIATH GEL CARTOUCHE 35G (4)</v>
          </cell>
        </row>
        <row r="538">
          <cell r="G538" t="str">
            <v>GOLIATH GEL TUBE DE 35G</v>
          </cell>
        </row>
        <row r="539">
          <cell r="G539" t="str">
            <v>GOUJON DE ROUE C3 VP</v>
          </cell>
        </row>
        <row r="540">
          <cell r="G540" t="str">
            <v>GOUPILLE 25 MM INOX Lot DE 100</v>
          </cell>
        </row>
        <row r="541">
          <cell r="G541" t="str">
            <v>GRAIN RUBIS</v>
          </cell>
        </row>
        <row r="542">
          <cell r="G542" t="str">
            <v xml:space="preserve">GRAISSE POUR PULVERISATEUR </v>
          </cell>
        </row>
        <row r="543">
          <cell r="G543" t="str">
            <v>GRANDE LANCE A CABLE</v>
          </cell>
        </row>
        <row r="544">
          <cell r="G544" t="str">
            <v>GRILLAGE CASANET 12 7x12 7x 1,05 25 metres</v>
          </cell>
        </row>
        <row r="545">
          <cell r="G545" t="str">
            <v>GROUPE ELECTROGENE 40KVA</v>
          </cell>
        </row>
        <row r="546">
          <cell r="G546" t="str">
            <v>GYROPHARE MAGNET 12V              500301</v>
          </cell>
        </row>
        <row r="547">
          <cell r="G547" t="str">
            <v>Halo 60 Glueboards (yellow) (x6)</v>
          </cell>
        </row>
        <row r="548">
          <cell r="G548" t="str">
            <v>HARNAIS ANTICHUTE COMPLET</v>
          </cell>
        </row>
        <row r="549">
          <cell r="G549" t="str">
            <v>Harnais Honeywell Miller H-Design Duraflex</v>
          </cell>
        </row>
        <row r="550">
          <cell r="G550" t="str">
            <v>HL15 Halo 1x15W</v>
          </cell>
        </row>
        <row r="551">
          <cell r="G551" t="str">
            <v>HL2X30 Halo 4x15W</v>
          </cell>
        </row>
        <row r="552">
          <cell r="G552" t="str">
            <v>HL30 Halo 2x15W</v>
          </cell>
        </row>
        <row r="553">
          <cell r="G553" t="str">
            <v>HL45 Halo 3x15W</v>
          </cell>
        </row>
        <row r="554">
          <cell r="G554" t="str">
            <v>HL45IP Halo Aqua 3x15W IP45</v>
          </cell>
        </row>
        <row r="555">
          <cell r="G555" t="str">
            <v>Housse Anti-punaises Matelas 1 personne</v>
          </cell>
        </row>
        <row r="556">
          <cell r="G556" t="str">
            <v>Housse Anti-punaises Matelas 2 personnes</v>
          </cell>
        </row>
        <row r="557">
          <cell r="G557" t="str">
            <v>Housse Anti-punaises Matelas bébé</v>
          </cell>
        </row>
        <row r="558">
          <cell r="G558" t="str">
            <v xml:space="preserve">HOUSSE MATELAS  1PLACE 90/100X190CM </v>
          </cell>
        </row>
        <row r="559">
          <cell r="G559" t="str">
            <v xml:space="preserve">HOUSSE MATELAS  DOUBLE 130/140X190CM </v>
          </cell>
        </row>
        <row r="560">
          <cell r="G560" t="str">
            <v xml:space="preserve">HOUSSE MATELAS KING 150/160X200CM </v>
          </cell>
        </row>
        <row r="561">
          <cell r="G561" t="str">
            <v>HOUSSE PROTECTION MATELAS 140x190x20 (10)</v>
          </cell>
        </row>
        <row r="562">
          <cell r="G562" t="str">
            <v>HOUSSE PROTECTION MATELAS 160x200x25 (8)</v>
          </cell>
        </row>
        <row r="563">
          <cell r="G563" t="str">
            <v>HOUSSE PROTECTION MATELAS 80x190x20 (12)</v>
          </cell>
        </row>
        <row r="564">
          <cell r="G564" t="str">
            <v>HOUSSE PROTECTION MATELAS 90x190x20cm (10)</v>
          </cell>
        </row>
        <row r="565">
          <cell r="G565" t="str">
            <v>HP IP65</v>
          </cell>
        </row>
        <row r="566">
          <cell r="G566" t="str">
            <v>H-trap piège à taons</v>
          </cell>
        </row>
        <row r="567">
          <cell r="G567" t="str">
            <v>Hygiene Bin - corbeille de propreté anti-rongeurs</v>
          </cell>
        </row>
        <row r="568">
          <cell r="G568" t="str">
            <v>IGEBA EVO-35</v>
          </cell>
        </row>
        <row r="569">
          <cell r="G569" t="str">
            <v>ILT 30 IP 20 D.E.I.V</v>
          </cell>
        </row>
        <row r="570">
          <cell r="G570" t="str">
            <v>IMMOBILISATION GRANDE BOUTEILLE STANDARD L50 GAZ CO2</v>
          </cell>
        </row>
        <row r="571">
          <cell r="G571" t="str">
            <v>Industrial IND65 &amp; EX55 ATEX Glueboards (black) (x10)</v>
          </cell>
        </row>
        <row r="572">
          <cell r="G572" t="str">
            <v>INJECTEUR DIAM 6.5 ST MARRON L=21MM</v>
          </cell>
        </row>
        <row r="573">
          <cell r="G573" t="str">
            <v>INJECTEUR DIAM 9.5 ST MARRON L=37MM</v>
          </cell>
        </row>
        <row r="574">
          <cell r="G574" t="str">
            <v>INSECT FUM AXA 150M²  30G</v>
          </cell>
        </row>
        <row r="575">
          <cell r="G575" t="str">
            <v>INSECT MONITOR Carton DE 144</v>
          </cell>
        </row>
        <row r="576">
          <cell r="G576" t="str">
            <v>INSECT MONITOR GLUE BORD Carton DE 120</v>
          </cell>
        </row>
        <row r="577">
          <cell r="G577" t="str">
            <v>Insectron 100 S (100 m²)</v>
          </cell>
        </row>
        <row r="578">
          <cell r="G578" t="str">
            <v>Insectron 100MW mural (100 m²)</v>
          </cell>
        </row>
        <row r="579">
          <cell r="G579" t="str">
            <v>Insectron 100SW mural (100 m²)</v>
          </cell>
        </row>
        <row r="580">
          <cell r="G580" t="str">
            <v>Insectron 200M (200 m²)</v>
          </cell>
        </row>
        <row r="581">
          <cell r="G581" t="str">
            <v>Insectron 200MW mural (200 m²)</v>
          </cell>
        </row>
        <row r="582">
          <cell r="G582" t="str">
            <v>Insectron 200S (200 m²)</v>
          </cell>
        </row>
        <row r="583">
          <cell r="G583" t="str">
            <v>Insectron 200SW mural (200 m²)</v>
          </cell>
        </row>
        <row r="584">
          <cell r="G584" t="str">
            <v>Insectron 210 EX ATEX(200 m²)</v>
          </cell>
        </row>
        <row r="585">
          <cell r="G585" t="str">
            <v>Insectron 300M (400 m²)</v>
          </cell>
        </row>
        <row r="586">
          <cell r="G586" t="str">
            <v>Insectron 300M B/V double spectre (400 m²)</v>
          </cell>
        </row>
        <row r="587">
          <cell r="G587" t="str">
            <v>Insectron 300MW mural (300 m²)</v>
          </cell>
        </row>
        <row r="588">
          <cell r="G588" t="str">
            <v>Insectron 300S (400 m²)</v>
          </cell>
        </row>
        <row r="589">
          <cell r="G589" t="str">
            <v>Insectron 300SW (300 m²)</v>
          </cell>
        </row>
        <row r="590">
          <cell r="G590" t="str">
            <v>Insectron 310 EX ATEX (400 m²)</v>
          </cell>
        </row>
        <row r="591">
          <cell r="G591" t="str">
            <v>Insectron 310 EX B/V ATEX (400 m²)</v>
          </cell>
        </row>
        <row r="592">
          <cell r="G592" t="str">
            <v>Insectron 400 S (400 m²)</v>
          </cell>
        </row>
        <row r="593">
          <cell r="G593" t="str">
            <v>Insectron 400M (400 m²)</v>
          </cell>
        </row>
        <row r="594">
          <cell r="G594" t="str">
            <v>Insectron 400M B/V double spectre (400 m²)</v>
          </cell>
        </row>
        <row r="595">
          <cell r="G595" t="str">
            <v>Insectron 410 EX ATEX (400 m²)</v>
          </cell>
        </row>
        <row r="596">
          <cell r="G596" t="str">
            <v>Insectron 410 EX B/V ATEX (400 m²)</v>
          </cell>
        </row>
        <row r="597">
          <cell r="G597" t="str">
            <v xml:space="preserve">Insectron T2 mural ou à poser (100 m²) </v>
          </cell>
        </row>
        <row r="598">
          <cell r="G598" t="str">
            <v>I-trap 35</v>
          </cell>
        </row>
        <row r="599">
          <cell r="G599" t="str">
            <v>I-trap 50E</v>
          </cell>
        </row>
        <row r="600">
          <cell r="G600" t="str">
            <v xml:space="preserve">JADE BLOC 100G CROCHET </v>
          </cell>
        </row>
        <row r="601">
          <cell r="G601" t="str">
            <v>JADE BLOC 30g emballé</v>
          </cell>
        </row>
        <row r="602">
          <cell r="G602" t="str">
            <v>JADE BLOCS 30g nu</v>
          </cell>
        </row>
        <row r="603">
          <cell r="G603" t="str">
            <v>JADE GRAIN</v>
          </cell>
        </row>
        <row r="604">
          <cell r="G604" t="str">
            <v xml:space="preserve">JADE GRAIN COLLECTIVITE </v>
          </cell>
        </row>
        <row r="605">
          <cell r="G605" t="str">
            <v>JADE GRAIN sachet de 100g</v>
          </cell>
        </row>
        <row r="606">
          <cell r="G606" t="str">
            <v>JADE GRAIN sachet de 25g</v>
          </cell>
        </row>
        <row r="607">
          <cell r="G607" t="str">
            <v>JADE PATE</v>
          </cell>
        </row>
        <row r="608">
          <cell r="G608" t="str">
            <v xml:space="preserve">JALON ROUGE </v>
          </cell>
        </row>
        <row r="609">
          <cell r="G609" t="str">
            <v>JERRYCAN ALIMENTAIRE+ROB 10L</v>
          </cell>
        </row>
        <row r="610">
          <cell r="G610" t="str">
            <v>JEU DE JOINTS / SPRAY MATIC 10B</v>
          </cell>
        </row>
        <row r="611">
          <cell r="G611" t="str">
            <v>Jeu de joints MESTO Inox+ 6L</v>
          </cell>
        </row>
        <row r="612">
          <cell r="G612" t="str">
            <v>Jeu de joints Poudreuse DR5</v>
          </cell>
        </row>
        <row r="613">
          <cell r="G613" t="str">
            <v>JEU DE JOINTS SPRAY MATIC 5S/10S/10SP</v>
          </cell>
        </row>
        <row r="614">
          <cell r="G614" t="str">
            <v>JEU DE JOINTS/CLEAN MATIC + SPRAY MATIC 3 ET 5P</v>
          </cell>
        </row>
        <row r="615">
          <cell r="G615" t="str">
            <v>JEU DE JOINTS/LANCE COMPLETE SPRAY MATIC S/SP/SI</v>
          </cell>
        </row>
        <row r="616">
          <cell r="G616" t="str">
            <v>JEU DE JOINTS/LANCE SPRAY MATIC 10B</v>
          </cell>
        </row>
        <row r="617">
          <cell r="G617" t="str">
            <v>JOINT LANCE CANAGUEPE (côté femelle)</v>
          </cell>
        </row>
        <row r="618">
          <cell r="G618" t="str">
            <v>JOINT LANCE CANAGUEPE (côté mâle)</v>
          </cell>
        </row>
        <row r="619">
          <cell r="G619" t="str">
            <v>JONCTION PREVO AC MALE JFT1406</v>
          </cell>
        </row>
        <row r="620">
          <cell r="G620" t="str">
            <v>JOULIMETRE DE POCHE</v>
          </cell>
        </row>
        <row r="621">
          <cell r="G621" t="str">
            <v>KIT 1 TBD 18</v>
          </cell>
        </row>
        <row r="622">
          <cell r="G622" t="str">
            <v>KIT BUTEES DE PROFONDEUR DIAM 6.5 L=15/25/50</v>
          </cell>
        </row>
        <row r="623">
          <cell r="G623" t="str">
            <v>KIT CANAGUEPE incluant la malette PA2 + 2 lances 1,5 M + 1 étui de protection</v>
          </cell>
        </row>
        <row r="624">
          <cell r="G624" t="str">
            <v>Kit de recharges pour piège à Teignes</v>
          </cell>
        </row>
        <row r="625">
          <cell r="G625" t="str">
            <v>Kit de remplacement de lampes UV pour GCS 100</v>
          </cell>
        </row>
        <row r="626">
          <cell r="G626" t="str">
            <v>Kit de remplacement de lampes UV pour GCS 25</v>
          </cell>
        </row>
        <row r="627">
          <cell r="G627" t="str">
            <v>Kit de remplacement de lampes UV pour GCS 50</v>
          </cell>
        </row>
        <row r="628">
          <cell r="G628" t="str">
            <v>KIT DE SUSPENSION POUR ILT 30</v>
          </cell>
        </row>
        <row r="629">
          <cell r="G629" t="str">
            <v xml:space="preserve">Kit Easy Maintenance (KEM) </v>
          </cell>
        </row>
        <row r="630">
          <cell r="G630" t="str">
            <v>KIT FUNNEL TRAP PIEGE A MITE + 4 ATTRACTIFS (25)</v>
          </cell>
        </row>
        <row r="631">
          <cell r="G631" t="str">
            <v>KIT INTERVENT 20 LIT TT LIQUID</v>
          </cell>
        </row>
        <row r="632">
          <cell r="G632" t="str">
            <v xml:space="preserve">KIT JOINTS POUR PULVERISATEUR GLORIA PRO 5 </v>
          </cell>
        </row>
        <row r="633">
          <cell r="G633" t="str">
            <v>KIT LANCE 30 METRES</v>
          </cell>
        </row>
        <row r="634">
          <cell r="G634" t="str">
            <v>Kit Raticides Collectivités - Avoine Bromadiolone 100g</v>
          </cell>
        </row>
        <row r="635">
          <cell r="G635" t="str">
            <v>Kit Raticides Collectivités - Avoine Difenacoum 40g</v>
          </cell>
        </row>
        <row r="636">
          <cell r="G636" t="str">
            <v>Kit Raticides Collectivités - Blé Broma sachet 40g</v>
          </cell>
        </row>
        <row r="637">
          <cell r="G637" t="str">
            <v>Kit Raticides Collectivités - Bloc 20g Broma emballé</v>
          </cell>
        </row>
        <row r="638">
          <cell r="G638" t="str">
            <v>Kit Raticides Collectivités - Pâte Difenacoum</v>
          </cell>
        </row>
        <row r="639">
          <cell r="G639" t="str">
            <v>Kit TE 2-A cof + 2B22/2.6 + C4</v>
          </cell>
        </row>
        <row r="640">
          <cell r="G640" t="str">
            <v>KO-BIOL 25EC 1L</v>
          </cell>
        </row>
        <row r="641">
          <cell r="G641" t="str">
            <v>K-OTHRINE WG 250, boite de 16 sachets</v>
          </cell>
        </row>
        <row r="642">
          <cell r="G642" t="str">
            <v>KRYPTO PLACEBO BLOC 30g</v>
          </cell>
        </row>
        <row r="643">
          <cell r="G643" t="str">
            <v xml:space="preserve">LAINE DE VERRE REVETUE KRAFT 100 8X1,20M </v>
          </cell>
        </row>
        <row r="644">
          <cell r="G644" t="str">
            <v>Lampe basse consommation 20W E27 anti-éclats</v>
          </cell>
        </row>
        <row r="645">
          <cell r="G645" t="str">
            <v>Lampe basse consommation 20W E27 anti-éclats SYLVANIA</v>
          </cell>
        </row>
        <row r="646">
          <cell r="G646" t="str">
            <v xml:space="preserve">LAMPE FRONTALE VARTA LED 1W </v>
          </cell>
        </row>
        <row r="647">
          <cell r="G647" t="str">
            <v>Lampe led sur bras</v>
          </cell>
        </row>
        <row r="648">
          <cell r="G648" t="str">
            <v>Lampe UV-A 18 Watts T8 gainé</v>
          </cell>
        </row>
        <row r="649">
          <cell r="G649" t="str">
            <v>Lampe UV-A 36 Watts T8 gainé</v>
          </cell>
        </row>
        <row r="650">
          <cell r="G650" t="str">
            <v>Lampe UV-A Philips 15Watts T8 gainé (45 cm)</v>
          </cell>
        </row>
        <row r="651">
          <cell r="G651" t="str">
            <v>Lampe UV-A Sylvania 15 Watts T5 gainé (30 cm)</v>
          </cell>
        </row>
        <row r="652">
          <cell r="G652" t="str">
            <v>Lampe UV-A Sylvania 20 Watts T12 gainé (60 cm)</v>
          </cell>
        </row>
        <row r="653">
          <cell r="G653" t="str">
            <v>Lampe UV-A Sylvania 40 watts T12 gainé (60 cm)</v>
          </cell>
        </row>
        <row r="654">
          <cell r="G654" t="str">
            <v>Lampe UV-A, 18 Watts en U, T8, gainé</v>
          </cell>
        </row>
        <row r="655">
          <cell r="G655" t="str">
            <v>Lampe UV-A, 36 Watts en U, T8, gainé</v>
          </cell>
        </row>
        <row r="656">
          <cell r="G656" t="str">
            <v>LANCE ALUMINIUM 1,5M pour PA2</v>
          </cell>
        </row>
        <row r="657">
          <cell r="G657" t="str">
            <v>Lance LAITON GLORIA seule + flexible</v>
          </cell>
        </row>
        <row r="658">
          <cell r="G658" t="str">
            <v>LANCE PRO5</v>
          </cell>
        </row>
        <row r="659">
          <cell r="G659" t="str">
            <v>LANCE TELESCOPIQUE</v>
          </cell>
        </row>
        <row r="660">
          <cell r="G660" t="str">
            <v>LANCE TELESCOPIQUE  3X3M ALUMINIUM</v>
          </cell>
        </row>
        <row r="661">
          <cell r="G661" t="str">
            <v>Lance Téléscopique XL 8D</v>
          </cell>
        </row>
        <row r="662">
          <cell r="G662" t="str">
            <v>LANDSCAPE GRANIT BOITE A RAT, Carton de 4 unités</v>
          </cell>
        </row>
        <row r="663">
          <cell r="G663" t="str">
            <v>LARVOX</v>
          </cell>
        </row>
        <row r="664">
          <cell r="G664" t="str">
            <v>LAVE GLACE PASTILLE EFFERV SEAU 100 GALETS LG142</v>
          </cell>
        </row>
        <row r="665">
          <cell r="G665" t="str">
            <v>LEURRE DE RECHANGE POUR PIÈGE MULTI-LÉTAL E2 - CARTON DE 10</v>
          </cell>
        </row>
        <row r="666">
          <cell r="G666" t="str">
            <v>Lingette nettoyante imprégnée Wypall 7772</v>
          </cell>
        </row>
        <row r="667">
          <cell r="G667" t="str">
            <v xml:space="preserve">LIVRAISON AU SOL </v>
          </cell>
        </row>
        <row r="668">
          <cell r="G668" t="str">
            <v>LIVRAISON PL</v>
          </cell>
        </row>
        <row r="669">
          <cell r="G669" t="str">
            <v>LIVRAISON PL 1</v>
          </cell>
        </row>
        <row r="670">
          <cell r="G670" t="str">
            <v>LO LINE PLUS - Lot 10 PIEGES (20)</v>
          </cell>
        </row>
        <row r="671">
          <cell r="G671" t="str">
            <v>LOCATION ASPIRATEUR A EAU ( la journee )</v>
          </cell>
        </row>
        <row r="672">
          <cell r="G672" t="str">
            <v>LOCATION ECHELLE COULISSANTE LG DEPLIEE 11.15 ( la journee )</v>
          </cell>
        </row>
        <row r="673">
          <cell r="G673" t="str">
            <v xml:space="preserve">LOCATION GRANDE BOUTEILLE DE GAZ </v>
          </cell>
        </row>
        <row r="674">
          <cell r="G674" t="str">
            <v>LOCATION GRANDE BOUTEILLE STANDARD L50 GAZ CO2</v>
          </cell>
        </row>
        <row r="675">
          <cell r="G675" t="str">
            <v>LOCATION NETTOYEUR HP 230 V 130 BAR</v>
          </cell>
        </row>
        <row r="676">
          <cell r="G676" t="str">
            <v>LOFRESH</v>
          </cell>
        </row>
        <row r="677">
          <cell r="G677" t="str">
            <v xml:space="preserve">Lot de 6 plaques glue pour AGR 40/80 </v>
          </cell>
        </row>
        <row r="678">
          <cell r="G678" t="str">
            <v>Lot de 6 plaques glue pour APLIQUE E27</v>
          </cell>
        </row>
        <row r="679">
          <cell r="G679" t="str">
            <v>Lot de 6 plaques glue pour ATRIUM 30</v>
          </cell>
        </row>
        <row r="680">
          <cell r="G680" t="str">
            <v>Lot de 6 plaques glue pour ATRIUM 300</v>
          </cell>
        </row>
        <row r="681">
          <cell r="G681" t="str">
            <v>Lot de 6 plaques glue pour ATRIUM 400/800</v>
          </cell>
        </row>
        <row r="682">
          <cell r="G682" t="str">
            <v>Lot de 6 plaques glue pour CAPTOR - ARGENT</v>
          </cell>
        </row>
        <row r="683">
          <cell r="G683" t="str">
            <v>Lot de 6 plaques glue pour CAPTOR - ORANGE</v>
          </cell>
        </row>
        <row r="684">
          <cell r="G684" t="str">
            <v>Lot de 6 plaques glue pour CAPTOR - ROUGE</v>
          </cell>
        </row>
        <row r="685">
          <cell r="G685" t="str">
            <v>Lot de 6 plaques glue pour CAPTOR -OR</v>
          </cell>
        </row>
        <row r="686">
          <cell r="G686" t="str">
            <v>Lot de 6 plaques glue pour FORUM 300 + AGR30</v>
          </cell>
        </row>
        <row r="687">
          <cell r="G687" t="str">
            <v>Lot de 6 plaques glue pour FORUM 400/800</v>
          </cell>
        </row>
        <row r="688">
          <cell r="G688" t="str">
            <v>Lot de 6 plaques glue pour GLUSTOR BLANC</v>
          </cell>
        </row>
        <row r="689">
          <cell r="G689" t="str">
            <v>Lot de 6 plaques glue pour GLUSTOR NOIR</v>
          </cell>
        </row>
        <row r="690">
          <cell r="G690" t="str">
            <v>Lot de 6 plaques glue pour GT 20 + APLICA</v>
          </cell>
        </row>
        <row r="691">
          <cell r="G691" t="str">
            <v>Lot de 6 plaques glue pour GT 40 + EUROPA 400/800</v>
          </cell>
        </row>
        <row r="692">
          <cell r="G692" t="str">
            <v>Lot de 6 plaques glue pour GT 40 + LAQTRAP30M</v>
          </cell>
        </row>
        <row r="693">
          <cell r="G693" t="str">
            <v>Lot de 6 plaques glue pour INOXTRAP 30 (Carton jaune)</v>
          </cell>
        </row>
        <row r="694">
          <cell r="G694" t="str">
            <v>Lot de 6 plaques glue pour INOXTRAP 30 (COREX jaune)</v>
          </cell>
        </row>
        <row r="695">
          <cell r="G695" t="str">
            <v>Lot de 6 plaques glue pour INOXTRAP 40/80 (Carton jaune)</v>
          </cell>
        </row>
        <row r="696">
          <cell r="G696" t="str">
            <v>Lot de 6 plaques glue pour INOXTRAP 40/80 (COREX jaune)</v>
          </cell>
        </row>
        <row r="697">
          <cell r="G697" t="str">
            <v>Lot de 6 plaques glue pour INOXTRAP IP65</v>
          </cell>
        </row>
        <row r="698">
          <cell r="G698" t="str">
            <v>Lot de 6 plaques glue pour Insectron XJ2 jaune</v>
          </cell>
        </row>
        <row r="699">
          <cell r="G699" t="str">
            <v>Lot de 6 plaques glue pour MGI</v>
          </cell>
        </row>
        <row r="700">
          <cell r="G700" t="str">
            <v>Lot de 6 plaques glue pour Mgi/L nouveau modèle Carton noir quadrillées</v>
          </cell>
        </row>
        <row r="701">
          <cell r="G701" t="str">
            <v>Lot de 6 plaques glue pour OPUS 400</v>
          </cell>
        </row>
        <row r="702">
          <cell r="G702" t="str">
            <v>Lot de 6 plaques glue pour OPUS 800</v>
          </cell>
        </row>
        <row r="703">
          <cell r="G703" t="str">
            <v>Lot de 6 plaques glue pour PG40LB</v>
          </cell>
        </row>
        <row r="704">
          <cell r="G704" t="str">
            <v>Lot de 6 plaques glue pour T-top Carton noir 1 face encollée</v>
          </cell>
        </row>
        <row r="705">
          <cell r="G705" t="str">
            <v>Lot de 6 plaques glue pour VORTEX</v>
          </cell>
        </row>
        <row r="706">
          <cell r="G706" t="str">
            <v>Lot de 6 plaques glue pour WE 300 + EUROPA 300</v>
          </cell>
        </row>
        <row r="707">
          <cell r="G707" t="str">
            <v>Lot de 6 plaques glue pour WE 400/800</v>
          </cell>
        </row>
        <row r="708">
          <cell r="G708" t="str">
            <v>Lot seul de 4 bandes collantes pour piège à Teignes</v>
          </cell>
        </row>
        <row r="709">
          <cell r="G709" t="str">
            <v>Lot seul de 4 phéromones pour piège à Teignes</v>
          </cell>
        </row>
        <row r="710">
          <cell r="G710" t="str">
            <v>Lot seul de 5 aiguilles métal</v>
          </cell>
        </row>
        <row r="711">
          <cell r="G711" t="str">
            <v>Lot seul de 5 canules plastiques</v>
          </cell>
        </row>
        <row r="712">
          <cell r="G712" t="str">
            <v>LUNETTES LERINS INCOLORES PACK</v>
          </cell>
        </row>
        <row r="713">
          <cell r="G713" t="str">
            <v>Luralite Cento - 18 watt - White</v>
          </cell>
        </row>
        <row r="714">
          <cell r="G714" t="str">
            <v>Luralite Cento Glueboards (Yellow) (Pk 6)</v>
          </cell>
        </row>
        <row r="715">
          <cell r="G715" t="str">
            <v>MAKI AVOINE sachet T'Plex 50g</v>
          </cell>
        </row>
        <row r="716">
          <cell r="G716" t="str">
            <v>MAKI BLOCK bloc 100g percé Adapté égout</v>
          </cell>
        </row>
        <row r="717">
          <cell r="G717" t="str">
            <v>MAKI BLOCK bloc 40g percé</v>
          </cell>
        </row>
        <row r="718">
          <cell r="G718" t="str">
            <v xml:space="preserve">MAKI PAT' sachet 10g </v>
          </cell>
        </row>
        <row r="719">
          <cell r="G719" t="str">
            <v>MAKI PLAQUETTE tablette 50g percée-emballée</v>
          </cell>
        </row>
        <row r="720">
          <cell r="G720" t="str">
            <v>mallette de premiers secours btp 5 personnes ESCULAPE</v>
          </cell>
        </row>
        <row r="721">
          <cell r="G721" t="str">
            <v>MANCHE SERFOUETTE 1M10 D32H</v>
          </cell>
        </row>
        <row r="722">
          <cell r="G722" t="str">
            <v>MANCHE TELESCOPIC</v>
          </cell>
        </row>
        <row r="723">
          <cell r="G723" t="str">
            <v>MANCHE TELESCOPIC POUR TETE DE LOUP</v>
          </cell>
        </row>
        <row r="724">
          <cell r="G724" t="str">
            <v>MANCHON A SERTIR INOX (SACHET 100)</v>
          </cell>
        </row>
        <row r="725">
          <cell r="G725" t="str">
            <v>MANCHON ALUMINIUM 2.5MM Lot DE 100</v>
          </cell>
        </row>
        <row r="726">
          <cell r="G726" t="str">
            <v>MANCHON PVC EVACUA FF M2R 80</v>
          </cell>
        </row>
        <row r="727">
          <cell r="G727" t="str">
            <v>MANUTENTION SUR CHANTIER</v>
          </cell>
        </row>
        <row r="728">
          <cell r="G728" t="str">
            <v>MARCHEPIED ALU 3 MARCHES BLEU</v>
          </cell>
        </row>
        <row r="729">
          <cell r="G729" t="str">
            <v>MARCHEPIED ALU 4 MARCHES BLEU</v>
          </cell>
        </row>
        <row r="730">
          <cell r="G730" t="str">
            <v>MARCHEPIED ALUMINIUM 4 MARCHES OPSIAL</v>
          </cell>
        </row>
        <row r="731">
          <cell r="G731" t="str">
            <v>MARQUAGE 2 COULEUR CŒUR FORMAT 1 ISS</v>
          </cell>
        </row>
        <row r="732">
          <cell r="G732" t="str">
            <v>MARQUAGE 2 COULEUR DOS FORMAT 1 ISS</v>
          </cell>
        </row>
        <row r="733">
          <cell r="G733" t="str">
            <v xml:space="preserve">MARTEAU BRIS DE GLACE </v>
          </cell>
        </row>
        <row r="734">
          <cell r="G734" t="str">
            <v>MARTEAU EGOUTTIER</v>
          </cell>
        </row>
        <row r="735">
          <cell r="G735" t="str">
            <v>Marteau perfor. sans fil TE 2-A22 cof</v>
          </cell>
        </row>
        <row r="736">
          <cell r="G736" t="str">
            <v>MASQUE COMPLET 3M 6800 REUTILISABLE</v>
          </cell>
        </row>
        <row r="737">
          <cell r="G737" t="str">
            <v>Masque jetable 3M Aura 9332+ FFP3 - pliable avec soupape</v>
          </cell>
        </row>
        <row r="738">
          <cell r="G738" t="str">
            <v>MASSETTE CARREE 1K</v>
          </cell>
        </row>
        <row r="739">
          <cell r="G739" t="str">
            <v>MASSETTE NOVAGRIP 1K200</v>
          </cell>
        </row>
        <row r="740">
          <cell r="G740" t="str">
            <v>MASTIC SILICONE NEUTRE TRANS 310ML</v>
          </cell>
        </row>
        <row r="741">
          <cell r="G741" t="str">
            <v>MASTIC SILICONE S translucide 310 ml *** MINIMUM DE CDE 250 PIECES ***</v>
          </cell>
        </row>
        <row r="742">
          <cell r="G742" t="str">
            <v>MAX FORCE PRIME 30G</v>
          </cell>
        </row>
        <row r="743">
          <cell r="G743" t="str">
            <v>MAXFORCE QUANTUM 30 g</v>
          </cell>
        </row>
        <row r="744">
          <cell r="G744" t="str">
            <v>MECHE BETON DIAM 3</v>
          </cell>
        </row>
        <row r="745">
          <cell r="G745" t="str">
            <v>Mèche de forage TE-CX 8/12 MP32</v>
          </cell>
        </row>
        <row r="746">
          <cell r="G746" t="str">
            <v>MECHE SDS+7 10X100/165</v>
          </cell>
        </row>
        <row r="747">
          <cell r="G747" t="str">
            <v>MECHE SDS+7 8X50/115</v>
          </cell>
        </row>
        <row r="748">
          <cell r="G748" t="str">
            <v>MEMBRANE TIGE PRO5</v>
          </cell>
        </row>
        <row r="749">
          <cell r="G749" t="str">
            <v>METAL MULTIPLE CACTH TRAP</v>
          </cell>
        </row>
        <row r="750">
          <cell r="G750" t="str">
            <v>MEULEUSE A BATTERIE GWS18-125V-LI 3 BATTERIE</v>
          </cell>
        </row>
        <row r="751">
          <cell r="G751" t="str">
            <v>Microscope DINO LITE BASIC</v>
          </cell>
        </row>
        <row r="752">
          <cell r="G752" t="str">
            <v>MINI REX (TAPETTE SOURIS) (24)</v>
          </cell>
        </row>
        <row r="753">
          <cell r="G753" t="str">
            <v>MISE A DISPOSITION DES BOUTEILLES DE CO2 (GRANDE BOUTEILLE STANDARD L50)</v>
          </cell>
        </row>
        <row r="754">
          <cell r="G754" t="str">
            <v xml:space="preserve">MISE EN DECHARGE </v>
          </cell>
        </row>
        <row r="755">
          <cell r="G755" t="str">
            <v>MITHYC 10SC 500ML</v>
          </cell>
        </row>
        <row r="756">
          <cell r="G756" t="str">
            <v>MITHYC GEL 30G</v>
          </cell>
        </row>
        <row r="757">
          <cell r="G757" t="str">
            <v>MO-BE TRAP - Pièges avec diffuseur, Lot de 120 pièges avec diffuseur</v>
          </cell>
        </row>
        <row r="758">
          <cell r="G758" t="str">
            <v>MOBEMOAT, à l’unité</v>
          </cell>
        </row>
        <row r="759">
          <cell r="G759" t="str">
            <v>MOLTRAP  piège à taupes</v>
          </cell>
        </row>
        <row r="760">
          <cell r="G760" t="str">
            <v>Moniteur Punaises de lits BDS</v>
          </cell>
        </row>
        <row r="761">
          <cell r="G761" t="str">
            <v>MONITOR INSECT &amp; INSECT TRAP Pièges à glu. Carton de 100 plaques</v>
          </cell>
        </row>
        <row r="762">
          <cell r="G762" t="str">
            <v>MOUSESTOP / STOP SOURIS  TUBE 250 G (12)</v>
          </cell>
        </row>
        <row r="763">
          <cell r="G763" t="str">
            <v>MULTISEAL VRAC seau 7 Kg</v>
          </cell>
        </row>
        <row r="764">
          <cell r="G764" t="str">
            <v>MUSKIL - blé sachets 25g x 10kg</v>
          </cell>
        </row>
        <row r="765">
          <cell r="G765" t="str">
            <v>MUSKIL - bloc emballé 25g x 10kg</v>
          </cell>
        </row>
        <row r="766">
          <cell r="G766" t="str">
            <v>MUSKIL - Bloc hydrofuge nu 25g</v>
          </cell>
        </row>
        <row r="767">
          <cell r="G767" t="str">
            <v>MUSKIL - Pâte fraîche sachets de 15g</v>
          </cell>
        </row>
        <row r="768">
          <cell r="G768" t="str">
            <v>MYTHIC 10 SC FLACON 500ML (4)</v>
          </cell>
        </row>
        <row r="769">
          <cell r="G769" t="str">
            <v>NACELLE A MAT VERTICALE 10 METRE ( la journee )</v>
          </cell>
        </row>
        <row r="770">
          <cell r="G770" t="str">
            <v>NACELLE A MAT VERTICALE 8 METRE ( la journee )</v>
          </cell>
        </row>
        <row r="771">
          <cell r="G771" t="str">
            <v>NACELLE ARAIGNEE 12M HAUTEUR DE TRAVAIL  ( la journee )</v>
          </cell>
        </row>
        <row r="772">
          <cell r="G772" t="str">
            <v>NACELLE ARAIGNEE 17M HAUTEUR DE TRAVAIL  ( la journee )</v>
          </cell>
        </row>
        <row r="773">
          <cell r="G773" t="str">
            <v>NACELLE ARAIGNEE 22-23M HAUTEUR DE TRAVAIL AVEC OPERATEUR ( la journee )</v>
          </cell>
        </row>
        <row r="774">
          <cell r="G774" t="str">
            <v>NACELLE ARAIGNEE 30M HAUTEUR DE TRAVAIL AVEC OPERATEUR ( la journee )</v>
          </cell>
        </row>
        <row r="775">
          <cell r="G775" t="str">
            <v>NACELLE ARTICULEE DIESEL 27 M ( la journee )</v>
          </cell>
        </row>
        <row r="776">
          <cell r="G776" t="str">
            <v>NACELLE ARTICULEE DIESEL 32 M ( la journee )</v>
          </cell>
        </row>
        <row r="777">
          <cell r="G777" t="str">
            <v>NACELLE ARTICULEE DIESEL 40M ( la journee )</v>
          </cell>
        </row>
        <row r="778">
          <cell r="G778" t="str">
            <v>NACELLE AUTOM 12 METRE ( la journee )</v>
          </cell>
        </row>
        <row r="779">
          <cell r="G779" t="str">
            <v>NACELLE AUTOM ART 16 METRE ( la journee )</v>
          </cell>
        </row>
        <row r="780">
          <cell r="G780" t="str">
            <v>NACELLE BI ENERGI 16 METRE ( la journee )</v>
          </cell>
        </row>
        <row r="781">
          <cell r="G781" t="str">
            <v>NACELLE ELECRTIC 12 METRE ( la journee )</v>
          </cell>
        </row>
        <row r="782">
          <cell r="G782" t="str">
            <v>NACELLE ELECRTIC 13 METRE ( la journee )</v>
          </cell>
        </row>
        <row r="783">
          <cell r="G783" t="str">
            <v>NACELLE ELECRTIC 15 METRE ( la journee )</v>
          </cell>
        </row>
        <row r="784">
          <cell r="G784" t="str">
            <v>NACELLE ELECRTIC 17 METRE ( la journee )</v>
          </cell>
        </row>
        <row r="785">
          <cell r="G785" t="str">
            <v>NACELLE TELESCOPIC 40 METRE ( la journee )</v>
          </cell>
        </row>
        <row r="786">
          <cell r="G786" t="str">
            <v>NACELLE VL 15 METRE ( la journee )</v>
          </cell>
        </row>
        <row r="787">
          <cell r="G787" t="str">
            <v>NACELLE VL 16 METRE ( la journee )</v>
          </cell>
        </row>
        <row r="788">
          <cell r="G788" t="str">
            <v>NACELLE VL 18 METRE ( la journee )</v>
          </cell>
        </row>
        <row r="789">
          <cell r="G789" t="str">
            <v>NACELLE VL 18 METRE ( la journee ) KILOUTOU</v>
          </cell>
        </row>
        <row r="790">
          <cell r="G790" t="str">
            <v>NACELLE VL 20 METRE ( la journee )</v>
          </cell>
        </row>
        <row r="791">
          <cell r="G791" t="str">
            <v>NACELLE VL 22 METRE ( la journee )</v>
          </cell>
        </row>
        <row r="792">
          <cell r="G792" t="str">
            <v>NACELLE VL 22 METRE ( la journee ) KILOUTOU</v>
          </cell>
        </row>
        <row r="793">
          <cell r="G793" t="str">
            <v>NACELLE VL 25 METRE ( la journee )</v>
          </cell>
        </row>
        <row r="794">
          <cell r="G794" t="str">
            <v>NAPPE FILET NOIR</v>
          </cell>
        </row>
        <row r="795">
          <cell r="G795" t="str">
            <v xml:space="preserve">NAPPE FILET NOIR </v>
          </cell>
        </row>
        <row r="796">
          <cell r="G796" t="str">
            <v>NAPPE FILET PIERRE</v>
          </cell>
        </row>
        <row r="797">
          <cell r="G797" t="str">
            <v>NARA BLOC - SEAU DE 75 pièces</v>
          </cell>
        </row>
        <row r="798">
          <cell r="G798" t="str">
            <v>NARA LIQUIDE POT DE 500G</v>
          </cell>
        </row>
        <row r="799">
          <cell r="G799" t="str">
            <v>NARA LURE (Lot 100 pièces)</v>
          </cell>
        </row>
        <row r="800">
          <cell r="G800" t="str">
            <v>NASSE A FAUVES DOUBLE ENTREES</v>
          </cell>
        </row>
        <row r="801">
          <cell r="G801" t="str">
            <v>NASSE RAT TUNNEL DEMI RONDE</v>
          </cell>
        </row>
        <row r="802">
          <cell r="G802" t="str">
            <v xml:space="preserve">NATTARO SAFE </v>
          </cell>
        </row>
        <row r="803">
          <cell r="G803" t="str">
            <v>Nébuliseur C100+ FOGGER (DH30)</v>
          </cell>
        </row>
        <row r="804">
          <cell r="G804" t="str">
            <v>Nectar Glueboards (yellow) (x12)</v>
          </cell>
        </row>
        <row r="805">
          <cell r="G805" t="str">
            <v>NO BIRD 1 TON ARDOISE</v>
          </cell>
        </row>
        <row r="806">
          <cell r="G806" t="str">
            <v>NO BIRD 1 TON PIERRE</v>
          </cell>
        </row>
        <row r="807">
          <cell r="G807" t="str">
            <v>NO BIRD 2 TON ARDOISE</v>
          </cell>
        </row>
        <row r="808">
          <cell r="G808" t="str">
            <v>NO BIRD 2 TON PIERRE</v>
          </cell>
        </row>
        <row r="809">
          <cell r="G809" t="str">
            <v>NO BIRD 3 TON ARDOISE</v>
          </cell>
        </row>
        <row r="810">
          <cell r="G810" t="str">
            <v>NO BIRD 3 TON PIERRE</v>
          </cell>
        </row>
        <row r="811">
          <cell r="G811" t="str">
            <v xml:space="preserve">NOTRAC BLOC 28 G (8KG) </v>
          </cell>
        </row>
        <row r="812">
          <cell r="G812" t="str">
            <v>NOTRAC S BLOX 225G (9KG)</v>
          </cell>
        </row>
        <row r="813">
          <cell r="G813" t="str">
            <v>O'DOSE</v>
          </cell>
        </row>
        <row r="814">
          <cell r="G814" t="str">
            <v xml:space="preserve">ON-TOP PRO </v>
          </cell>
        </row>
        <row r="815">
          <cell r="G815" t="str">
            <v>OPALE BLOC 30 GR NU DIFENACOUM 25 PPM</v>
          </cell>
        </row>
        <row r="816">
          <cell r="G816" t="str">
            <v>OPALE PATE SACHET DE 10GR DIFENACOUM 25 PPM</v>
          </cell>
        </row>
        <row r="817">
          <cell r="G817" t="str">
            <v>OUATE CHAMOIS 2 PLIS GAUFRE SPECIAL BTP X 2 BOBINES</v>
          </cell>
        </row>
        <row r="818">
          <cell r="G818" t="str">
            <v>P,A,R AGRO 9330 NOIR</v>
          </cell>
        </row>
        <row r="819">
          <cell r="G819" t="str">
            <v>P,A,R AGRO METAL 9480P</v>
          </cell>
        </row>
        <row r="820">
          <cell r="G820" t="str">
            <v>P,A,R AGRO VISUAL</v>
          </cell>
        </row>
        <row r="821">
          <cell r="G821" t="str">
            <v>P,A,R Carton KRAFT</v>
          </cell>
        </row>
        <row r="822">
          <cell r="G822" t="str">
            <v>P,A,R POSTO RATO</v>
          </cell>
        </row>
        <row r="823">
          <cell r="G823" t="str">
            <v>P,A,R POSTO TUNNEL</v>
          </cell>
        </row>
        <row r="824">
          <cell r="G824" t="str">
            <v>P,A,R PVC SIGMA NOIR RAT</v>
          </cell>
        </row>
        <row r="825">
          <cell r="G825" t="str">
            <v>P,A,R PVC SOUPLE</v>
          </cell>
        </row>
        <row r="826">
          <cell r="G826" t="str">
            <v>P,A,R SMALL RATO</v>
          </cell>
        </row>
        <row r="827">
          <cell r="G827" t="str">
            <v>P,A,S PORTO PETIT BOX REF 200,9</v>
          </cell>
        </row>
        <row r="828">
          <cell r="G828" t="str">
            <v>PACK 5+1ADHESIF LB HAVA 100x50 / ADHESIF DE MANUTENTION</v>
          </cell>
        </row>
        <row r="829">
          <cell r="G829" t="str">
            <v>Pack visserie</v>
          </cell>
        </row>
        <row r="830">
          <cell r="G830" t="str">
            <v>Panneau solaire</v>
          </cell>
        </row>
        <row r="831">
          <cell r="G831" t="str">
            <v>PANTALON 100% COTON BUGATTI PILotE  48</v>
          </cell>
        </row>
        <row r="832">
          <cell r="G832" t="str">
            <v>PANTALON 100% COTON BUGATTI PILotE  54</v>
          </cell>
        </row>
        <row r="833">
          <cell r="G833" t="str">
            <v>Pantalon Muzelle Dulac Action Work - bleu - taille 1</v>
          </cell>
        </row>
        <row r="834">
          <cell r="G834" t="str">
            <v>Pantalon Muzelle Dulac Action Work - bleu - taille 2</v>
          </cell>
        </row>
        <row r="835">
          <cell r="G835" t="str">
            <v>Pantalon Muzelle Dulac Action Work - bleu - taille 3</v>
          </cell>
        </row>
        <row r="836">
          <cell r="G836" t="str">
            <v>Pantalon Muzelle Dulac Action Work - bleu - taille 4</v>
          </cell>
        </row>
        <row r="837">
          <cell r="G837" t="str">
            <v>Pantalon Muzelle Dulac Action Work - bleu - taille 5</v>
          </cell>
        </row>
        <row r="838">
          <cell r="G838" t="str">
            <v>Papier d'essuyage Tork Basic chamois pour W2 - 2 plis</v>
          </cell>
        </row>
        <row r="839">
          <cell r="G839" t="str">
            <v>PARKA HV 4EN1 POLYESTER ORANGE/MARINE TL</v>
          </cell>
        </row>
        <row r="840">
          <cell r="G840" t="str">
            <v>PARKA HV 4EN1 POLYESTER ORANGE/MARINE TM</v>
          </cell>
        </row>
        <row r="841">
          <cell r="G841" t="str">
            <v>PARKA HV 4EN1 POLYESTER ORANGE/MARINE TXL</v>
          </cell>
        </row>
        <row r="842">
          <cell r="G842" t="str">
            <v>PARKA HV 4EN1 POLYESTER ORANGE/MARINE TXXL</v>
          </cell>
        </row>
        <row r="843">
          <cell r="G843" t="str">
            <v>PAS Carton BLANC</v>
          </cell>
        </row>
        <row r="844">
          <cell r="G844" t="str">
            <v>PAS TRIANGULAIRE sécurisé noir</v>
          </cell>
        </row>
        <row r="845">
          <cell r="G845" t="str">
            <v>PATE RUBIS</v>
          </cell>
        </row>
        <row r="846">
          <cell r="G846" t="str">
            <v>PATTE VIS BOIS 7X150 30</v>
          </cell>
        </row>
        <row r="847">
          <cell r="G847" t="str">
            <v xml:space="preserve">PATTE VIS BOIS 7X150 50 </v>
          </cell>
        </row>
        <row r="848">
          <cell r="G848" t="str">
            <v xml:space="preserve">PERCEUSE BOSCH GSR 12V </v>
          </cell>
        </row>
        <row r="849">
          <cell r="G849" t="str">
            <v>PERCEUSE BOSCH GSR14,4-2LI</v>
          </cell>
        </row>
        <row r="850">
          <cell r="G850" t="str">
            <v xml:space="preserve">PERCH TELESC TETE ORIENTABLE </v>
          </cell>
        </row>
        <row r="851">
          <cell r="G851" t="str">
            <v>PERFORATEUR DHR264PT4JDHR264PT4J</v>
          </cell>
        </row>
        <row r="852">
          <cell r="G852" t="str">
            <v>PERFORATEUR GBH18V-EC</v>
          </cell>
        </row>
        <row r="853">
          <cell r="G853" t="str">
            <v>PERFORATEUR GBH36VF-LI+</v>
          </cell>
        </row>
        <row r="854">
          <cell r="G854" t="str">
            <v>PERMAX 100 EC en 5L (20)</v>
          </cell>
        </row>
        <row r="855">
          <cell r="G855" t="str">
            <v>PERMAX 250 COMBI en 100 ML (24)</v>
          </cell>
        </row>
        <row r="856">
          <cell r="G856" t="str">
            <v>PERMAX 250 COMBI en 1L (4)</v>
          </cell>
        </row>
        <row r="857">
          <cell r="G857" t="str">
            <v>PERMAX 250 COMBI en 5 L (20)</v>
          </cell>
        </row>
        <row r="858">
          <cell r="G858" t="str">
            <v>PERMAX D BOITE POUDREUSE 400 G (12)</v>
          </cell>
        </row>
        <row r="859">
          <cell r="G859" t="str">
            <v>PERMAX D en 5 KG</v>
          </cell>
        </row>
        <row r="860">
          <cell r="G860" t="str">
            <v>PERMAX PAL BIDON DE 25 LITRES</v>
          </cell>
        </row>
        <row r="861">
          <cell r="G861" t="str">
            <v>PEST MONITOR (12)</v>
          </cell>
        </row>
        <row r="862">
          <cell r="G862" t="str">
            <v>PESTGUARD ALPHA  1L</v>
          </cell>
        </row>
        <row r="863">
          <cell r="G863" t="str">
            <v>PETITE LANCE A CABLE</v>
          </cell>
        </row>
        <row r="864">
          <cell r="G864" t="str">
            <v>Phéromone pour PROCEREX Papillon processionnaire du pin</v>
          </cell>
        </row>
        <row r="865">
          <cell r="G865" t="str">
            <v>Phéromone pour PROCEREX Processionnaire du chêne</v>
          </cell>
        </row>
        <row r="866">
          <cell r="G866" t="str">
            <v>PHEROMONES JAUNES RECHARGE FUNNEL TRAP</v>
          </cell>
        </row>
        <row r="867">
          <cell r="G867" t="str">
            <v>PHEROMONES LONG LIFE POUR FUNNEL TRAP</v>
          </cell>
        </row>
        <row r="868">
          <cell r="G868" t="str">
            <v>PHEROMONES POUR CHENILLES PROCESSIONNAIRE DU PIN thaumetopoea pityoca</v>
          </cell>
        </row>
        <row r="869">
          <cell r="G869" t="str">
            <v>PHEROMONES RECHARGE FUNNEL TRAP (4)</v>
          </cell>
        </row>
        <row r="870">
          <cell r="G870" t="str">
            <v>PHEROMONES. BLEUES RECHARGE FUNNEL TRAP</v>
          </cell>
        </row>
        <row r="871">
          <cell r="G871" t="str">
            <v>PHEROMONES. ROUGES RECHARGE FUNNEL TRAP</v>
          </cell>
        </row>
        <row r="872">
          <cell r="G872" t="str">
            <v>PHEROMONES. VERTES RECHARGE FUNNEL TRAP</v>
          </cell>
        </row>
        <row r="873">
          <cell r="G873" t="str">
            <v>Philips 15 Watt 12" 300mm - Shatterproof</v>
          </cell>
        </row>
        <row r="874">
          <cell r="G874" t="str">
            <v>Philips 15 Watt 18" 450mm - Shatterproof</v>
          </cell>
        </row>
        <row r="875">
          <cell r="G875" t="str">
            <v>Philips 18 Watt 24" 600mm - Shatterproof</v>
          </cell>
        </row>
        <row r="876">
          <cell r="G876" t="str">
            <v>Philips 18 Watt Compact - Shatterproof</v>
          </cell>
        </row>
        <row r="877">
          <cell r="G877" t="str">
            <v>Philips 22 Watt Circline - Shatterproof</v>
          </cell>
        </row>
        <row r="878">
          <cell r="G878" t="str">
            <v>Philips 36 Watt 24" 600mm - Shatterproof</v>
          </cell>
        </row>
        <row r="879">
          <cell r="G879" t="str">
            <v>PHOBI 20,160 POA POV TABAC</v>
          </cell>
        </row>
        <row r="880">
          <cell r="G880" t="str">
            <v>PHOBI AXA FOURMIS 30G</v>
          </cell>
        </row>
        <row r="881">
          <cell r="G881" t="str">
            <v>PHOBI F&amp;F 125ML (150m²)</v>
          </cell>
        </row>
        <row r="882">
          <cell r="G882" t="str">
            <v xml:space="preserve">PHOBI FENOX   COFFRET 10X25ML </v>
          </cell>
        </row>
        <row r="883">
          <cell r="G883" t="str">
            <v>PHOBI FENOX  500ML</v>
          </cell>
        </row>
        <row r="884">
          <cell r="G884" t="str">
            <v>PHOBI KING 250ML</v>
          </cell>
        </row>
        <row r="885">
          <cell r="G885" t="str">
            <v>PHOBI PUNAISES</v>
          </cell>
        </row>
        <row r="886">
          <cell r="G886" t="str">
            <v>PHOBI RAMPANT 10L</v>
          </cell>
        </row>
        <row r="887">
          <cell r="G887" t="str">
            <v>PHOBI VOLANTS 10L</v>
          </cell>
        </row>
        <row r="888">
          <cell r="G888" t="str">
            <v>PHOSTOXIN P PILLULE 0,6G FLACON 1KG</v>
          </cell>
        </row>
        <row r="889">
          <cell r="G889" t="str">
            <v>PHOSTOXIN RT COMPRIME 3G FLACON 1KG</v>
          </cell>
        </row>
        <row r="890">
          <cell r="G890" t="str">
            <v>PIC ULTRA 1 302</v>
          </cell>
        </row>
        <row r="891">
          <cell r="G891" t="str">
            <v>PIC ULTRA 2 302</v>
          </cell>
        </row>
        <row r="892">
          <cell r="G892" t="str">
            <v>PIC ULTRA 4</v>
          </cell>
        </row>
        <row r="893">
          <cell r="G893" t="str">
            <v>PIC ULTRA CLIPS 3</v>
          </cell>
        </row>
        <row r="894">
          <cell r="G894" t="str">
            <v>PICHET DOSEUR 1 L</v>
          </cell>
        </row>
        <row r="895">
          <cell r="G895" t="str">
            <v>PIECE DE PERFORATION  CARTOUCHE GAZ pour PA2  (PA037)</v>
          </cell>
        </row>
        <row r="896">
          <cell r="G896" t="str">
            <v>Piège à Blattes GEOTRAP GEL</v>
          </cell>
        </row>
        <row r="897">
          <cell r="G897" t="str">
            <v>PIEGE A RAT ELECTRONIQUE (6)</v>
          </cell>
        </row>
        <row r="898">
          <cell r="G898" t="str">
            <v>PIEGE A TAUPE PUTANGE</v>
          </cell>
        </row>
        <row r="899">
          <cell r="G899" t="str">
            <v>Piège E2 - Coffret 6 mois - compteur inclus</v>
          </cell>
        </row>
        <row r="900">
          <cell r="G900" t="str">
            <v xml:space="preserve">Piège PROCEREX Papillon </v>
          </cell>
        </row>
        <row r="901">
          <cell r="G901" t="str">
            <v>Piège Souris Multi Capture</v>
          </cell>
        </row>
        <row r="902">
          <cell r="G902" t="str">
            <v xml:space="preserve">PILE LR03 </v>
          </cell>
        </row>
        <row r="903">
          <cell r="G903" t="str">
            <v xml:space="preserve">PINCE A DECHETS </v>
          </cell>
        </row>
        <row r="904">
          <cell r="G904" t="str">
            <v>PINCE A SERTIR ET A COUPER</v>
          </cell>
        </row>
        <row r="905">
          <cell r="G905" t="str">
            <v>PINCE A SERTIR POUR FERRULE</v>
          </cell>
        </row>
        <row r="906">
          <cell r="G906" t="str">
            <v>PINCE COMPLETE HiFlo Nlite 29mm GRISE</v>
          </cell>
        </row>
        <row r="907">
          <cell r="G907" t="str">
            <v>PINCE COUPANTE SAM 232-A18B</v>
          </cell>
        </row>
        <row r="908">
          <cell r="G908" t="str">
            <v>PINCE POLYVALENTE / PINCE A DECHETS</v>
          </cell>
        </row>
        <row r="909">
          <cell r="G909" t="str">
            <v>PINCEAU Q MORUE SOIE 50 MM</v>
          </cell>
        </row>
        <row r="910">
          <cell r="G910" t="str">
            <v>PISTOLET BAIT GUN</v>
          </cell>
        </row>
        <row r="911">
          <cell r="G911" t="str">
            <v>PISTOLET EXTRUD PROF 310 ML</v>
          </cell>
        </row>
        <row r="912">
          <cell r="G912" t="str">
            <v>Pistolet Plastique GELGUN</v>
          </cell>
        </row>
        <row r="913">
          <cell r="G913" t="str">
            <v>PISTOLET POUR GEL EN PLASTIQUE</v>
          </cell>
        </row>
        <row r="914">
          <cell r="G914" t="str">
            <v>PISTOLET TRIGGER</v>
          </cell>
        </row>
        <row r="915">
          <cell r="G915" t="str">
            <v>PITON 30MM POUR CABLE</v>
          </cell>
        </row>
        <row r="916">
          <cell r="G916" t="str">
            <v>PITONS CHEVILLE M6</v>
          </cell>
        </row>
        <row r="917">
          <cell r="G917" t="str">
            <v xml:space="preserve">PITONS ZINC </v>
          </cell>
        </row>
        <row r="918">
          <cell r="G918" t="str">
            <v>PLACEBO GEL  tube 310g</v>
          </cell>
        </row>
        <row r="919">
          <cell r="G919" t="str">
            <v>Plaque adhésive 48 WRG spécial milieux froids</v>
          </cell>
        </row>
        <row r="920">
          <cell r="G920" t="str">
            <v>plaque adhésive Chameleon - ISS45 - Itrap 50E</v>
          </cell>
        </row>
        <row r="921">
          <cell r="G921" t="str">
            <v>plaque adhésive Chameleon 4x4</v>
          </cell>
        </row>
        <row r="922">
          <cell r="G922" t="str">
            <v>plaque adhésive FlexTrap 100WP</v>
          </cell>
        </row>
        <row r="923">
          <cell r="G923" t="str">
            <v>plaque adhésive FlyTrap 40/80</v>
          </cell>
        </row>
        <row r="924">
          <cell r="G924" t="str">
            <v>plaque adhésive FlyTrap Commercial 40/80 IP65</v>
          </cell>
        </row>
        <row r="925">
          <cell r="G925" t="str">
            <v>plaque adhésive FlyTrap industriel</v>
          </cell>
        </row>
        <row r="926">
          <cell r="G926" t="str">
            <v>plaque adhésive FlyTrap30, HALO 30</v>
          </cell>
        </row>
        <row r="927">
          <cell r="G927" t="str">
            <v xml:space="preserve">Plaque adhésive Géante 24GRB </v>
          </cell>
        </row>
        <row r="928">
          <cell r="G928" t="str">
            <v>Plaque adhésive H130 pour Flywinner (Lot de 15)</v>
          </cell>
        </row>
        <row r="929">
          <cell r="G929" t="str">
            <v>Plaque adhésive INSECTRON 400</v>
          </cell>
        </row>
        <row r="930">
          <cell r="G930" t="str">
            <v>Plaque adhésive INSECTRON T2</v>
          </cell>
        </row>
        <row r="931">
          <cell r="G931" t="str">
            <v>plaque adhésive I-trap 35</v>
          </cell>
        </row>
        <row r="932">
          <cell r="G932" t="str">
            <v>Plaque adhésive Rat 48 RB base plastique</v>
          </cell>
        </row>
        <row r="933">
          <cell r="G933" t="str">
            <v>Plaque adhésive Rat base agglo.</v>
          </cell>
        </row>
        <row r="934">
          <cell r="G934" t="str">
            <v>Plaque adhésive Souris TOPI STOP base Carton</v>
          </cell>
        </row>
        <row r="935">
          <cell r="G935" t="str">
            <v>Plaque adhésive Souris/Insectes UNIVERSAL base Carton</v>
          </cell>
        </row>
        <row r="936">
          <cell r="G936" t="str">
            <v>PLAQUE BOUCHE TUILE (à clipser), Carton de 100 unités</v>
          </cell>
        </row>
        <row r="937">
          <cell r="G937" t="str">
            <v>PLAQUE BOUCHE TUILES A VISSER (100)</v>
          </cell>
        </row>
        <row r="938">
          <cell r="G938" t="str">
            <v>Plaque de glue Rat/Souris ECOTRAP Base plastique</v>
          </cell>
        </row>
        <row r="939">
          <cell r="G939" t="str">
            <v>PLAQUE GLU ATTRACTIF DROSOPHILES AF DEMI-DIAMOND (Lot DE 2X50)</v>
          </cell>
        </row>
        <row r="940">
          <cell r="G940" t="str">
            <v>PLAQUE GLU ATTRACTIF EPHESTIA PLODIA AF DEMI-DIAMOND (100) vert</v>
          </cell>
        </row>
        <row r="941">
          <cell r="G941" t="str">
            <v>PLAQUE GLU ATTRACTIF POUR INSECT DETECTOR AF  (100) rouge AFI100CRA</v>
          </cell>
        </row>
        <row r="942">
          <cell r="G942" t="str">
            <v>PLAQUE GLU Carton CHAMELEON 1X2/1X3/2X2/ONE TOP Lot DE 6 (25)</v>
          </cell>
        </row>
        <row r="943">
          <cell r="G943" t="str">
            <v>PLAQUE GLU FUNNEL TRAP SILVA (25)</v>
          </cell>
        </row>
        <row r="944">
          <cell r="G944" t="str">
            <v>PLAQUE GLU PLASTIQUE CHAMELEON 1X2/1X3/2X2/ONE TOP Lot DE 6</v>
          </cell>
        </row>
        <row r="945">
          <cell r="G945" t="str">
            <v>PLAQUE GLU PLASTIQUE CHAMELEON EXG Lot DE 6</v>
          </cell>
        </row>
        <row r="946">
          <cell r="G946" t="str">
            <v>PLAQUE GLU RAT GEANT 24GRB</v>
          </cell>
        </row>
        <row r="947">
          <cell r="G947" t="str">
            <v>PLAQUE GLU SPECIAL RAT NOIR</v>
          </cell>
        </row>
        <row r="948">
          <cell r="G948" t="str">
            <v xml:space="preserve">PLAQUE GLU TIN CAT VICTOR </v>
          </cell>
        </row>
        <row r="949">
          <cell r="G949" t="str">
            <v>PLAQUE GLU VISU H130 Brandenburg ILT 30 pack de 15 pièces</v>
          </cell>
        </row>
        <row r="950">
          <cell r="G950" t="str">
            <v>PLAQUE GLUE 190X585 BLANC 2 SIDE X6 PLASTIQUES</v>
          </cell>
        </row>
        <row r="951">
          <cell r="G951" t="str">
            <v>PLAQUE SIGNALETIQUE</v>
          </cell>
        </row>
        <row r="952">
          <cell r="G952" t="str">
            <v>PLAQUES GLU RATS/SOURIS</v>
          </cell>
        </row>
        <row r="953">
          <cell r="G953" t="str">
            <v>PLAQUETTE 80 g Crochet Bromadiolone</v>
          </cell>
        </row>
        <row r="954">
          <cell r="G954" t="str">
            <v>PLAQUETTE COULEE 45 g Emballée Difenacoum</v>
          </cell>
        </row>
        <row r="955">
          <cell r="G955" t="str">
            <v>PLAQUETTE COULEE 45 g Nu Difenacoum</v>
          </cell>
        </row>
        <row r="956">
          <cell r="G956" t="str">
            <v>PLODI BOUCHON PIEGE ENTONNOIR</v>
          </cell>
        </row>
        <row r="957">
          <cell r="G957" t="str">
            <v>PLODIA BANDE ENGLUE</v>
          </cell>
        </row>
        <row r="958">
          <cell r="G958" t="str">
            <v>PLODIA CAPSULE NEUTRE</v>
          </cell>
        </row>
        <row r="959">
          <cell r="G959" t="str">
            <v>PLODIA KIT COMPLET 6 PIEGES</v>
          </cell>
        </row>
        <row r="960">
          <cell r="G960" t="str">
            <v>Pluslamp 15 Watt 12" 300mm T5 - Shatterproof</v>
          </cell>
        </row>
        <row r="961">
          <cell r="G961" t="str">
            <v>Pluslamp 15 Watt 18" 450mm T8 - Shatterproof</v>
          </cell>
        </row>
        <row r="962">
          <cell r="G962" t="str">
            <v>Pluslamp 18 Watt 24" 600mm - Shatterproof</v>
          </cell>
        </row>
        <row r="963">
          <cell r="G963" t="str">
            <v>Pluslamp 18 Watt Compact - Shatterproof</v>
          </cell>
        </row>
        <row r="964">
          <cell r="G964" t="str">
            <v>Pluslamp 22 Watt Circline - Shatterproof</v>
          </cell>
        </row>
        <row r="965">
          <cell r="G965" t="str">
            <v>Pluslamp 25 Watt Tightbend - Shatterproof</v>
          </cell>
        </row>
        <row r="966">
          <cell r="G966" t="str">
            <v>Pluslamp 36 Watt 24" 600mm - Shatterproof</v>
          </cell>
        </row>
        <row r="967">
          <cell r="G967" t="str">
            <v>PORT 423 ATOMISEUR</v>
          </cell>
        </row>
        <row r="968">
          <cell r="G968" t="str">
            <v>Poste Rat MASTERBOX Maxi</v>
          </cell>
        </row>
        <row r="969">
          <cell r="G969" t="str">
            <v>Poste Rat MASTERBOX Midi</v>
          </cell>
        </row>
        <row r="970">
          <cell r="G970" t="str">
            <v>Poste Rat MASTERBOX Total</v>
          </cell>
        </row>
        <row r="971">
          <cell r="G971" t="str">
            <v>Poste Souris MASTERBOX Mini</v>
          </cell>
        </row>
        <row r="972">
          <cell r="G972" t="str">
            <v>POUDRAGUEPES 10KG</v>
          </cell>
        </row>
        <row r="973">
          <cell r="G973" t="str">
            <v>Poudreuse à pression DR5</v>
          </cell>
        </row>
        <row r="974">
          <cell r="G974" t="str">
            <v>POUDREUSE DUSTY DR5</v>
          </cell>
        </row>
        <row r="975">
          <cell r="G975" t="str">
            <v>POUDREUSE GILMOUR</v>
          </cell>
        </row>
        <row r="976">
          <cell r="G976" t="str">
            <v>Poudreuse Manuelle GILMOUR</v>
          </cell>
        </row>
        <row r="977">
          <cell r="G977" t="str">
            <v>PREMISE GEL TUBE DE 30G</v>
          </cell>
        </row>
        <row r="978">
          <cell r="G978" t="str">
            <v xml:space="preserve">PRISE CHARGEUR DOUBLE </v>
          </cell>
        </row>
        <row r="979">
          <cell r="G979" t="str">
            <v>PROFIL METAL / PVC NOIR</v>
          </cell>
        </row>
        <row r="980">
          <cell r="G980" t="str">
            <v>PROTECTA EVO AMBUSH - BOITE A RAT (6)</v>
          </cell>
        </row>
        <row r="981">
          <cell r="G981" t="str">
            <v>PROVOKE ATTRACTIF RATS 224G(9)</v>
          </cell>
        </row>
        <row r="982">
          <cell r="G982" t="str">
            <v>Pulvé compact GLORIA 89 1L</v>
          </cell>
        </row>
        <row r="983">
          <cell r="G983" t="str">
            <v>Pulvé. MESTO Inox Plus 6L</v>
          </cell>
        </row>
        <row r="984">
          <cell r="G984" t="str">
            <v>Pulvé. MESTO Resistent Plus 4L</v>
          </cell>
        </row>
        <row r="985">
          <cell r="G985" t="str">
            <v>PULVERISATEUR AVCE CHARIOT 28L</v>
          </cell>
        </row>
        <row r="986">
          <cell r="G986" t="str">
            <v>PULVERISATEUR DORSAL</v>
          </cell>
        </row>
        <row r="987">
          <cell r="G987" t="str">
            <v>PULVERISATEUR GLORIA PRO 5</v>
          </cell>
        </row>
        <row r="988">
          <cell r="G988" t="str">
            <v xml:space="preserve">PULVERISATEUR INDUSTRIE 5L PRO 5 </v>
          </cell>
        </row>
        <row r="989">
          <cell r="G989" t="str">
            <v>PULVERISATEUR INDUSTRIE 5L PRO 5 VITON**</v>
          </cell>
        </row>
        <row r="990">
          <cell r="G990" t="str">
            <v>PULVERISATEURS AIROFOG</v>
          </cell>
        </row>
        <row r="991">
          <cell r="G991" t="str">
            <v>Purificateur d'air Airocide GCS 100</v>
          </cell>
        </row>
        <row r="992">
          <cell r="G992" t="str">
            <v>Purificateur d'air Airocide GCS 25</v>
          </cell>
        </row>
        <row r="993">
          <cell r="G993" t="str">
            <v>Purificateur d'air Airocide GCS 50</v>
          </cell>
        </row>
        <row r="994">
          <cell r="G994" t="str">
            <v>PYRETREX FOGGER 3 g/l Pyréthrines, 24 g/l Pipéronyl Butoxide, fût de 25 litres</v>
          </cell>
        </row>
        <row r="995">
          <cell r="G995" t="str">
            <v>RACCORD FEMELLE 1/4</v>
          </cell>
        </row>
        <row r="996">
          <cell r="G996" t="str">
            <v>RACUMIN   FOAM</v>
          </cell>
        </row>
        <row r="997">
          <cell r="G997" t="str">
            <v>RACUMIN FOAM</v>
          </cell>
        </row>
        <row r="998">
          <cell r="G998" t="str">
            <v>RALLONGE MULTIPRISE PARAFOUDRE 6 prises cordon 1m50</v>
          </cell>
        </row>
        <row r="999">
          <cell r="G999" t="str">
            <v>RALLONGE MULTIPRISE STANDARD 6 prises cordon 3m</v>
          </cell>
        </row>
        <row r="1000">
          <cell r="G1000" t="str">
            <v>RALLONGE TELESCOPIQUE 3,2M</v>
          </cell>
        </row>
        <row r="1001">
          <cell r="G1001" t="str">
            <v>RALLONGE TELESCOPIQUE 5,4M</v>
          </cell>
        </row>
        <row r="1002">
          <cell r="G1002" t="str">
            <v>Ramaj Gel Dégraissant et Moussant</v>
          </cell>
        </row>
        <row r="1003">
          <cell r="G1003" t="str">
            <v>RAMPEX Gel 300 g</v>
          </cell>
        </row>
        <row r="1004">
          <cell r="G1004" t="str">
            <v>RD 1000 - 2HP - Emetteur ultrasons rongeurs</v>
          </cell>
        </row>
        <row r="1005">
          <cell r="G1005" t="str">
            <v>RD 2000AP Diffuseur volatiles 360°</v>
          </cell>
        </row>
        <row r="1006">
          <cell r="G1006" t="str">
            <v>RD 2500 - 4 HP intégrés - Emetteur ultrasons rongeurs</v>
          </cell>
        </row>
        <row r="1007">
          <cell r="G1007" t="str">
            <v>RD 2500 S - 4 HP déportés - Emetteur ultrasons rongeurs</v>
          </cell>
        </row>
        <row r="1008">
          <cell r="G1008" t="str">
            <v>RD 500 - 1HP - Emetteur ultrasons rongeurs</v>
          </cell>
        </row>
        <row r="1009">
          <cell r="G1009" t="str">
            <v>RD 5000 Centrale sismique et ultrasonique</v>
          </cell>
        </row>
        <row r="1010">
          <cell r="G1010" t="str">
            <v>RD 8000 - 8HP - Emetteur ultrasons rongeurs</v>
          </cell>
        </row>
        <row r="1011">
          <cell r="G1011" t="str">
            <v>RD2000 Transpondeur rongeurs pour RD 5000</v>
          </cell>
        </row>
        <row r="1012">
          <cell r="G1012" t="str">
            <v>RD500DIFF pour AP16</v>
          </cell>
        </row>
        <row r="1013">
          <cell r="G1013" t="str">
            <v>REASSORT POUR 5 ECO-PIEGES</v>
          </cell>
        </row>
        <row r="1014">
          <cell r="G1014" t="str">
            <v>RECHARGE PHEROMONES PIEGE X-LURE (10)</v>
          </cell>
        </row>
        <row r="1015">
          <cell r="G1015" t="str">
            <v>RECHARGE POUR EXOROACH TRAPS</v>
          </cell>
        </row>
        <row r="1016">
          <cell r="G1016" t="str">
            <v>Régulateur 12V</v>
          </cell>
        </row>
        <row r="1017">
          <cell r="G1017" t="str">
            <v>REMANEX POUDRE</v>
          </cell>
        </row>
        <row r="1018">
          <cell r="G1018" t="str">
            <v>Remplacement jante et roue de secours</v>
          </cell>
        </row>
        <row r="1019">
          <cell r="G1019" t="str">
            <v>REPARATION CIMEX ERADICATOR</v>
          </cell>
        </row>
        <row r="1020">
          <cell r="G1020" t="str">
            <v>REPRISE PL</v>
          </cell>
        </row>
        <row r="1021">
          <cell r="G1021" t="str">
            <v>REPRISE PL 1</v>
          </cell>
        </row>
        <row r="1022">
          <cell r="G1022" t="str">
            <v>RESERVOIR DE 15L</v>
          </cell>
        </row>
        <row r="1023">
          <cell r="G1023" t="str">
            <v xml:space="preserve">RESSORT BIRD-OUT 0,50M </v>
          </cell>
        </row>
        <row r="1024">
          <cell r="G1024" t="str">
            <v xml:space="preserve">RESSORT INOX </v>
          </cell>
        </row>
        <row r="1025">
          <cell r="G1025" t="str">
            <v>RESSORTS GM (3.6 cm) Lot DE 100</v>
          </cell>
        </row>
        <row r="1026">
          <cell r="G1026" t="str">
            <v>RETRAIT DES BOUTEILLES DE CO2 (GRANDE BOUTEILLE STANDARD L50)</v>
          </cell>
        </row>
        <row r="1027">
          <cell r="G1027" t="str">
            <v xml:space="preserve">RETROVISEUR BERLINGO AVD </v>
          </cell>
        </row>
        <row r="1028">
          <cell r="G1028" t="str">
            <v xml:space="preserve">RETROVISEUR BERLINGO AVG </v>
          </cell>
        </row>
        <row r="1029">
          <cell r="G1029" t="str">
            <v xml:space="preserve">RETROVISEUR JUMPY AVD </v>
          </cell>
        </row>
        <row r="1030">
          <cell r="G1030" t="str">
            <v xml:space="preserve">RETROVISEUR JUMPY AVG </v>
          </cell>
        </row>
        <row r="1031">
          <cell r="G1031" t="str">
            <v xml:space="preserve">RETROVISEUR NEMO AVD </v>
          </cell>
        </row>
        <row r="1032">
          <cell r="G1032" t="str">
            <v xml:space="preserve">RETROVISEUR NEMO AVG </v>
          </cell>
        </row>
        <row r="1033">
          <cell r="G1033" t="str">
            <v xml:space="preserve">REVISION SCOOTER </v>
          </cell>
        </row>
        <row r="1034">
          <cell r="G1034" t="str">
            <v xml:space="preserve">RIVET D'ANCRAGE </v>
          </cell>
        </row>
        <row r="1035">
          <cell r="G1035" t="str">
            <v>RIVET D'ANCRAGE (par 100)</v>
          </cell>
        </row>
        <row r="1036">
          <cell r="G1036" t="str">
            <v>ROBINET CANAGUEPE</v>
          </cell>
        </row>
        <row r="1037">
          <cell r="G1037" t="str">
            <v>ROGUARD INSECT BAIT STATION - NOIRE (50)</v>
          </cell>
        </row>
        <row r="1038">
          <cell r="G1038" t="str">
            <v>Roue Tole 4 trou pour Nemo</v>
          </cell>
        </row>
        <row r="1039">
          <cell r="G1039" t="str">
            <v>ROULEAU DE 100M</v>
          </cell>
        </row>
        <row r="1040">
          <cell r="G1040" t="str">
            <v xml:space="preserve">ROULEAU FIL 316 INOX </v>
          </cell>
        </row>
        <row r="1041">
          <cell r="G1041" t="str">
            <v>ROULEAUX SAC GRAVAT 600X850 10RLX10</v>
          </cell>
        </row>
        <row r="1042">
          <cell r="G1042" t="str">
            <v>ROULEAUX SAC POUBELLE</v>
          </cell>
        </row>
        <row r="1043">
          <cell r="G1043" t="str">
            <v>ROZOL BLOCK bloc 100g percé Adapté égout</v>
          </cell>
        </row>
        <row r="1044">
          <cell r="G1044" t="str">
            <v>ROZOL GRAIN'TECH BléTECH en vrac</v>
          </cell>
        </row>
        <row r="1045">
          <cell r="G1045" t="str">
            <v>RUBAN ADH DBL FAC ECO 50MMX300M</v>
          </cell>
        </row>
        <row r="1046">
          <cell r="G1046" t="str">
            <v>RUBAN ADH MASQUAGE 50MMX50M</v>
          </cell>
        </row>
        <row r="1047">
          <cell r="G1047" t="str">
            <v>RUBAN ADH TOILE  DBL FACE 50MMX300M</v>
          </cell>
        </row>
        <row r="1048">
          <cell r="G1048" t="str">
            <v>Ruban adhésif de signalisation sécurité Tesa Signal - 50 mm x 66 m - jaune/noir</v>
          </cell>
        </row>
        <row r="1049">
          <cell r="G1049" t="str">
            <v>RUBAN ADHESIF LISSE</v>
          </cell>
        </row>
        <row r="1050">
          <cell r="G1050" t="str">
            <v>RUBIS BLOC</v>
          </cell>
        </row>
        <row r="1051">
          <cell r="G1051" t="str">
            <v xml:space="preserve">RUBIS BLOC 100 G CROCHET </v>
          </cell>
        </row>
        <row r="1052">
          <cell r="G1052" t="str">
            <v>RUBIS BLOC 30 GRS NU</v>
          </cell>
        </row>
        <row r="1053">
          <cell r="G1053" t="str">
            <v>RUBIS BLOC 30g emballé</v>
          </cell>
        </row>
        <row r="1054">
          <cell r="G1054" t="str">
            <v>Sac de portage "Mains-Libres"</v>
          </cell>
        </row>
        <row r="1055">
          <cell r="G1055" t="str">
            <v>Sac hydro-soluble</v>
          </cell>
        </row>
        <row r="1056">
          <cell r="G1056" t="str">
            <v>SACS HYDROSOLUBLES SP</v>
          </cell>
        </row>
        <row r="1057">
          <cell r="G1057" t="str">
            <v>SACS HYDROSOLUBLES SPECIAL PUNAISES SP</v>
          </cell>
        </row>
        <row r="1058">
          <cell r="G1058" t="str">
            <v xml:space="preserve">SAPHIR EXT GRAIN blé concasse </v>
          </cell>
        </row>
        <row r="1059">
          <cell r="G1059" t="str">
            <v>SAPHIR EXT GRAIN blé concasse NR</v>
          </cell>
        </row>
        <row r="1060">
          <cell r="G1060" t="str">
            <v>SAPHIR PATE carton de 12</v>
          </cell>
        </row>
        <row r="1061">
          <cell r="G1061" t="str">
            <v>SAPHIR PATE seau 5 kg</v>
          </cell>
        </row>
        <row r="1062">
          <cell r="G1062" t="str">
            <v>SAPO 250H jusqu’à épuisement</v>
          </cell>
        </row>
        <row r="1063">
          <cell r="G1063" t="str">
            <v>SAVON CREME LAVANTE (bid 5L)</v>
          </cell>
        </row>
        <row r="1064">
          <cell r="G1064" t="str">
            <v>SCHOCK-TAPE CENTRAL TEPULSION</v>
          </cell>
        </row>
        <row r="1065">
          <cell r="G1065" t="str">
            <v>SCIE TREPAN DIAM 67</v>
          </cell>
        </row>
        <row r="1066">
          <cell r="G1066" t="str">
            <v>SCIE TREPAN DIAM 89</v>
          </cell>
        </row>
        <row r="1067">
          <cell r="G1067" t="str">
            <v>SCIE TREPAN DIAM 92</v>
          </cell>
        </row>
        <row r="1068">
          <cell r="G1068" t="str">
            <v>SCIE TREPAN MULTILAMES</v>
          </cell>
        </row>
        <row r="1069">
          <cell r="G1069" t="str">
            <v>SECURIPOSTE Rat</v>
          </cell>
        </row>
        <row r="1070">
          <cell r="G1070" t="str">
            <v>SECURIPOSTE Souris</v>
          </cell>
        </row>
        <row r="1071">
          <cell r="G1071" t="str">
            <v>SELCLEANING</v>
          </cell>
        </row>
        <row r="1072">
          <cell r="G1072" t="str">
            <v>SERFOUETTE SM PANNE+LANG 26 CM</v>
          </cell>
        </row>
        <row r="1073">
          <cell r="G1073" t="str">
            <v>SERRE CABLE 3MM</v>
          </cell>
        </row>
        <row r="1074">
          <cell r="G1074" t="str">
            <v>SERVANT COMPACT STANLEY 43L</v>
          </cell>
        </row>
        <row r="1075">
          <cell r="G1075" t="str">
            <v>SERVANT COMPACT STANLEY 43L  STANLEY 1-70-326</v>
          </cell>
        </row>
        <row r="1076">
          <cell r="G1076" t="str">
            <v>SERVANTE FATMAX STANLEY</v>
          </cell>
        </row>
        <row r="1077">
          <cell r="G1077" t="str">
            <v>SHOCK-TAPE  CABLE</v>
          </cell>
        </row>
        <row r="1078">
          <cell r="G1078" t="str">
            <v>SHOCK-TAPE BANDE ROULEAU</v>
          </cell>
        </row>
        <row r="1079">
          <cell r="G1079" t="str">
            <v>SHOCK-TAPE FERRULE</v>
          </cell>
        </row>
        <row r="1080">
          <cell r="G1080" t="str">
            <v>SILICONE Future Proof</v>
          </cell>
        </row>
        <row r="1081">
          <cell r="G1081" t="str">
            <v>SILICONE NEUTRE A8 PRO transparent 310 ml</v>
          </cell>
        </row>
        <row r="1082">
          <cell r="G1082" t="str">
            <v xml:space="preserve">SILICONE SELFIXING </v>
          </cell>
        </row>
        <row r="1083">
          <cell r="G1083" t="str">
            <v>SMB 100 ULV</v>
          </cell>
        </row>
        <row r="1084">
          <cell r="G1084" t="str">
            <v>SONDE POUR TAUPINIERE</v>
          </cell>
        </row>
        <row r="1085">
          <cell r="G1085" t="str">
            <v>SONDEUR METALLIQUE Pour recherche galeries</v>
          </cell>
        </row>
        <row r="1086">
          <cell r="G1086" t="str">
            <v>SOUPAPE DE SURPRESSION 6 BAR/SPRAY MATIC 5S</v>
          </cell>
        </row>
        <row r="1087">
          <cell r="G1087" t="str">
            <v>Soupape Raccord Compresseur MESTO</v>
          </cell>
        </row>
        <row r="1088">
          <cell r="G1088" t="str">
            <v>SPOUWSAFE 5 cm (500)</v>
          </cell>
        </row>
        <row r="1089">
          <cell r="G1089" t="str">
            <v>SPRAY MATIC 10B PULVERISATEUR 10L</v>
          </cell>
        </row>
        <row r="1090">
          <cell r="G1090" t="str">
            <v>SPRAY MATIC 5 P PULVERISATEUR A PRESSION</v>
          </cell>
        </row>
        <row r="1091">
          <cell r="G1091" t="str">
            <v>SPRAY MATIC 5S PULVERISATEUR A PRESSION POMPE A MAIN</v>
          </cell>
        </row>
        <row r="1092">
          <cell r="G1092" t="str">
            <v>SQUEEZE RECHARGE</v>
          </cell>
        </row>
        <row r="1093">
          <cell r="G1093" t="str">
            <v>SQUEEZE TRECE  PIEGE MOUCHE KIT COMPLET</v>
          </cell>
        </row>
        <row r="1094">
          <cell r="G1094" t="str">
            <v>Starter Philips S2</v>
          </cell>
        </row>
        <row r="1095">
          <cell r="G1095" t="str">
            <v>Starter S1</v>
          </cell>
        </row>
        <row r="1096">
          <cell r="G1096" t="str">
            <v>Starter S2</v>
          </cell>
        </row>
        <row r="1097">
          <cell r="G1097" t="str">
            <v>STICKY BOX BLATTE</v>
          </cell>
        </row>
        <row r="1098">
          <cell r="G1098" t="str">
            <v>Super Expel</v>
          </cell>
        </row>
        <row r="1099">
          <cell r="G1099" t="str">
            <v>SUPER TRAPPER</v>
          </cell>
        </row>
        <row r="1100">
          <cell r="G1100" t="str">
            <v>SUPERCAID AVOINE sachet T'Plex 50g</v>
          </cell>
        </row>
        <row r="1101">
          <cell r="G1101" t="str">
            <v>SUPPORT BIRD-OUT EVOLUTION</v>
          </cell>
        </row>
        <row r="1102">
          <cell r="G1102" t="str">
            <v>Support métal articulé pour gamme DINO LITE</v>
          </cell>
        </row>
        <row r="1103">
          <cell r="G1103" t="str">
            <v xml:space="preserve">SURCHAUSSURE Carton 250 PAIRES </v>
          </cell>
        </row>
        <row r="1104">
          <cell r="G1104" t="str">
            <v>SWING FOG SN 50</v>
          </cell>
        </row>
        <row r="1105">
          <cell r="G1105" t="str">
            <v>Synergetic 11 Watt Compact - Shatterproof</v>
          </cell>
        </row>
        <row r="1106">
          <cell r="G1106" t="str">
            <v>Synergetic 15 Watt 18" 450mm - Shatterproof</v>
          </cell>
        </row>
        <row r="1107">
          <cell r="G1107" t="str">
            <v>Synergetic 18 Watt 24" 600mm - Shatterproof</v>
          </cell>
        </row>
        <row r="1108">
          <cell r="G1108" t="str">
            <v>Synergetic 22 Watt Circline - Shatterproof</v>
          </cell>
        </row>
        <row r="1109">
          <cell r="G1109" t="str">
            <v>SYSTÈME FIXATION 20CM AVEC CABLE PLATINE</v>
          </cell>
        </row>
        <row r="1110">
          <cell r="G1110" t="str">
            <v>SYSTÈME FIXATION 60CM AVEC CABLE PLATINE</v>
          </cell>
        </row>
        <row r="1111">
          <cell r="G1111" t="str">
            <v>T REX (TAPETTE RAT) (12)</v>
          </cell>
        </row>
        <row r="1112">
          <cell r="G1112" t="str">
            <v>TABLETTES ATTRACTIVES POUR PIEGES UV Lot 100</v>
          </cell>
        </row>
        <row r="1113">
          <cell r="G1113" t="str">
            <v>TAIES OREILLER</v>
          </cell>
        </row>
        <row r="1114">
          <cell r="G1114" t="str">
            <v>TAIES OREILLER 50 X75CM</v>
          </cell>
        </row>
        <row r="1115">
          <cell r="G1115" t="str">
            <v>TALON BLOC</v>
          </cell>
        </row>
        <row r="1116">
          <cell r="G1116" t="str">
            <v>Talon Soft Cartouche 300g</v>
          </cell>
        </row>
        <row r="1117">
          <cell r="G1117" t="str">
            <v>TALPIRID ~  piège à taupe, Carton de 4</v>
          </cell>
        </row>
        <row r="1118">
          <cell r="G1118" t="str">
            <v>TAMPON PVC RECUT MF R5</v>
          </cell>
        </row>
        <row r="1119">
          <cell r="G1119" t="str">
            <v>TAMPON REDUCT SIMPL MF80/50 R5R5</v>
          </cell>
        </row>
        <row r="1120">
          <cell r="G1120" t="str">
            <v>TAPETTES RATS BOIS</v>
          </cell>
        </row>
        <row r="1121">
          <cell r="G1121" t="str">
            <v>TELE BIP TESTEUR A DISTANCE</v>
          </cell>
        </row>
        <row r="1122">
          <cell r="G1122" t="str">
            <v>TELEMETRE LASER STANLEY 165 60M</v>
          </cell>
        </row>
        <row r="1123">
          <cell r="G1123" t="str">
            <v>TENAILLE RUSSE 220</v>
          </cell>
        </row>
        <row r="1124">
          <cell r="G1124" t="str">
            <v>TENDEUR 1 CROCHET 1 ANNEAU</v>
          </cell>
        </row>
        <row r="1125">
          <cell r="G1125" t="str">
            <v>TENDEUR M5 INOX Lot DE 4</v>
          </cell>
        </row>
        <row r="1126">
          <cell r="G1126" t="str">
            <v>TENDEURS INOX M6</v>
          </cell>
        </row>
        <row r="1127">
          <cell r="G1127" t="str">
            <v>TENUE INSECTES PIQUEURS RENFORCEE 650G Taille L (- 1.82m)</v>
          </cell>
        </row>
        <row r="1128">
          <cell r="G1128" t="str">
            <v>TENUE INSECTES PIQUEURS RENFORCEE 650G Taille XL (+ 1.82 m)</v>
          </cell>
        </row>
        <row r="1129">
          <cell r="G1129" t="str">
            <v>TETE DE LOUP VINYL-BOULE+DOUILLE</v>
          </cell>
        </row>
        <row r="1130">
          <cell r="G1130" t="str">
            <v>TF 34 IGEBA</v>
          </cell>
        </row>
        <row r="1131">
          <cell r="G1131" t="str">
            <v>TF 35 IGEBA SECURITE (coupure arrivée produit)</v>
          </cell>
        </row>
        <row r="1132">
          <cell r="G1132" t="str">
            <v>THINLINE MITES KIT COMPLET DE 10 PIEGES</v>
          </cell>
        </row>
        <row r="1133">
          <cell r="G1133" t="str">
            <v>TIGE INOX 11CM PAR 100 pièces</v>
          </cell>
        </row>
        <row r="1134">
          <cell r="G1134" t="str">
            <v>TIGE PERCEE H 150MM Lot DE 100</v>
          </cell>
        </row>
        <row r="1135">
          <cell r="G1135" t="str">
            <v>TIGE PIGEON POUR ETAU TUYAU DESCENTE (10)</v>
          </cell>
        </row>
        <row r="1136">
          <cell r="G1136" t="str">
            <v>TIGE PIGEON POUR TUYEAU DESCENTE Lot 10</v>
          </cell>
        </row>
        <row r="1137">
          <cell r="G1137" t="str">
            <v>TINEOLA PIEGE A MITES DU VETEMENT Lot DE 10 (10)</v>
          </cell>
        </row>
        <row r="1138">
          <cell r="G1138" t="str">
            <v>TIRE FOND  A TROU INOX 35mm Lot DE 100</v>
          </cell>
        </row>
        <row r="1139">
          <cell r="G1139" t="str">
            <v>Tournevis embout carré</v>
          </cell>
        </row>
        <row r="1140">
          <cell r="G1140" t="str">
            <v>TOURNEVIS FENTE ELEC T-25E50</v>
          </cell>
        </row>
        <row r="1141">
          <cell r="G1141" t="str">
            <v>TRACEUR FLUO ORANGE 500 ML</v>
          </cell>
        </row>
        <row r="1142">
          <cell r="G1142" t="str">
            <v>TRACEUR FLUO ROUGE 500 ML</v>
          </cell>
        </row>
        <row r="1143">
          <cell r="G1143" t="str">
            <v>Traitement appareils thermiques</v>
          </cell>
        </row>
        <row r="1144">
          <cell r="G1144" t="str">
            <v>Traitement déchets Blocs appâts raticides insecticides</v>
          </cell>
        </row>
        <row r="1145">
          <cell r="G1145" t="str">
            <v>Traitement déchets DEEE en mélange</v>
          </cell>
        </row>
        <row r="1146">
          <cell r="G1146" t="str">
            <v>Traitement déchets emballage vide souillé , EPI, chiffon, absorbant</v>
          </cell>
        </row>
        <row r="1147">
          <cell r="G1147" t="str">
            <v>Traitement déchets phytosanitaires STDS liquide</v>
          </cell>
        </row>
        <row r="1148">
          <cell r="G1148" t="str">
            <v>Traitement déchets tubes néons usagés</v>
          </cell>
        </row>
        <row r="1149">
          <cell r="G1149" t="str">
            <v>Transformateur 220V</v>
          </cell>
        </row>
        <row r="1150">
          <cell r="G1150" t="str">
            <v>TRANSPORT ALLER  NACELLE</v>
          </cell>
        </row>
        <row r="1151">
          <cell r="G1151" t="str">
            <v>TRANSPORT ALLER  NACELLE ARAIGNEE 17M</v>
          </cell>
        </row>
        <row r="1152">
          <cell r="G1152" t="str">
            <v>TRANSPORT ALLER  NACELLE ARTICULEE DIESEL 27 M</v>
          </cell>
        </row>
        <row r="1153">
          <cell r="G1153" t="str">
            <v>TRANSPORT ALLER  NACELLE ARTICULEE DIESEL 32 M</v>
          </cell>
        </row>
        <row r="1154">
          <cell r="G1154" t="str">
            <v>TRANSPORT ALLER  NACELLE ARTICULEE DIESEL 40 M</v>
          </cell>
        </row>
        <row r="1155">
          <cell r="G1155" t="str">
            <v>TRANSPORT ALLER  NACELLE AUTOMOTRICE  12 M</v>
          </cell>
        </row>
        <row r="1156">
          <cell r="G1156" t="str">
            <v>TRANSPORT ALLER  NACELLE ELECTRIQUE 12 M</v>
          </cell>
        </row>
        <row r="1157">
          <cell r="G1157" t="str">
            <v xml:space="preserve">TRANSPORT ALLER ECHAFAUDAGE ROULANT 9 METRES </v>
          </cell>
        </row>
        <row r="1158">
          <cell r="G1158" t="str">
            <v>TRANSPORT ALLER EDIALUX</v>
          </cell>
        </row>
        <row r="1159">
          <cell r="G1159" t="str">
            <v>TRANSPORT ALLER GROUPE ELECTROGENE 40KVA</v>
          </cell>
        </row>
        <row r="1160">
          <cell r="G1160" t="str">
            <v xml:space="preserve">TRANSPORT RETOUR ECHAFAUDAGE ROULANT 9 METRES </v>
          </cell>
        </row>
        <row r="1161">
          <cell r="G1161" t="str">
            <v>TRANSPORT RETOUR EDIALUX</v>
          </cell>
        </row>
        <row r="1162">
          <cell r="G1162" t="str">
            <v>TRANSPORT RETOUR GROUPE ELECTROGENE 40KVA</v>
          </cell>
        </row>
        <row r="1163">
          <cell r="G1163" t="str">
            <v>TRANSPORT RETOUR NACELLE</v>
          </cell>
        </row>
        <row r="1164">
          <cell r="G1164" t="str">
            <v>TRANSPORT RETOUR NACELLE ARAIGNEE 17M</v>
          </cell>
        </row>
        <row r="1165">
          <cell r="G1165" t="str">
            <v>TRANSPORT RETOUR NACELLE ARTICULEE DIESEL 27 M</v>
          </cell>
        </row>
        <row r="1166">
          <cell r="G1166" t="str">
            <v>TRANSPORT RETOUR NACELLE ARTICULEE DIESEL 32 M</v>
          </cell>
        </row>
        <row r="1167">
          <cell r="G1167" t="str">
            <v>TRANSPORT RETOUR NACELLE ARTICULEE DIESEL 40 M</v>
          </cell>
        </row>
        <row r="1168">
          <cell r="G1168" t="str">
            <v>TRANSPORT RETOUR NACELLE AUTOMOTRICE  12 M</v>
          </cell>
        </row>
        <row r="1169">
          <cell r="G1169" t="str">
            <v>TRANSPORT RETOUR NACELLE ELECTRIQUE 12 M</v>
          </cell>
        </row>
        <row r="1170">
          <cell r="G1170" t="str">
            <v>TRAPPIT BB DETECTOR PLUS PHEROMONE - Lot DE 10X2 PIEGES (20)</v>
          </cell>
        </row>
        <row r="1171">
          <cell r="G1171" t="str">
            <v>TRAPPIT BED BUG DETECTEUR  Lot DE 20 PIEGES (20)</v>
          </cell>
        </row>
        <row r="1172">
          <cell r="G1172" t="str">
            <v>TRAPPIT CR CORNER RTU (DETECTOR PLUS) - Lot 10x3 PIEGES  (20)</v>
          </cell>
        </row>
        <row r="1173">
          <cell r="G1173" t="str">
            <v>TRECE DOME KIT COMPLET DE 5 PIEGES</v>
          </cell>
        </row>
        <row r="1174">
          <cell r="G1174" t="str">
            <v>TRECE RECHARGE DOME</v>
          </cell>
        </row>
        <row r="1175">
          <cell r="G1175" t="str">
            <v xml:space="preserve">Tube 15W BL368 T08 anti-éclats 45 centimêtres </v>
          </cell>
        </row>
        <row r="1176">
          <cell r="G1176" t="str">
            <v>Tube 15W T05 anti-éclats 30 centimêtres</v>
          </cell>
        </row>
        <row r="1177">
          <cell r="G1177" t="str">
            <v xml:space="preserve">Tube 18W BL368 T08 anti-éclats 60 centimêtres </v>
          </cell>
        </row>
        <row r="1178">
          <cell r="G1178" t="str">
            <v xml:space="preserve">Tube 20W BL368 T12 anti-éclats 60 centimêtres </v>
          </cell>
        </row>
        <row r="1179">
          <cell r="G1179" t="str">
            <v xml:space="preserve">Tube 36W BL368 T08 anti-éclats 60 centimêtres </v>
          </cell>
        </row>
        <row r="1180">
          <cell r="G1180" t="str">
            <v xml:space="preserve">Tube 40W BL368 T12 anti-éclats 60 centimêtres </v>
          </cell>
        </row>
        <row r="1181">
          <cell r="G1181" t="str">
            <v>Tube Alu 1497mm</v>
          </cell>
        </row>
        <row r="1182">
          <cell r="G1182" t="str">
            <v>Tube Alu 300mm</v>
          </cell>
        </row>
        <row r="1183">
          <cell r="G1183" t="str">
            <v>Tube Alu 397mm</v>
          </cell>
        </row>
        <row r="1184">
          <cell r="G1184" t="str">
            <v>Tube Alu 500mm courbé</v>
          </cell>
        </row>
        <row r="1185">
          <cell r="G1185" t="str">
            <v>Tube Alu 597mm</v>
          </cell>
        </row>
        <row r="1186">
          <cell r="G1186" t="str">
            <v>Tube Alu 897mm</v>
          </cell>
        </row>
        <row r="1187">
          <cell r="G1187" t="str">
            <v>TUBE DE COLLE SILICONE MASTIC PU 111 310ML</v>
          </cell>
        </row>
        <row r="1188">
          <cell r="G1188" t="str">
            <v>TUBE DROIT 18W/60CM GAINE POUR EXG (25)</v>
          </cell>
        </row>
        <row r="1189">
          <cell r="G1189" t="str">
            <v>TUBE DROIT 25W/45cm GAINE QUANTUM - MIRAGE PRO ET ONE TOP PRO</v>
          </cell>
        </row>
        <row r="1190">
          <cell r="G1190" t="str">
            <v>TUBE GLUE COLLE POUR RONGEURS DE 135 G Lot DE 25</v>
          </cell>
        </row>
        <row r="1191">
          <cell r="G1191" t="str">
            <v>TUBE PVC GOUT TD 80 GRIS 1M</v>
          </cell>
        </row>
        <row r="1192">
          <cell r="G1192" t="str">
            <v>TUBE PVC GOUT TD 80 GRIS 4M</v>
          </cell>
        </row>
        <row r="1193">
          <cell r="G1193" t="str">
            <v>TUYAU COMPLET/SPRAY MATIC 10B</v>
          </cell>
        </row>
        <row r="1194">
          <cell r="G1194" t="str">
            <v>TUYAU FILCLAIR AL 6X12 / 25 M</v>
          </cell>
        </row>
        <row r="1195">
          <cell r="G1195" t="str">
            <v>TUYAU NORMAGAZ BUT/PROP 1M50</v>
          </cell>
        </row>
        <row r="1196">
          <cell r="G1196" t="str">
            <v>TVIS FENTE SAM 2x40 TT-2E40</v>
          </cell>
        </row>
        <row r="1197">
          <cell r="G1197" t="str">
            <v>ULTRAD DM FUMIGENE 1000g - 1000-5000 m³ (4)</v>
          </cell>
        </row>
        <row r="1198">
          <cell r="G1198" t="str">
            <v>ULTRAD DM FUMIGENE 250g - 250-1250 m³ (12)</v>
          </cell>
        </row>
        <row r="1199">
          <cell r="G1199" t="str">
            <v>ULV 100 base solvants</v>
          </cell>
        </row>
        <row r="1200">
          <cell r="G1200" t="str">
            <v xml:space="preserve">UNIPRO 5 ULV </v>
          </cell>
        </row>
        <row r="1201">
          <cell r="G1201" t="str">
            <v>Universal Glueboards Large Card (black) (x6)</v>
          </cell>
        </row>
        <row r="1202">
          <cell r="G1202" t="str">
            <v>Universal Glueboards Large Card (yellow) (x6)</v>
          </cell>
        </row>
        <row r="1203">
          <cell r="G1203" t="str">
            <v>Universal Glueboards Large Card Half (black) (x6)</v>
          </cell>
        </row>
        <row r="1204">
          <cell r="G1204" t="str">
            <v>Universal Glueboards Large Plastic (yellow) (x6)</v>
          </cell>
        </row>
        <row r="1205">
          <cell r="G1205" t="str">
            <v>Universal Glueboards Small Card (black) (x6)</v>
          </cell>
        </row>
        <row r="1206">
          <cell r="G1206" t="str">
            <v>Universal Glueboards Small Card (yellow) (x6)</v>
          </cell>
        </row>
        <row r="1207">
          <cell r="G1207" t="str">
            <v>Universal Glueboards Small Plastic (yellow) (x6)</v>
          </cell>
        </row>
        <row r="1208">
          <cell r="G1208" t="str">
            <v>VALISE SOFTBAG ROUL STANLEY</v>
          </cell>
        </row>
        <row r="1209">
          <cell r="G1209" t="str">
            <v>Vectobac WG</v>
          </cell>
        </row>
        <row r="1210">
          <cell r="G1210" t="str">
            <v>VECTOBAC WG BOITE 500G (24)</v>
          </cell>
        </row>
        <row r="1211">
          <cell r="G1211" t="str">
            <v>VectoMax G</v>
          </cell>
        </row>
        <row r="1212">
          <cell r="G1212" t="str">
            <v>VECTOMAX G SEAU 3 KG</v>
          </cell>
        </row>
        <row r="1213">
          <cell r="G1213" t="str">
            <v>VENT ALU 250x250 Av MOUSTIQU</v>
          </cell>
        </row>
        <row r="1214">
          <cell r="G1214" t="str">
            <v>VESPATRAP PIEGE</v>
          </cell>
        </row>
        <row r="1215">
          <cell r="G1215" t="str">
            <v>VESTE POLAIRE POLKA NOIRE L</v>
          </cell>
        </row>
        <row r="1216">
          <cell r="G1216" t="str">
            <v>VESTE POLAIRE POLKA NOIRE M</v>
          </cell>
        </row>
        <row r="1217">
          <cell r="G1217" t="str">
            <v>VESTE POLAIRE POLKA NOIRE XL</v>
          </cell>
        </row>
        <row r="1218">
          <cell r="G1218" t="str">
            <v>VESTE POLAIRE POLKA NOIRE XXL</v>
          </cell>
        </row>
        <row r="1219">
          <cell r="G1219" t="str">
            <v>VIAGREEN J4 Pyrèthre naturel et huiles essentielles</v>
          </cell>
        </row>
        <row r="1220">
          <cell r="G1220" t="str">
            <v>VIPERYL 1L</v>
          </cell>
        </row>
        <row r="1221">
          <cell r="G1221" t="str">
            <v>VIS BOIS AGGLO 4X40 (boite de 200)</v>
          </cell>
        </row>
        <row r="1222">
          <cell r="G1222" t="str">
            <v>VIS BOIS AGGLO 5X40 (boite de 200)</v>
          </cell>
        </row>
        <row r="1223">
          <cell r="G1223" t="str">
            <v>VIS D'ANCRAGE 304 S/S</v>
          </cell>
        </row>
        <row r="1224">
          <cell r="G1224" t="str">
            <v>VIS MTX TF FD 3x20 ZI</v>
          </cell>
        </row>
        <row r="1225">
          <cell r="G1225" t="str">
            <v>VIS VBA INOX 5X50</v>
          </cell>
        </row>
        <row r="1226">
          <cell r="G1226" t="str">
            <v>VO MENTHE</v>
          </cell>
        </row>
        <row r="1227">
          <cell r="G1227" t="str">
            <v>VP 300 HEPA</v>
          </cell>
        </row>
        <row r="1228">
          <cell r="G1228" t="str">
            <v>WISBOX / Wise -1 Cle</v>
          </cell>
        </row>
        <row r="1229">
          <cell r="G1229" t="str">
            <v xml:space="preserve">WISBOX 1 Inteligent avec panneau solaire </v>
          </cell>
        </row>
        <row r="1230">
          <cell r="G1230" t="str">
            <v>WISBOX Batterie 12v/5AH</v>
          </cell>
        </row>
        <row r="1231">
          <cell r="G1231" t="str">
            <v xml:space="preserve">WISEBOX 2 INTELLIGENT SANS PANNEAU SOLAIRE </v>
          </cell>
        </row>
        <row r="1232">
          <cell r="G1232" t="str">
            <v>W-trap, piège à guêpes</v>
          </cell>
        </row>
        <row r="1233">
          <cell r="G1233" t="str">
            <v>XCLUDER - Distributeur de rouleau</v>
          </cell>
        </row>
        <row r="1234">
          <cell r="G1234" t="str">
            <v>XCLUDER BALAI DE PORTE 1,20 M en Alu</v>
          </cell>
        </row>
        <row r="1235">
          <cell r="G1235" t="str">
            <v>XCLUDER Carton DE RECHARGE (5)</v>
          </cell>
        </row>
        <row r="1236">
          <cell r="G1236" t="str">
            <v>XCLUDER KIT (EXCLUSION RONGEURS)</v>
          </cell>
        </row>
        <row r="1237">
          <cell r="G1237" t="str">
            <v>X-LURE MST  + LURE (5)</v>
          </cell>
        </row>
        <row r="1238">
          <cell r="G1238" t="str">
            <v>XYLOPHENE C.E. 2000 ESE EN BIDON DE 20L</v>
          </cell>
        </row>
        <row r="1239">
          <cell r="G1239" t="str">
            <v xml:space="preserve">XYLOPHENE CE 2006 ESE BIDON DE 20 LITRES </v>
          </cell>
        </row>
        <row r="1240">
          <cell r="G1240" t="str">
            <v>XYLOPHENE WI 100G GEL EN SEAU DE 20 KG</v>
          </cell>
        </row>
        <row r="1241">
          <cell r="G1241" t="str">
            <v>ZAPPBUG ROOM (GRAND MODELE)</v>
          </cell>
        </row>
        <row r="1242">
          <cell r="G1242" t="str">
            <v>ZF021 - FlyTrap Commercial IP65 - 30 Watt - Stainless</v>
          </cell>
        </row>
        <row r="1243">
          <cell r="G1243" t="str">
            <v>ZF022 - FlyTrap Commercial IP65 - 40 Watt - Stainless</v>
          </cell>
        </row>
        <row r="1244">
          <cell r="G1244" t="str">
            <v>ZF023 - FlyTrap Commercial IP65 - 80 Watt - Stainless</v>
          </cell>
        </row>
        <row r="1245">
          <cell r="G1245" t="str">
            <v>ZF031 - FlyTrap Professional - 30 Watt - Stainless</v>
          </cell>
        </row>
        <row r="1246">
          <cell r="G1246" t="str">
            <v>ZF032 - FlyTrap Professional - 40 Watt - Stainless</v>
          </cell>
        </row>
        <row r="1247">
          <cell r="G1247" t="str">
            <v>ZF033 - FlyTrap Professional - 80 Watt - Stainless</v>
          </cell>
        </row>
        <row r="1248">
          <cell r="G1248" t="str">
            <v>ZIP BLACK N°9 DE 2M</v>
          </cell>
        </row>
        <row r="1249">
          <cell r="G1249" t="str">
            <v>ZIP BLACK N°9 DE 3M</v>
          </cell>
        </row>
        <row r="1250">
          <cell r="G1250" t="str">
            <v>ZL042 3x15W</v>
          </cell>
        </row>
        <row r="1251">
          <cell r="G1251" t="str">
            <v>ZM042 - Excalibur Industrial - 40 Watt - Stainless</v>
          </cell>
        </row>
        <row r="1252">
          <cell r="G1252" t="str">
            <v>ZM043 - Excalibur Industrial - 80 Watt - Stainless</v>
          </cell>
        </row>
        <row r="1253">
          <cell r="G1253" t="str">
            <v>ZSP005 - Excalibur Aqua  IPX4 - 80 Watt - Stainless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41C06C-683F-4647-913E-BA034A67EA6D}" name="cdes_hors_bases" displayName="cdes_hors_bases" ref="A1:X187" totalsRowShown="0" headerRowDxfId="28" dataDxfId="27" headerRowBorderDxfId="25" tableBorderDxfId="26" totalsRowBorderDxfId="24">
  <autoFilter ref="A1:X187" xr:uid="{00000000-0009-0000-0100-000001000000}"/>
  <tableColumns count="24">
    <tableColumn id="1" xr3:uid="{5B396979-B8E7-48FD-B741-975FD8FA35E4}" name="N°" dataDxfId="23" dataCellStyle="Normal 33"/>
    <tableColumn id="2" xr3:uid="{47DEB4ED-881C-4C4B-9D4E-38325C590DEC}" name="Compteur" dataDxfId="22" dataCellStyle="Normal 33">
      <calculatedColumnFormula>IF(A2="","",IF(A2=A1,B1+1,1))</calculatedColumnFormula>
    </tableColumn>
    <tableColumn id="3" xr3:uid="{509047B8-D716-49AA-9606-F5974317525F}" name="Concatener" dataDxfId="21" dataCellStyle="Pourcentage">
      <calculatedColumnFormula>A2&amp;B2</calculatedColumnFormula>
    </tableColumn>
    <tableColumn id="4" xr3:uid="{EECC5BB7-CA1F-476B-BAC9-147E6B42C2BB}" name="Date" dataDxfId="20" dataCellStyle="Normal 33"/>
    <tableColumn id="5" xr3:uid="{42DBF785-AD47-48C7-9236-2B17A75A77EC}" name="Type de cde" dataDxfId="19" dataCellStyle="Normal 33"/>
    <tableColumn id="6" xr3:uid="{A9578E95-A27C-4EB5-9BC4-5F7C46370734}" name="Demandeur" dataDxfId="18" dataCellStyle="Normal 33"/>
    <tableColumn id="7" xr3:uid="{AED725FD-1AE2-496C-B0FA-18C34FA06BB6}" name="Antenne" dataDxfId="17" dataCellStyle="Normal 33"/>
    <tableColumn id="8" xr3:uid="{D17F4729-700E-4930-A5E6-43F2EDC4D743}" name="Acheteur" dataDxfId="16" dataCellStyle="Normal 33"/>
    <tableColumn id="9" xr3:uid="{8D041C8C-E5FB-4BAD-BF8D-202A441CCDE9}" name="Désignation" dataDxfId="15" dataCellStyle="Normal 33"/>
    <tableColumn id="10" xr3:uid="{019F999C-5809-4C22-9D8C-3BED54B73BCD}" name="Référence" dataDxfId="14" dataCellStyle="Normal 33"/>
    <tableColumn id="21" xr3:uid="{E92AA72A-6FD5-46CC-BCE4-E0E2C3DC1B47}" name="U. de valeur" dataDxfId="13" dataCellStyle="Normal 33"/>
    <tableColumn id="11" xr3:uid="{46559BEE-2025-4074-953D-4CF3B8461952}" name="Conditionnement" dataDxfId="12" dataCellStyle="Normal 33"/>
    <tableColumn id="12" xr3:uid="{43DE56F2-8882-4A41-B09B-BD9ABFBAACD9}" name="Prix U ht" dataDxfId="11" dataCellStyle="Normal 33"/>
    <tableColumn id="13" xr3:uid="{BF1B25EF-0FA4-4CAB-A07C-51E61B5D91D6}" name="Qté" dataDxfId="10" dataCellStyle="Normal 33"/>
    <tableColumn id="14" xr3:uid="{E432859B-EDF4-47DB-A1F8-439B2985779E}" name="Total ht" dataDxfId="9" dataCellStyle="Normal 33">
      <calculatedColumnFormula>cdes_hors_bases[[#This Row],[Prix U ht]]*cdes_hors_bases[[#This Row],[Qté]]</calculatedColumnFormula>
    </tableColumn>
    <tableColumn id="15" xr3:uid="{C568C606-A818-482F-8346-8F802BE21966}" name="Fournisseur" dataDxfId="8" dataCellStyle="Normal 33"/>
    <tableColumn id="17" xr3:uid="{5518FBA6-146C-43A7-9EF2-318ECBD8F8C7}" name="Livré le" dataDxfId="7" dataCellStyle="Normal 33"/>
    <tableColumn id="18" xr3:uid="{B13A3077-5408-4E1C-8180-32B5B52C344F}" name="Reliquat cde le" dataDxfId="6" dataCellStyle="Normal 33"/>
    <tableColumn id="19" xr3:uid="{7104FC87-F173-48C5-8E28-0131D9C7842E}" name="Observation" dataDxfId="5" dataCellStyle="Normal 33"/>
    <tableColumn id="22" xr3:uid="{D05652AC-CE33-455B-BC2F-723046282A50}" name="Facture reçue" dataDxfId="4" dataCellStyle="Normal 33"/>
    <tableColumn id="16" xr3:uid="{DE65BED9-9DAC-48E8-B6E3-1E237FF0E8AB}" name="Année" dataDxfId="3" dataCellStyle="Normal 33">
      <calculatedColumnFormula>IF(cdes_hors_bases[[#This Row],[Date]]="","",YEAR(cdes_hors_bases[[#This Row],[Date]]))</calculatedColumnFormula>
    </tableColumn>
    <tableColumn id="20" xr3:uid="{D124AD2F-390F-4A32-9CFF-82BD2776D4C2}" name="Mois" dataDxfId="2">
      <calculatedColumnFormula>IF(cdes_hors_bases[[#This Row],[Date]]="","",TEXT(MONTH(cdes_hors_bases[[#This Row],[Date]]),"00"))</calculatedColumnFormula>
    </tableColumn>
    <tableColumn id="23" xr3:uid="{95524932-EC34-48CE-A413-A0898BCDE533}" name="Semaine" dataDxfId="1">
      <calculatedColumnFormula>IF(cdes_hors_bases[[#This Row],[Date]]="","",TEXT(WEEKNUM(cdes_hors_bases[[#This Row],[Date]],21),"00"))</calculatedColumnFormula>
    </tableColumn>
    <tableColumn id="24" xr3:uid="{3E49536C-0110-412E-A634-55026BDD147C}" name="Type de produi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0E81D6-3E55-4F47-95B3-E9E015640700}">
  <sheetPr codeName="Feuil3">
    <tabColor theme="6"/>
  </sheetPr>
  <dimension ref="A1:X187"/>
  <sheetViews>
    <sheetView showGridLines="0" tabSelected="1" zoomScaleNormal="100" workbookViewId="0">
      <pane xSplit="4" ySplit="1" topLeftCell="E178" activePane="bottomRight" state="frozen"/>
      <selection activeCell="V9" sqref="V9"/>
      <selection pane="topRight" activeCell="V9" sqref="V9"/>
      <selection pane="bottomLeft" activeCell="V9" sqref="V9"/>
      <selection pane="bottomRight" activeCell="D186" sqref="D186"/>
    </sheetView>
  </sheetViews>
  <sheetFormatPr baseColWidth="10" defaultColWidth="10.7109375" defaultRowHeight="15" outlineLevelCol="1" x14ac:dyDescent="0.25"/>
  <cols>
    <col min="1" max="1" width="8" style="55" customWidth="1"/>
    <col min="2" max="2" width="13.5703125" style="55" hidden="1" customWidth="1" outlineLevel="1"/>
    <col min="3" max="3" width="14.85546875" style="55" hidden="1" customWidth="1" outlineLevel="1"/>
    <col min="4" max="4" width="9.5703125" style="56" bestFit="1" customWidth="1" collapsed="1"/>
    <col min="5" max="5" width="16.140625" style="57" bestFit="1" customWidth="1"/>
    <col min="6" max="6" width="16" style="57" bestFit="1" customWidth="1"/>
    <col min="7" max="7" width="13.28515625" style="57" bestFit="1" customWidth="1"/>
    <col min="8" max="8" width="15" style="57" customWidth="1"/>
    <col min="9" max="9" width="57.28515625" style="58" customWidth="1"/>
    <col min="10" max="10" width="21.7109375" style="58" bestFit="1" customWidth="1" outlineLevel="1"/>
    <col min="11" max="11" width="16.28515625" style="58" bestFit="1" customWidth="1" outlineLevel="1"/>
    <col min="12" max="12" width="21.42578125" style="57" bestFit="1" customWidth="1" outlineLevel="1"/>
    <col min="13" max="13" width="13.140625" style="57" bestFit="1" customWidth="1" outlineLevel="1"/>
    <col min="14" max="14" width="8.85546875" style="57" bestFit="1" customWidth="1"/>
    <col min="15" max="15" width="12.28515625" style="57" bestFit="1" customWidth="1"/>
    <col min="16" max="16" width="28.28515625" style="59" bestFit="1" customWidth="1"/>
    <col min="17" max="17" width="12" style="60" bestFit="1" customWidth="1"/>
    <col min="18" max="18" width="18.7109375" style="61" bestFit="1" customWidth="1"/>
    <col min="19" max="19" width="30.85546875" style="29" bestFit="1" customWidth="1"/>
    <col min="20" max="20" width="17.5703125" bestFit="1" customWidth="1"/>
    <col min="21" max="21" width="11.42578125" style="29" bestFit="1" customWidth="1"/>
    <col min="22" max="22" width="10" style="29" bestFit="1" customWidth="1"/>
    <col min="23" max="23" width="13.28515625" style="29" bestFit="1" customWidth="1"/>
    <col min="24" max="24" width="31.5703125" style="29" customWidth="1"/>
    <col min="25" max="258" width="10.7109375" style="29"/>
    <col min="259" max="259" width="4.28515625" style="29" bestFit="1" customWidth="1"/>
    <col min="260" max="261" width="0" style="29" hidden="1" customWidth="1"/>
    <col min="262" max="262" width="11.85546875" style="29" customWidth="1"/>
    <col min="263" max="263" width="10" style="29" customWidth="1"/>
    <col min="264" max="264" width="7.85546875" style="29" customWidth="1"/>
    <col min="265" max="265" width="10.28515625" style="29" customWidth="1"/>
    <col min="266" max="266" width="11" style="29" customWidth="1"/>
    <col min="267" max="267" width="9.5703125" style="29" customWidth="1"/>
    <col min="268" max="268" width="7.5703125" style="29" customWidth="1"/>
    <col min="269" max="269" width="71.140625" style="29" customWidth="1"/>
    <col min="270" max="270" width="9.85546875" style="29" bestFit="1" customWidth="1"/>
    <col min="271" max="271" width="9.7109375" style="29" customWidth="1"/>
    <col min="272" max="272" width="18.140625" style="29" customWidth="1"/>
    <col min="273" max="273" width="6.7109375" style="29" customWidth="1"/>
    <col min="274" max="274" width="7.85546875" style="29" customWidth="1"/>
    <col min="275" max="514" width="10.7109375" style="29"/>
    <col min="515" max="515" width="4.28515625" style="29" bestFit="1" customWidth="1"/>
    <col min="516" max="517" width="0" style="29" hidden="1" customWidth="1"/>
    <col min="518" max="518" width="11.85546875" style="29" customWidth="1"/>
    <col min="519" max="519" width="10" style="29" customWidth="1"/>
    <col min="520" max="520" width="7.85546875" style="29" customWidth="1"/>
    <col min="521" max="521" width="10.28515625" style="29" customWidth="1"/>
    <col min="522" max="522" width="11" style="29" customWidth="1"/>
    <col min="523" max="523" width="9.5703125" style="29" customWidth="1"/>
    <col min="524" max="524" width="7.5703125" style="29" customWidth="1"/>
    <col min="525" max="525" width="71.140625" style="29" customWidth="1"/>
    <col min="526" max="526" width="9.85546875" style="29" bestFit="1" customWidth="1"/>
    <col min="527" max="527" width="9.7109375" style="29" customWidth="1"/>
    <col min="528" max="528" width="18.140625" style="29" customWidth="1"/>
    <col min="529" max="529" width="6.7109375" style="29" customWidth="1"/>
    <col min="530" max="530" width="7.85546875" style="29" customWidth="1"/>
    <col min="531" max="770" width="10.7109375" style="29"/>
    <col min="771" max="771" width="4.28515625" style="29" bestFit="1" customWidth="1"/>
    <col min="772" max="773" width="0" style="29" hidden="1" customWidth="1"/>
    <col min="774" max="774" width="11.85546875" style="29" customWidth="1"/>
    <col min="775" max="775" width="10" style="29" customWidth="1"/>
    <col min="776" max="776" width="7.85546875" style="29" customWidth="1"/>
    <col min="777" max="777" width="10.28515625" style="29" customWidth="1"/>
    <col min="778" max="778" width="11" style="29" customWidth="1"/>
    <col min="779" max="779" width="9.5703125" style="29" customWidth="1"/>
    <col min="780" max="780" width="7.5703125" style="29" customWidth="1"/>
    <col min="781" max="781" width="71.140625" style="29" customWidth="1"/>
    <col min="782" max="782" width="9.85546875" style="29" bestFit="1" customWidth="1"/>
    <col min="783" max="783" width="9.7109375" style="29" customWidth="1"/>
    <col min="784" max="784" width="18.140625" style="29" customWidth="1"/>
    <col min="785" max="785" width="6.7109375" style="29" customWidth="1"/>
    <col min="786" max="786" width="7.85546875" style="29" customWidth="1"/>
    <col min="787" max="1026" width="10.7109375" style="29"/>
    <col min="1027" max="1027" width="4.28515625" style="29" bestFit="1" customWidth="1"/>
    <col min="1028" max="1029" width="0" style="29" hidden="1" customWidth="1"/>
    <col min="1030" max="1030" width="11.85546875" style="29" customWidth="1"/>
    <col min="1031" max="1031" width="10" style="29" customWidth="1"/>
    <col min="1032" max="1032" width="7.85546875" style="29" customWidth="1"/>
    <col min="1033" max="1033" width="10.28515625" style="29" customWidth="1"/>
    <col min="1034" max="1034" width="11" style="29" customWidth="1"/>
    <col min="1035" max="1035" width="9.5703125" style="29" customWidth="1"/>
    <col min="1036" max="1036" width="7.5703125" style="29" customWidth="1"/>
    <col min="1037" max="1037" width="71.140625" style="29" customWidth="1"/>
    <col min="1038" max="1038" width="9.85546875" style="29" bestFit="1" customWidth="1"/>
    <col min="1039" max="1039" width="9.7109375" style="29" customWidth="1"/>
    <col min="1040" max="1040" width="18.140625" style="29" customWidth="1"/>
    <col min="1041" max="1041" width="6.7109375" style="29" customWidth="1"/>
    <col min="1042" max="1042" width="7.85546875" style="29" customWidth="1"/>
    <col min="1043" max="1282" width="10.7109375" style="29"/>
    <col min="1283" max="1283" width="4.28515625" style="29" bestFit="1" customWidth="1"/>
    <col min="1284" max="1285" width="0" style="29" hidden="1" customWidth="1"/>
    <col min="1286" max="1286" width="11.85546875" style="29" customWidth="1"/>
    <col min="1287" max="1287" width="10" style="29" customWidth="1"/>
    <col min="1288" max="1288" width="7.85546875" style="29" customWidth="1"/>
    <col min="1289" max="1289" width="10.28515625" style="29" customWidth="1"/>
    <col min="1290" max="1290" width="11" style="29" customWidth="1"/>
    <col min="1291" max="1291" width="9.5703125" style="29" customWidth="1"/>
    <col min="1292" max="1292" width="7.5703125" style="29" customWidth="1"/>
    <col min="1293" max="1293" width="71.140625" style="29" customWidth="1"/>
    <col min="1294" max="1294" width="9.85546875" style="29" bestFit="1" customWidth="1"/>
    <col min="1295" max="1295" width="9.7109375" style="29" customWidth="1"/>
    <col min="1296" max="1296" width="18.140625" style="29" customWidth="1"/>
    <col min="1297" max="1297" width="6.7109375" style="29" customWidth="1"/>
    <col min="1298" max="1298" width="7.85546875" style="29" customWidth="1"/>
    <col min="1299" max="1538" width="10.7109375" style="29"/>
    <col min="1539" max="1539" width="4.28515625" style="29" bestFit="1" customWidth="1"/>
    <col min="1540" max="1541" width="0" style="29" hidden="1" customWidth="1"/>
    <col min="1542" max="1542" width="11.85546875" style="29" customWidth="1"/>
    <col min="1543" max="1543" width="10" style="29" customWidth="1"/>
    <col min="1544" max="1544" width="7.85546875" style="29" customWidth="1"/>
    <col min="1545" max="1545" width="10.28515625" style="29" customWidth="1"/>
    <col min="1546" max="1546" width="11" style="29" customWidth="1"/>
    <col min="1547" max="1547" width="9.5703125" style="29" customWidth="1"/>
    <col min="1548" max="1548" width="7.5703125" style="29" customWidth="1"/>
    <col min="1549" max="1549" width="71.140625" style="29" customWidth="1"/>
    <col min="1550" max="1550" width="9.85546875" style="29" bestFit="1" customWidth="1"/>
    <col min="1551" max="1551" width="9.7109375" style="29" customWidth="1"/>
    <col min="1552" max="1552" width="18.140625" style="29" customWidth="1"/>
    <col min="1553" max="1553" width="6.7109375" style="29" customWidth="1"/>
    <col min="1554" max="1554" width="7.85546875" style="29" customWidth="1"/>
    <col min="1555" max="1794" width="10.7109375" style="29"/>
    <col min="1795" max="1795" width="4.28515625" style="29" bestFit="1" customWidth="1"/>
    <col min="1796" max="1797" width="0" style="29" hidden="1" customWidth="1"/>
    <col min="1798" max="1798" width="11.85546875" style="29" customWidth="1"/>
    <col min="1799" max="1799" width="10" style="29" customWidth="1"/>
    <col min="1800" max="1800" width="7.85546875" style="29" customWidth="1"/>
    <col min="1801" max="1801" width="10.28515625" style="29" customWidth="1"/>
    <col min="1802" max="1802" width="11" style="29" customWidth="1"/>
    <col min="1803" max="1803" width="9.5703125" style="29" customWidth="1"/>
    <col min="1804" max="1804" width="7.5703125" style="29" customWidth="1"/>
    <col min="1805" max="1805" width="71.140625" style="29" customWidth="1"/>
    <col min="1806" max="1806" width="9.85546875" style="29" bestFit="1" customWidth="1"/>
    <col min="1807" max="1807" width="9.7109375" style="29" customWidth="1"/>
    <col min="1808" max="1808" width="18.140625" style="29" customWidth="1"/>
    <col min="1809" max="1809" width="6.7109375" style="29" customWidth="1"/>
    <col min="1810" max="1810" width="7.85546875" style="29" customWidth="1"/>
    <col min="1811" max="2050" width="10.7109375" style="29"/>
    <col min="2051" max="2051" width="4.28515625" style="29" bestFit="1" customWidth="1"/>
    <col min="2052" max="2053" width="0" style="29" hidden="1" customWidth="1"/>
    <col min="2054" max="2054" width="11.85546875" style="29" customWidth="1"/>
    <col min="2055" max="2055" width="10" style="29" customWidth="1"/>
    <col min="2056" max="2056" width="7.85546875" style="29" customWidth="1"/>
    <col min="2057" max="2057" width="10.28515625" style="29" customWidth="1"/>
    <col min="2058" max="2058" width="11" style="29" customWidth="1"/>
    <col min="2059" max="2059" width="9.5703125" style="29" customWidth="1"/>
    <col min="2060" max="2060" width="7.5703125" style="29" customWidth="1"/>
    <col min="2061" max="2061" width="71.140625" style="29" customWidth="1"/>
    <col min="2062" max="2062" width="9.85546875" style="29" bestFit="1" customWidth="1"/>
    <col min="2063" max="2063" width="9.7109375" style="29" customWidth="1"/>
    <col min="2064" max="2064" width="18.140625" style="29" customWidth="1"/>
    <col min="2065" max="2065" width="6.7109375" style="29" customWidth="1"/>
    <col min="2066" max="2066" width="7.85546875" style="29" customWidth="1"/>
    <col min="2067" max="2306" width="10.7109375" style="29"/>
    <col min="2307" max="2307" width="4.28515625" style="29" bestFit="1" customWidth="1"/>
    <col min="2308" max="2309" width="0" style="29" hidden="1" customWidth="1"/>
    <col min="2310" max="2310" width="11.85546875" style="29" customWidth="1"/>
    <col min="2311" max="2311" width="10" style="29" customWidth="1"/>
    <col min="2312" max="2312" width="7.85546875" style="29" customWidth="1"/>
    <col min="2313" max="2313" width="10.28515625" style="29" customWidth="1"/>
    <col min="2314" max="2314" width="11" style="29" customWidth="1"/>
    <col min="2315" max="2315" width="9.5703125" style="29" customWidth="1"/>
    <col min="2316" max="2316" width="7.5703125" style="29" customWidth="1"/>
    <col min="2317" max="2317" width="71.140625" style="29" customWidth="1"/>
    <col min="2318" max="2318" width="9.85546875" style="29" bestFit="1" customWidth="1"/>
    <col min="2319" max="2319" width="9.7109375" style="29" customWidth="1"/>
    <col min="2320" max="2320" width="18.140625" style="29" customWidth="1"/>
    <col min="2321" max="2321" width="6.7109375" style="29" customWidth="1"/>
    <col min="2322" max="2322" width="7.85546875" style="29" customWidth="1"/>
    <col min="2323" max="2562" width="10.7109375" style="29"/>
    <col min="2563" max="2563" width="4.28515625" style="29" bestFit="1" customWidth="1"/>
    <col min="2564" max="2565" width="0" style="29" hidden="1" customWidth="1"/>
    <col min="2566" max="2566" width="11.85546875" style="29" customWidth="1"/>
    <col min="2567" max="2567" width="10" style="29" customWidth="1"/>
    <col min="2568" max="2568" width="7.85546875" style="29" customWidth="1"/>
    <col min="2569" max="2569" width="10.28515625" style="29" customWidth="1"/>
    <col min="2570" max="2570" width="11" style="29" customWidth="1"/>
    <col min="2571" max="2571" width="9.5703125" style="29" customWidth="1"/>
    <col min="2572" max="2572" width="7.5703125" style="29" customWidth="1"/>
    <col min="2573" max="2573" width="71.140625" style="29" customWidth="1"/>
    <col min="2574" max="2574" width="9.85546875" style="29" bestFit="1" customWidth="1"/>
    <col min="2575" max="2575" width="9.7109375" style="29" customWidth="1"/>
    <col min="2576" max="2576" width="18.140625" style="29" customWidth="1"/>
    <col min="2577" max="2577" width="6.7109375" style="29" customWidth="1"/>
    <col min="2578" max="2578" width="7.85546875" style="29" customWidth="1"/>
    <col min="2579" max="2818" width="10.7109375" style="29"/>
    <col min="2819" max="2819" width="4.28515625" style="29" bestFit="1" customWidth="1"/>
    <col min="2820" max="2821" width="0" style="29" hidden="1" customWidth="1"/>
    <col min="2822" max="2822" width="11.85546875" style="29" customWidth="1"/>
    <col min="2823" max="2823" width="10" style="29" customWidth="1"/>
    <col min="2824" max="2824" width="7.85546875" style="29" customWidth="1"/>
    <col min="2825" max="2825" width="10.28515625" style="29" customWidth="1"/>
    <col min="2826" max="2826" width="11" style="29" customWidth="1"/>
    <col min="2827" max="2827" width="9.5703125" style="29" customWidth="1"/>
    <col min="2828" max="2828" width="7.5703125" style="29" customWidth="1"/>
    <col min="2829" max="2829" width="71.140625" style="29" customWidth="1"/>
    <col min="2830" max="2830" width="9.85546875" style="29" bestFit="1" customWidth="1"/>
    <col min="2831" max="2831" width="9.7109375" style="29" customWidth="1"/>
    <col min="2832" max="2832" width="18.140625" style="29" customWidth="1"/>
    <col min="2833" max="2833" width="6.7109375" style="29" customWidth="1"/>
    <col min="2834" max="2834" width="7.85546875" style="29" customWidth="1"/>
    <col min="2835" max="3074" width="10.7109375" style="29"/>
    <col min="3075" max="3075" width="4.28515625" style="29" bestFit="1" customWidth="1"/>
    <col min="3076" max="3077" width="0" style="29" hidden="1" customWidth="1"/>
    <col min="3078" max="3078" width="11.85546875" style="29" customWidth="1"/>
    <col min="3079" max="3079" width="10" style="29" customWidth="1"/>
    <col min="3080" max="3080" width="7.85546875" style="29" customWidth="1"/>
    <col min="3081" max="3081" width="10.28515625" style="29" customWidth="1"/>
    <col min="3082" max="3082" width="11" style="29" customWidth="1"/>
    <col min="3083" max="3083" width="9.5703125" style="29" customWidth="1"/>
    <col min="3084" max="3084" width="7.5703125" style="29" customWidth="1"/>
    <col min="3085" max="3085" width="71.140625" style="29" customWidth="1"/>
    <col min="3086" max="3086" width="9.85546875" style="29" bestFit="1" customWidth="1"/>
    <col min="3087" max="3087" width="9.7109375" style="29" customWidth="1"/>
    <col min="3088" max="3088" width="18.140625" style="29" customWidth="1"/>
    <col min="3089" max="3089" width="6.7109375" style="29" customWidth="1"/>
    <col min="3090" max="3090" width="7.85546875" style="29" customWidth="1"/>
    <col min="3091" max="3330" width="10.7109375" style="29"/>
    <col min="3331" max="3331" width="4.28515625" style="29" bestFit="1" customWidth="1"/>
    <col min="3332" max="3333" width="0" style="29" hidden="1" customWidth="1"/>
    <col min="3334" max="3334" width="11.85546875" style="29" customWidth="1"/>
    <col min="3335" max="3335" width="10" style="29" customWidth="1"/>
    <col min="3336" max="3336" width="7.85546875" style="29" customWidth="1"/>
    <col min="3337" max="3337" width="10.28515625" style="29" customWidth="1"/>
    <col min="3338" max="3338" width="11" style="29" customWidth="1"/>
    <col min="3339" max="3339" width="9.5703125" style="29" customWidth="1"/>
    <col min="3340" max="3340" width="7.5703125" style="29" customWidth="1"/>
    <col min="3341" max="3341" width="71.140625" style="29" customWidth="1"/>
    <col min="3342" max="3342" width="9.85546875" style="29" bestFit="1" customWidth="1"/>
    <col min="3343" max="3343" width="9.7109375" style="29" customWidth="1"/>
    <col min="3344" max="3344" width="18.140625" style="29" customWidth="1"/>
    <col min="3345" max="3345" width="6.7109375" style="29" customWidth="1"/>
    <col min="3346" max="3346" width="7.85546875" style="29" customWidth="1"/>
    <col min="3347" max="3586" width="10.7109375" style="29"/>
    <col min="3587" max="3587" width="4.28515625" style="29" bestFit="1" customWidth="1"/>
    <col min="3588" max="3589" width="0" style="29" hidden="1" customWidth="1"/>
    <col min="3590" max="3590" width="11.85546875" style="29" customWidth="1"/>
    <col min="3591" max="3591" width="10" style="29" customWidth="1"/>
    <col min="3592" max="3592" width="7.85546875" style="29" customWidth="1"/>
    <col min="3593" max="3593" width="10.28515625" style="29" customWidth="1"/>
    <col min="3594" max="3594" width="11" style="29" customWidth="1"/>
    <col min="3595" max="3595" width="9.5703125" style="29" customWidth="1"/>
    <col min="3596" max="3596" width="7.5703125" style="29" customWidth="1"/>
    <col min="3597" max="3597" width="71.140625" style="29" customWidth="1"/>
    <col min="3598" max="3598" width="9.85546875" style="29" bestFit="1" customWidth="1"/>
    <col min="3599" max="3599" width="9.7109375" style="29" customWidth="1"/>
    <col min="3600" max="3600" width="18.140625" style="29" customWidth="1"/>
    <col min="3601" max="3601" width="6.7109375" style="29" customWidth="1"/>
    <col min="3602" max="3602" width="7.85546875" style="29" customWidth="1"/>
    <col min="3603" max="3842" width="10.7109375" style="29"/>
    <col min="3843" max="3843" width="4.28515625" style="29" bestFit="1" customWidth="1"/>
    <col min="3844" max="3845" width="0" style="29" hidden="1" customWidth="1"/>
    <col min="3846" max="3846" width="11.85546875" style="29" customWidth="1"/>
    <col min="3847" max="3847" width="10" style="29" customWidth="1"/>
    <col min="3848" max="3848" width="7.85546875" style="29" customWidth="1"/>
    <col min="3849" max="3849" width="10.28515625" style="29" customWidth="1"/>
    <col min="3850" max="3850" width="11" style="29" customWidth="1"/>
    <col min="3851" max="3851" width="9.5703125" style="29" customWidth="1"/>
    <col min="3852" max="3852" width="7.5703125" style="29" customWidth="1"/>
    <col min="3853" max="3853" width="71.140625" style="29" customWidth="1"/>
    <col min="3854" max="3854" width="9.85546875" style="29" bestFit="1" customWidth="1"/>
    <col min="3855" max="3855" width="9.7109375" style="29" customWidth="1"/>
    <col min="3856" max="3856" width="18.140625" style="29" customWidth="1"/>
    <col min="3857" max="3857" width="6.7109375" style="29" customWidth="1"/>
    <col min="3858" max="3858" width="7.85546875" style="29" customWidth="1"/>
    <col min="3859" max="4098" width="10.7109375" style="29"/>
    <col min="4099" max="4099" width="4.28515625" style="29" bestFit="1" customWidth="1"/>
    <col min="4100" max="4101" width="0" style="29" hidden="1" customWidth="1"/>
    <col min="4102" max="4102" width="11.85546875" style="29" customWidth="1"/>
    <col min="4103" max="4103" width="10" style="29" customWidth="1"/>
    <col min="4104" max="4104" width="7.85546875" style="29" customWidth="1"/>
    <col min="4105" max="4105" width="10.28515625" style="29" customWidth="1"/>
    <col min="4106" max="4106" width="11" style="29" customWidth="1"/>
    <col min="4107" max="4107" width="9.5703125" style="29" customWidth="1"/>
    <col min="4108" max="4108" width="7.5703125" style="29" customWidth="1"/>
    <col min="4109" max="4109" width="71.140625" style="29" customWidth="1"/>
    <col min="4110" max="4110" width="9.85546875" style="29" bestFit="1" customWidth="1"/>
    <col min="4111" max="4111" width="9.7109375" style="29" customWidth="1"/>
    <col min="4112" max="4112" width="18.140625" style="29" customWidth="1"/>
    <col min="4113" max="4113" width="6.7109375" style="29" customWidth="1"/>
    <col min="4114" max="4114" width="7.85546875" style="29" customWidth="1"/>
    <col min="4115" max="4354" width="10.7109375" style="29"/>
    <col min="4355" max="4355" width="4.28515625" style="29" bestFit="1" customWidth="1"/>
    <col min="4356" max="4357" width="0" style="29" hidden="1" customWidth="1"/>
    <col min="4358" max="4358" width="11.85546875" style="29" customWidth="1"/>
    <col min="4359" max="4359" width="10" style="29" customWidth="1"/>
    <col min="4360" max="4360" width="7.85546875" style="29" customWidth="1"/>
    <col min="4361" max="4361" width="10.28515625" style="29" customWidth="1"/>
    <col min="4362" max="4362" width="11" style="29" customWidth="1"/>
    <col min="4363" max="4363" width="9.5703125" style="29" customWidth="1"/>
    <col min="4364" max="4364" width="7.5703125" style="29" customWidth="1"/>
    <col min="4365" max="4365" width="71.140625" style="29" customWidth="1"/>
    <col min="4366" max="4366" width="9.85546875" style="29" bestFit="1" customWidth="1"/>
    <col min="4367" max="4367" width="9.7109375" style="29" customWidth="1"/>
    <col min="4368" max="4368" width="18.140625" style="29" customWidth="1"/>
    <col min="4369" max="4369" width="6.7109375" style="29" customWidth="1"/>
    <col min="4370" max="4370" width="7.85546875" style="29" customWidth="1"/>
    <col min="4371" max="4610" width="10.7109375" style="29"/>
    <col min="4611" max="4611" width="4.28515625" style="29" bestFit="1" customWidth="1"/>
    <col min="4612" max="4613" width="0" style="29" hidden="1" customWidth="1"/>
    <col min="4614" max="4614" width="11.85546875" style="29" customWidth="1"/>
    <col min="4615" max="4615" width="10" style="29" customWidth="1"/>
    <col min="4616" max="4616" width="7.85546875" style="29" customWidth="1"/>
    <col min="4617" max="4617" width="10.28515625" style="29" customWidth="1"/>
    <col min="4618" max="4618" width="11" style="29" customWidth="1"/>
    <col min="4619" max="4619" width="9.5703125" style="29" customWidth="1"/>
    <col min="4620" max="4620" width="7.5703125" style="29" customWidth="1"/>
    <col min="4621" max="4621" width="71.140625" style="29" customWidth="1"/>
    <col min="4622" max="4622" width="9.85546875" style="29" bestFit="1" customWidth="1"/>
    <col min="4623" max="4623" width="9.7109375" style="29" customWidth="1"/>
    <col min="4624" max="4624" width="18.140625" style="29" customWidth="1"/>
    <col min="4625" max="4625" width="6.7109375" style="29" customWidth="1"/>
    <col min="4626" max="4626" width="7.85546875" style="29" customWidth="1"/>
    <col min="4627" max="4866" width="10.7109375" style="29"/>
    <col min="4867" max="4867" width="4.28515625" style="29" bestFit="1" customWidth="1"/>
    <col min="4868" max="4869" width="0" style="29" hidden="1" customWidth="1"/>
    <col min="4870" max="4870" width="11.85546875" style="29" customWidth="1"/>
    <col min="4871" max="4871" width="10" style="29" customWidth="1"/>
    <col min="4872" max="4872" width="7.85546875" style="29" customWidth="1"/>
    <col min="4873" max="4873" width="10.28515625" style="29" customWidth="1"/>
    <col min="4874" max="4874" width="11" style="29" customWidth="1"/>
    <col min="4875" max="4875" width="9.5703125" style="29" customWidth="1"/>
    <col min="4876" max="4876" width="7.5703125" style="29" customWidth="1"/>
    <col min="4877" max="4877" width="71.140625" style="29" customWidth="1"/>
    <col min="4878" max="4878" width="9.85546875" style="29" bestFit="1" customWidth="1"/>
    <col min="4879" max="4879" width="9.7109375" style="29" customWidth="1"/>
    <col min="4880" max="4880" width="18.140625" style="29" customWidth="1"/>
    <col min="4881" max="4881" width="6.7109375" style="29" customWidth="1"/>
    <col min="4882" max="4882" width="7.85546875" style="29" customWidth="1"/>
    <col min="4883" max="5122" width="10.7109375" style="29"/>
    <col min="5123" max="5123" width="4.28515625" style="29" bestFit="1" customWidth="1"/>
    <col min="5124" max="5125" width="0" style="29" hidden="1" customWidth="1"/>
    <col min="5126" max="5126" width="11.85546875" style="29" customWidth="1"/>
    <col min="5127" max="5127" width="10" style="29" customWidth="1"/>
    <col min="5128" max="5128" width="7.85546875" style="29" customWidth="1"/>
    <col min="5129" max="5129" width="10.28515625" style="29" customWidth="1"/>
    <col min="5130" max="5130" width="11" style="29" customWidth="1"/>
    <col min="5131" max="5131" width="9.5703125" style="29" customWidth="1"/>
    <col min="5132" max="5132" width="7.5703125" style="29" customWidth="1"/>
    <col min="5133" max="5133" width="71.140625" style="29" customWidth="1"/>
    <col min="5134" max="5134" width="9.85546875" style="29" bestFit="1" customWidth="1"/>
    <col min="5135" max="5135" width="9.7109375" style="29" customWidth="1"/>
    <col min="5136" max="5136" width="18.140625" style="29" customWidth="1"/>
    <col min="5137" max="5137" width="6.7109375" style="29" customWidth="1"/>
    <col min="5138" max="5138" width="7.85546875" style="29" customWidth="1"/>
    <col min="5139" max="5378" width="10.7109375" style="29"/>
    <col min="5379" max="5379" width="4.28515625" style="29" bestFit="1" customWidth="1"/>
    <col min="5380" max="5381" width="0" style="29" hidden="1" customWidth="1"/>
    <col min="5382" max="5382" width="11.85546875" style="29" customWidth="1"/>
    <col min="5383" max="5383" width="10" style="29" customWidth="1"/>
    <col min="5384" max="5384" width="7.85546875" style="29" customWidth="1"/>
    <col min="5385" max="5385" width="10.28515625" style="29" customWidth="1"/>
    <col min="5386" max="5386" width="11" style="29" customWidth="1"/>
    <col min="5387" max="5387" width="9.5703125" style="29" customWidth="1"/>
    <col min="5388" max="5388" width="7.5703125" style="29" customWidth="1"/>
    <col min="5389" max="5389" width="71.140625" style="29" customWidth="1"/>
    <col min="5390" max="5390" width="9.85546875" style="29" bestFit="1" customWidth="1"/>
    <col min="5391" max="5391" width="9.7109375" style="29" customWidth="1"/>
    <col min="5392" max="5392" width="18.140625" style="29" customWidth="1"/>
    <col min="5393" max="5393" width="6.7109375" style="29" customWidth="1"/>
    <col min="5394" max="5394" width="7.85546875" style="29" customWidth="1"/>
    <col min="5395" max="5634" width="10.7109375" style="29"/>
    <col min="5635" max="5635" width="4.28515625" style="29" bestFit="1" customWidth="1"/>
    <col min="5636" max="5637" width="0" style="29" hidden="1" customWidth="1"/>
    <col min="5638" max="5638" width="11.85546875" style="29" customWidth="1"/>
    <col min="5639" max="5639" width="10" style="29" customWidth="1"/>
    <col min="5640" max="5640" width="7.85546875" style="29" customWidth="1"/>
    <col min="5641" max="5641" width="10.28515625" style="29" customWidth="1"/>
    <col min="5642" max="5642" width="11" style="29" customWidth="1"/>
    <col min="5643" max="5643" width="9.5703125" style="29" customWidth="1"/>
    <col min="5644" max="5644" width="7.5703125" style="29" customWidth="1"/>
    <col min="5645" max="5645" width="71.140625" style="29" customWidth="1"/>
    <col min="5646" max="5646" width="9.85546875" style="29" bestFit="1" customWidth="1"/>
    <col min="5647" max="5647" width="9.7109375" style="29" customWidth="1"/>
    <col min="5648" max="5648" width="18.140625" style="29" customWidth="1"/>
    <col min="5649" max="5649" width="6.7109375" style="29" customWidth="1"/>
    <col min="5650" max="5650" width="7.85546875" style="29" customWidth="1"/>
    <col min="5651" max="5890" width="10.7109375" style="29"/>
    <col min="5891" max="5891" width="4.28515625" style="29" bestFit="1" customWidth="1"/>
    <col min="5892" max="5893" width="0" style="29" hidden="1" customWidth="1"/>
    <col min="5894" max="5894" width="11.85546875" style="29" customWidth="1"/>
    <col min="5895" max="5895" width="10" style="29" customWidth="1"/>
    <col min="5896" max="5896" width="7.85546875" style="29" customWidth="1"/>
    <col min="5897" max="5897" width="10.28515625" style="29" customWidth="1"/>
    <col min="5898" max="5898" width="11" style="29" customWidth="1"/>
    <col min="5899" max="5899" width="9.5703125" style="29" customWidth="1"/>
    <col min="5900" max="5900" width="7.5703125" style="29" customWidth="1"/>
    <col min="5901" max="5901" width="71.140625" style="29" customWidth="1"/>
    <col min="5902" max="5902" width="9.85546875" style="29" bestFit="1" customWidth="1"/>
    <col min="5903" max="5903" width="9.7109375" style="29" customWidth="1"/>
    <col min="5904" max="5904" width="18.140625" style="29" customWidth="1"/>
    <col min="5905" max="5905" width="6.7109375" style="29" customWidth="1"/>
    <col min="5906" max="5906" width="7.85546875" style="29" customWidth="1"/>
    <col min="5907" max="6146" width="10.7109375" style="29"/>
    <col min="6147" max="6147" width="4.28515625" style="29" bestFit="1" customWidth="1"/>
    <col min="6148" max="6149" width="0" style="29" hidden="1" customWidth="1"/>
    <col min="6150" max="6150" width="11.85546875" style="29" customWidth="1"/>
    <col min="6151" max="6151" width="10" style="29" customWidth="1"/>
    <col min="6152" max="6152" width="7.85546875" style="29" customWidth="1"/>
    <col min="6153" max="6153" width="10.28515625" style="29" customWidth="1"/>
    <col min="6154" max="6154" width="11" style="29" customWidth="1"/>
    <col min="6155" max="6155" width="9.5703125" style="29" customWidth="1"/>
    <col min="6156" max="6156" width="7.5703125" style="29" customWidth="1"/>
    <col min="6157" max="6157" width="71.140625" style="29" customWidth="1"/>
    <col min="6158" max="6158" width="9.85546875" style="29" bestFit="1" customWidth="1"/>
    <col min="6159" max="6159" width="9.7109375" style="29" customWidth="1"/>
    <col min="6160" max="6160" width="18.140625" style="29" customWidth="1"/>
    <col min="6161" max="6161" width="6.7109375" style="29" customWidth="1"/>
    <col min="6162" max="6162" width="7.85546875" style="29" customWidth="1"/>
    <col min="6163" max="6402" width="10.7109375" style="29"/>
    <col min="6403" max="6403" width="4.28515625" style="29" bestFit="1" customWidth="1"/>
    <col min="6404" max="6405" width="0" style="29" hidden="1" customWidth="1"/>
    <col min="6406" max="6406" width="11.85546875" style="29" customWidth="1"/>
    <col min="6407" max="6407" width="10" style="29" customWidth="1"/>
    <col min="6408" max="6408" width="7.85546875" style="29" customWidth="1"/>
    <col min="6409" max="6409" width="10.28515625" style="29" customWidth="1"/>
    <col min="6410" max="6410" width="11" style="29" customWidth="1"/>
    <col min="6411" max="6411" width="9.5703125" style="29" customWidth="1"/>
    <col min="6412" max="6412" width="7.5703125" style="29" customWidth="1"/>
    <col min="6413" max="6413" width="71.140625" style="29" customWidth="1"/>
    <col min="6414" max="6414" width="9.85546875" style="29" bestFit="1" customWidth="1"/>
    <col min="6415" max="6415" width="9.7109375" style="29" customWidth="1"/>
    <col min="6416" max="6416" width="18.140625" style="29" customWidth="1"/>
    <col min="6417" max="6417" width="6.7109375" style="29" customWidth="1"/>
    <col min="6418" max="6418" width="7.85546875" style="29" customWidth="1"/>
    <col min="6419" max="6658" width="10.7109375" style="29"/>
    <col min="6659" max="6659" width="4.28515625" style="29" bestFit="1" customWidth="1"/>
    <col min="6660" max="6661" width="0" style="29" hidden="1" customWidth="1"/>
    <col min="6662" max="6662" width="11.85546875" style="29" customWidth="1"/>
    <col min="6663" max="6663" width="10" style="29" customWidth="1"/>
    <col min="6664" max="6664" width="7.85546875" style="29" customWidth="1"/>
    <col min="6665" max="6665" width="10.28515625" style="29" customWidth="1"/>
    <col min="6666" max="6666" width="11" style="29" customWidth="1"/>
    <col min="6667" max="6667" width="9.5703125" style="29" customWidth="1"/>
    <col min="6668" max="6668" width="7.5703125" style="29" customWidth="1"/>
    <col min="6669" max="6669" width="71.140625" style="29" customWidth="1"/>
    <col min="6670" max="6670" width="9.85546875" style="29" bestFit="1" customWidth="1"/>
    <col min="6671" max="6671" width="9.7109375" style="29" customWidth="1"/>
    <col min="6672" max="6672" width="18.140625" style="29" customWidth="1"/>
    <col min="6673" max="6673" width="6.7109375" style="29" customWidth="1"/>
    <col min="6674" max="6674" width="7.85546875" style="29" customWidth="1"/>
    <col min="6675" max="6914" width="10.7109375" style="29"/>
    <col min="6915" max="6915" width="4.28515625" style="29" bestFit="1" customWidth="1"/>
    <col min="6916" max="6917" width="0" style="29" hidden="1" customWidth="1"/>
    <col min="6918" max="6918" width="11.85546875" style="29" customWidth="1"/>
    <col min="6919" max="6919" width="10" style="29" customWidth="1"/>
    <col min="6920" max="6920" width="7.85546875" style="29" customWidth="1"/>
    <col min="6921" max="6921" width="10.28515625" style="29" customWidth="1"/>
    <col min="6922" max="6922" width="11" style="29" customWidth="1"/>
    <col min="6923" max="6923" width="9.5703125" style="29" customWidth="1"/>
    <col min="6924" max="6924" width="7.5703125" style="29" customWidth="1"/>
    <col min="6925" max="6925" width="71.140625" style="29" customWidth="1"/>
    <col min="6926" max="6926" width="9.85546875" style="29" bestFit="1" customWidth="1"/>
    <col min="6927" max="6927" width="9.7109375" style="29" customWidth="1"/>
    <col min="6928" max="6928" width="18.140625" style="29" customWidth="1"/>
    <col min="6929" max="6929" width="6.7109375" style="29" customWidth="1"/>
    <col min="6930" max="6930" width="7.85546875" style="29" customWidth="1"/>
    <col min="6931" max="7170" width="10.7109375" style="29"/>
    <col min="7171" max="7171" width="4.28515625" style="29" bestFit="1" customWidth="1"/>
    <col min="7172" max="7173" width="0" style="29" hidden="1" customWidth="1"/>
    <col min="7174" max="7174" width="11.85546875" style="29" customWidth="1"/>
    <col min="7175" max="7175" width="10" style="29" customWidth="1"/>
    <col min="7176" max="7176" width="7.85546875" style="29" customWidth="1"/>
    <col min="7177" max="7177" width="10.28515625" style="29" customWidth="1"/>
    <col min="7178" max="7178" width="11" style="29" customWidth="1"/>
    <col min="7179" max="7179" width="9.5703125" style="29" customWidth="1"/>
    <col min="7180" max="7180" width="7.5703125" style="29" customWidth="1"/>
    <col min="7181" max="7181" width="71.140625" style="29" customWidth="1"/>
    <col min="7182" max="7182" width="9.85546875" style="29" bestFit="1" customWidth="1"/>
    <col min="7183" max="7183" width="9.7109375" style="29" customWidth="1"/>
    <col min="7184" max="7184" width="18.140625" style="29" customWidth="1"/>
    <col min="7185" max="7185" width="6.7109375" style="29" customWidth="1"/>
    <col min="7186" max="7186" width="7.85546875" style="29" customWidth="1"/>
    <col min="7187" max="7426" width="10.7109375" style="29"/>
    <col min="7427" max="7427" width="4.28515625" style="29" bestFit="1" customWidth="1"/>
    <col min="7428" max="7429" width="0" style="29" hidden="1" customWidth="1"/>
    <col min="7430" max="7430" width="11.85546875" style="29" customWidth="1"/>
    <col min="7431" max="7431" width="10" style="29" customWidth="1"/>
    <col min="7432" max="7432" width="7.85546875" style="29" customWidth="1"/>
    <col min="7433" max="7433" width="10.28515625" style="29" customWidth="1"/>
    <col min="7434" max="7434" width="11" style="29" customWidth="1"/>
    <col min="7435" max="7435" width="9.5703125" style="29" customWidth="1"/>
    <col min="7436" max="7436" width="7.5703125" style="29" customWidth="1"/>
    <col min="7437" max="7437" width="71.140625" style="29" customWidth="1"/>
    <col min="7438" max="7438" width="9.85546875" style="29" bestFit="1" customWidth="1"/>
    <col min="7439" max="7439" width="9.7109375" style="29" customWidth="1"/>
    <col min="7440" max="7440" width="18.140625" style="29" customWidth="1"/>
    <col min="7441" max="7441" width="6.7109375" style="29" customWidth="1"/>
    <col min="7442" max="7442" width="7.85546875" style="29" customWidth="1"/>
    <col min="7443" max="7682" width="10.7109375" style="29"/>
    <col min="7683" max="7683" width="4.28515625" style="29" bestFit="1" customWidth="1"/>
    <col min="7684" max="7685" width="0" style="29" hidden="1" customWidth="1"/>
    <col min="7686" max="7686" width="11.85546875" style="29" customWidth="1"/>
    <col min="7687" max="7687" width="10" style="29" customWidth="1"/>
    <col min="7688" max="7688" width="7.85546875" style="29" customWidth="1"/>
    <col min="7689" max="7689" width="10.28515625" style="29" customWidth="1"/>
    <col min="7690" max="7690" width="11" style="29" customWidth="1"/>
    <col min="7691" max="7691" width="9.5703125" style="29" customWidth="1"/>
    <col min="7692" max="7692" width="7.5703125" style="29" customWidth="1"/>
    <col min="7693" max="7693" width="71.140625" style="29" customWidth="1"/>
    <col min="7694" max="7694" width="9.85546875" style="29" bestFit="1" customWidth="1"/>
    <col min="7695" max="7695" width="9.7109375" style="29" customWidth="1"/>
    <col min="7696" max="7696" width="18.140625" style="29" customWidth="1"/>
    <col min="7697" max="7697" width="6.7109375" style="29" customWidth="1"/>
    <col min="7698" max="7698" width="7.85546875" style="29" customWidth="1"/>
    <col min="7699" max="7938" width="10.7109375" style="29"/>
    <col min="7939" max="7939" width="4.28515625" style="29" bestFit="1" customWidth="1"/>
    <col min="7940" max="7941" width="0" style="29" hidden="1" customWidth="1"/>
    <col min="7942" max="7942" width="11.85546875" style="29" customWidth="1"/>
    <col min="7943" max="7943" width="10" style="29" customWidth="1"/>
    <col min="7944" max="7944" width="7.85546875" style="29" customWidth="1"/>
    <col min="7945" max="7945" width="10.28515625" style="29" customWidth="1"/>
    <col min="7946" max="7946" width="11" style="29" customWidth="1"/>
    <col min="7947" max="7947" width="9.5703125" style="29" customWidth="1"/>
    <col min="7948" max="7948" width="7.5703125" style="29" customWidth="1"/>
    <col min="7949" max="7949" width="71.140625" style="29" customWidth="1"/>
    <col min="7950" max="7950" width="9.85546875" style="29" bestFit="1" customWidth="1"/>
    <col min="7951" max="7951" width="9.7109375" style="29" customWidth="1"/>
    <col min="7952" max="7952" width="18.140625" style="29" customWidth="1"/>
    <col min="7953" max="7953" width="6.7109375" style="29" customWidth="1"/>
    <col min="7954" max="7954" width="7.85546875" style="29" customWidth="1"/>
    <col min="7955" max="8194" width="10.7109375" style="29"/>
    <col min="8195" max="8195" width="4.28515625" style="29" bestFit="1" customWidth="1"/>
    <col min="8196" max="8197" width="0" style="29" hidden="1" customWidth="1"/>
    <col min="8198" max="8198" width="11.85546875" style="29" customWidth="1"/>
    <col min="8199" max="8199" width="10" style="29" customWidth="1"/>
    <col min="8200" max="8200" width="7.85546875" style="29" customWidth="1"/>
    <col min="8201" max="8201" width="10.28515625" style="29" customWidth="1"/>
    <col min="8202" max="8202" width="11" style="29" customWidth="1"/>
    <col min="8203" max="8203" width="9.5703125" style="29" customWidth="1"/>
    <col min="8204" max="8204" width="7.5703125" style="29" customWidth="1"/>
    <col min="8205" max="8205" width="71.140625" style="29" customWidth="1"/>
    <col min="8206" max="8206" width="9.85546875" style="29" bestFit="1" customWidth="1"/>
    <col min="8207" max="8207" width="9.7109375" style="29" customWidth="1"/>
    <col min="8208" max="8208" width="18.140625" style="29" customWidth="1"/>
    <col min="8209" max="8209" width="6.7109375" style="29" customWidth="1"/>
    <col min="8210" max="8210" width="7.85546875" style="29" customWidth="1"/>
    <col min="8211" max="8450" width="10.7109375" style="29"/>
    <col min="8451" max="8451" width="4.28515625" style="29" bestFit="1" customWidth="1"/>
    <col min="8452" max="8453" width="0" style="29" hidden="1" customWidth="1"/>
    <col min="8454" max="8454" width="11.85546875" style="29" customWidth="1"/>
    <col min="8455" max="8455" width="10" style="29" customWidth="1"/>
    <col min="8456" max="8456" width="7.85546875" style="29" customWidth="1"/>
    <col min="8457" max="8457" width="10.28515625" style="29" customWidth="1"/>
    <col min="8458" max="8458" width="11" style="29" customWidth="1"/>
    <col min="8459" max="8459" width="9.5703125" style="29" customWidth="1"/>
    <col min="8460" max="8460" width="7.5703125" style="29" customWidth="1"/>
    <col min="8461" max="8461" width="71.140625" style="29" customWidth="1"/>
    <col min="8462" max="8462" width="9.85546875" style="29" bestFit="1" customWidth="1"/>
    <col min="8463" max="8463" width="9.7109375" style="29" customWidth="1"/>
    <col min="8464" max="8464" width="18.140625" style="29" customWidth="1"/>
    <col min="8465" max="8465" width="6.7109375" style="29" customWidth="1"/>
    <col min="8466" max="8466" width="7.85546875" style="29" customWidth="1"/>
    <col min="8467" max="8706" width="10.7109375" style="29"/>
    <col min="8707" max="8707" width="4.28515625" style="29" bestFit="1" customWidth="1"/>
    <col min="8708" max="8709" width="0" style="29" hidden="1" customWidth="1"/>
    <col min="8710" max="8710" width="11.85546875" style="29" customWidth="1"/>
    <col min="8711" max="8711" width="10" style="29" customWidth="1"/>
    <col min="8712" max="8712" width="7.85546875" style="29" customWidth="1"/>
    <col min="8713" max="8713" width="10.28515625" style="29" customWidth="1"/>
    <col min="8714" max="8714" width="11" style="29" customWidth="1"/>
    <col min="8715" max="8715" width="9.5703125" style="29" customWidth="1"/>
    <col min="8716" max="8716" width="7.5703125" style="29" customWidth="1"/>
    <col min="8717" max="8717" width="71.140625" style="29" customWidth="1"/>
    <col min="8718" max="8718" width="9.85546875" style="29" bestFit="1" customWidth="1"/>
    <col min="8719" max="8719" width="9.7109375" style="29" customWidth="1"/>
    <col min="8720" max="8720" width="18.140625" style="29" customWidth="1"/>
    <col min="8721" max="8721" width="6.7109375" style="29" customWidth="1"/>
    <col min="8722" max="8722" width="7.85546875" style="29" customWidth="1"/>
    <col min="8723" max="8962" width="10.7109375" style="29"/>
    <col min="8963" max="8963" width="4.28515625" style="29" bestFit="1" customWidth="1"/>
    <col min="8964" max="8965" width="0" style="29" hidden="1" customWidth="1"/>
    <col min="8966" max="8966" width="11.85546875" style="29" customWidth="1"/>
    <col min="8967" max="8967" width="10" style="29" customWidth="1"/>
    <col min="8968" max="8968" width="7.85546875" style="29" customWidth="1"/>
    <col min="8969" max="8969" width="10.28515625" style="29" customWidth="1"/>
    <col min="8970" max="8970" width="11" style="29" customWidth="1"/>
    <col min="8971" max="8971" width="9.5703125" style="29" customWidth="1"/>
    <col min="8972" max="8972" width="7.5703125" style="29" customWidth="1"/>
    <col min="8973" max="8973" width="71.140625" style="29" customWidth="1"/>
    <col min="8974" max="8974" width="9.85546875" style="29" bestFit="1" customWidth="1"/>
    <col min="8975" max="8975" width="9.7109375" style="29" customWidth="1"/>
    <col min="8976" max="8976" width="18.140625" style="29" customWidth="1"/>
    <col min="8977" max="8977" width="6.7109375" style="29" customWidth="1"/>
    <col min="8978" max="8978" width="7.85546875" style="29" customWidth="1"/>
    <col min="8979" max="9218" width="10.7109375" style="29"/>
    <col min="9219" max="9219" width="4.28515625" style="29" bestFit="1" customWidth="1"/>
    <col min="9220" max="9221" width="0" style="29" hidden="1" customWidth="1"/>
    <col min="9222" max="9222" width="11.85546875" style="29" customWidth="1"/>
    <col min="9223" max="9223" width="10" style="29" customWidth="1"/>
    <col min="9224" max="9224" width="7.85546875" style="29" customWidth="1"/>
    <col min="9225" max="9225" width="10.28515625" style="29" customWidth="1"/>
    <col min="9226" max="9226" width="11" style="29" customWidth="1"/>
    <col min="9227" max="9227" width="9.5703125" style="29" customWidth="1"/>
    <col min="9228" max="9228" width="7.5703125" style="29" customWidth="1"/>
    <col min="9229" max="9229" width="71.140625" style="29" customWidth="1"/>
    <col min="9230" max="9230" width="9.85546875" style="29" bestFit="1" customWidth="1"/>
    <col min="9231" max="9231" width="9.7109375" style="29" customWidth="1"/>
    <col min="9232" max="9232" width="18.140625" style="29" customWidth="1"/>
    <col min="9233" max="9233" width="6.7109375" style="29" customWidth="1"/>
    <col min="9234" max="9234" width="7.85546875" style="29" customWidth="1"/>
    <col min="9235" max="9474" width="10.7109375" style="29"/>
    <col min="9475" max="9475" width="4.28515625" style="29" bestFit="1" customWidth="1"/>
    <col min="9476" max="9477" width="0" style="29" hidden="1" customWidth="1"/>
    <col min="9478" max="9478" width="11.85546875" style="29" customWidth="1"/>
    <col min="9479" max="9479" width="10" style="29" customWidth="1"/>
    <col min="9480" max="9480" width="7.85546875" style="29" customWidth="1"/>
    <col min="9481" max="9481" width="10.28515625" style="29" customWidth="1"/>
    <col min="9482" max="9482" width="11" style="29" customWidth="1"/>
    <col min="9483" max="9483" width="9.5703125" style="29" customWidth="1"/>
    <col min="9484" max="9484" width="7.5703125" style="29" customWidth="1"/>
    <col min="9485" max="9485" width="71.140625" style="29" customWidth="1"/>
    <col min="9486" max="9486" width="9.85546875" style="29" bestFit="1" customWidth="1"/>
    <col min="9487" max="9487" width="9.7109375" style="29" customWidth="1"/>
    <col min="9488" max="9488" width="18.140625" style="29" customWidth="1"/>
    <col min="9489" max="9489" width="6.7109375" style="29" customWidth="1"/>
    <col min="9490" max="9490" width="7.85546875" style="29" customWidth="1"/>
    <col min="9491" max="9730" width="10.7109375" style="29"/>
    <col min="9731" max="9731" width="4.28515625" style="29" bestFit="1" customWidth="1"/>
    <col min="9732" max="9733" width="0" style="29" hidden="1" customWidth="1"/>
    <col min="9734" max="9734" width="11.85546875" style="29" customWidth="1"/>
    <col min="9735" max="9735" width="10" style="29" customWidth="1"/>
    <col min="9736" max="9736" width="7.85546875" style="29" customWidth="1"/>
    <col min="9737" max="9737" width="10.28515625" style="29" customWidth="1"/>
    <col min="9738" max="9738" width="11" style="29" customWidth="1"/>
    <col min="9739" max="9739" width="9.5703125" style="29" customWidth="1"/>
    <col min="9740" max="9740" width="7.5703125" style="29" customWidth="1"/>
    <col min="9741" max="9741" width="71.140625" style="29" customWidth="1"/>
    <col min="9742" max="9742" width="9.85546875" style="29" bestFit="1" customWidth="1"/>
    <col min="9743" max="9743" width="9.7109375" style="29" customWidth="1"/>
    <col min="9744" max="9744" width="18.140625" style="29" customWidth="1"/>
    <col min="9745" max="9745" width="6.7109375" style="29" customWidth="1"/>
    <col min="9746" max="9746" width="7.85546875" style="29" customWidth="1"/>
    <col min="9747" max="9986" width="10.7109375" style="29"/>
    <col min="9987" max="9987" width="4.28515625" style="29" bestFit="1" customWidth="1"/>
    <col min="9988" max="9989" width="0" style="29" hidden="1" customWidth="1"/>
    <col min="9990" max="9990" width="11.85546875" style="29" customWidth="1"/>
    <col min="9991" max="9991" width="10" style="29" customWidth="1"/>
    <col min="9992" max="9992" width="7.85546875" style="29" customWidth="1"/>
    <col min="9993" max="9993" width="10.28515625" style="29" customWidth="1"/>
    <col min="9994" max="9994" width="11" style="29" customWidth="1"/>
    <col min="9995" max="9995" width="9.5703125" style="29" customWidth="1"/>
    <col min="9996" max="9996" width="7.5703125" style="29" customWidth="1"/>
    <col min="9997" max="9997" width="71.140625" style="29" customWidth="1"/>
    <col min="9998" max="9998" width="9.85546875" style="29" bestFit="1" customWidth="1"/>
    <col min="9999" max="9999" width="9.7109375" style="29" customWidth="1"/>
    <col min="10000" max="10000" width="18.140625" style="29" customWidth="1"/>
    <col min="10001" max="10001" width="6.7109375" style="29" customWidth="1"/>
    <col min="10002" max="10002" width="7.85546875" style="29" customWidth="1"/>
    <col min="10003" max="10242" width="10.7109375" style="29"/>
    <col min="10243" max="10243" width="4.28515625" style="29" bestFit="1" customWidth="1"/>
    <col min="10244" max="10245" width="0" style="29" hidden="1" customWidth="1"/>
    <col min="10246" max="10246" width="11.85546875" style="29" customWidth="1"/>
    <col min="10247" max="10247" width="10" style="29" customWidth="1"/>
    <col min="10248" max="10248" width="7.85546875" style="29" customWidth="1"/>
    <col min="10249" max="10249" width="10.28515625" style="29" customWidth="1"/>
    <col min="10250" max="10250" width="11" style="29" customWidth="1"/>
    <col min="10251" max="10251" width="9.5703125" style="29" customWidth="1"/>
    <col min="10252" max="10252" width="7.5703125" style="29" customWidth="1"/>
    <col min="10253" max="10253" width="71.140625" style="29" customWidth="1"/>
    <col min="10254" max="10254" width="9.85546875" style="29" bestFit="1" customWidth="1"/>
    <col min="10255" max="10255" width="9.7109375" style="29" customWidth="1"/>
    <col min="10256" max="10256" width="18.140625" style="29" customWidth="1"/>
    <col min="10257" max="10257" width="6.7109375" style="29" customWidth="1"/>
    <col min="10258" max="10258" width="7.85546875" style="29" customWidth="1"/>
    <col min="10259" max="10498" width="10.7109375" style="29"/>
    <col min="10499" max="10499" width="4.28515625" style="29" bestFit="1" customWidth="1"/>
    <col min="10500" max="10501" width="0" style="29" hidden="1" customWidth="1"/>
    <col min="10502" max="10502" width="11.85546875" style="29" customWidth="1"/>
    <col min="10503" max="10503" width="10" style="29" customWidth="1"/>
    <col min="10504" max="10504" width="7.85546875" style="29" customWidth="1"/>
    <col min="10505" max="10505" width="10.28515625" style="29" customWidth="1"/>
    <col min="10506" max="10506" width="11" style="29" customWidth="1"/>
    <col min="10507" max="10507" width="9.5703125" style="29" customWidth="1"/>
    <col min="10508" max="10508" width="7.5703125" style="29" customWidth="1"/>
    <col min="10509" max="10509" width="71.140625" style="29" customWidth="1"/>
    <col min="10510" max="10510" width="9.85546875" style="29" bestFit="1" customWidth="1"/>
    <col min="10511" max="10511" width="9.7109375" style="29" customWidth="1"/>
    <col min="10512" max="10512" width="18.140625" style="29" customWidth="1"/>
    <col min="10513" max="10513" width="6.7109375" style="29" customWidth="1"/>
    <col min="10514" max="10514" width="7.85546875" style="29" customWidth="1"/>
    <col min="10515" max="10754" width="10.7109375" style="29"/>
    <col min="10755" max="10755" width="4.28515625" style="29" bestFit="1" customWidth="1"/>
    <col min="10756" max="10757" width="0" style="29" hidden="1" customWidth="1"/>
    <col min="10758" max="10758" width="11.85546875" style="29" customWidth="1"/>
    <col min="10759" max="10759" width="10" style="29" customWidth="1"/>
    <col min="10760" max="10760" width="7.85546875" style="29" customWidth="1"/>
    <col min="10761" max="10761" width="10.28515625" style="29" customWidth="1"/>
    <col min="10762" max="10762" width="11" style="29" customWidth="1"/>
    <col min="10763" max="10763" width="9.5703125" style="29" customWidth="1"/>
    <col min="10764" max="10764" width="7.5703125" style="29" customWidth="1"/>
    <col min="10765" max="10765" width="71.140625" style="29" customWidth="1"/>
    <col min="10766" max="10766" width="9.85546875" style="29" bestFit="1" customWidth="1"/>
    <col min="10767" max="10767" width="9.7109375" style="29" customWidth="1"/>
    <col min="10768" max="10768" width="18.140625" style="29" customWidth="1"/>
    <col min="10769" max="10769" width="6.7109375" style="29" customWidth="1"/>
    <col min="10770" max="10770" width="7.85546875" style="29" customWidth="1"/>
    <col min="10771" max="11010" width="10.7109375" style="29"/>
    <col min="11011" max="11011" width="4.28515625" style="29" bestFit="1" customWidth="1"/>
    <col min="11012" max="11013" width="0" style="29" hidden="1" customWidth="1"/>
    <col min="11014" max="11014" width="11.85546875" style="29" customWidth="1"/>
    <col min="11015" max="11015" width="10" style="29" customWidth="1"/>
    <col min="11016" max="11016" width="7.85546875" style="29" customWidth="1"/>
    <col min="11017" max="11017" width="10.28515625" style="29" customWidth="1"/>
    <col min="11018" max="11018" width="11" style="29" customWidth="1"/>
    <col min="11019" max="11019" width="9.5703125" style="29" customWidth="1"/>
    <col min="11020" max="11020" width="7.5703125" style="29" customWidth="1"/>
    <col min="11021" max="11021" width="71.140625" style="29" customWidth="1"/>
    <col min="11022" max="11022" width="9.85546875" style="29" bestFit="1" customWidth="1"/>
    <col min="11023" max="11023" width="9.7109375" style="29" customWidth="1"/>
    <col min="11024" max="11024" width="18.140625" style="29" customWidth="1"/>
    <col min="11025" max="11025" width="6.7109375" style="29" customWidth="1"/>
    <col min="11026" max="11026" width="7.85546875" style="29" customWidth="1"/>
    <col min="11027" max="11266" width="10.7109375" style="29"/>
    <col min="11267" max="11267" width="4.28515625" style="29" bestFit="1" customWidth="1"/>
    <col min="11268" max="11269" width="0" style="29" hidden="1" customWidth="1"/>
    <col min="11270" max="11270" width="11.85546875" style="29" customWidth="1"/>
    <col min="11271" max="11271" width="10" style="29" customWidth="1"/>
    <col min="11272" max="11272" width="7.85546875" style="29" customWidth="1"/>
    <col min="11273" max="11273" width="10.28515625" style="29" customWidth="1"/>
    <col min="11274" max="11274" width="11" style="29" customWidth="1"/>
    <col min="11275" max="11275" width="9.5703125" style="29" customWidth="1"/>
    <col min="11276" max="11276" width="7.5703125" style="29" customWidth="1"/>
    <col min="11277" max="11277" width="71.140625" style="29" customWidth="1"/>
    <col min="11278" max="11278" width="9.85546875" style="29" bestFit="1" customWidth="1"/>
    <col min="11279" max="11279" width="9.7109375" style="29" customWidth="1"/>
    <col min="11280" max="11280" width="18.140625" style="29" customWidth="1"/>
    <col min="11281" max="11281" width="6.7109375" style="29" customWidth="1"/>
    <col min="11282" max="11282" width="7.85546875" style="29" customWidth="1"/>
    <col min="11283" max="11522" width="10.7109375" style="29"/>
    <col min="11523" max="11523" width="4.28515625" style="29" bestFit="1" customWidth="1"/>
    <col min="11524" max="11525" width="0" style="29" hidden="1" customWidth="1"/>
    <col min="11526" max="11526" width="11.85546875" style="29" customWidth="1"/>
    <col min="11527" max="11527" width="10" style="29" customWidth="1"/>
    <col min="11528" max="11528" width="7.85546875" style="29" customWidth="1"/>
    <col min="11529" max="11529" width="10.28515625" style="29" customWidth="1"/>
    <col min="11530" max="11530" width="11" style="29" customWidth="1"/>
    <col min="11531" max="11531" width="9.5703125" style="29" customWidth="1"/>
    <col min="11532" max="11532" width="7.5703125" style="29" customWidth="1"/>
    <col min="11533" max="11533" width="71.140625" style="29" customWidth="1"/>
    <col min="11534" max="11534" width="9.85546875" style="29" bestFit="1" customWidth="1"/>
    <col min="11535" max="11535" width="9.7109375" style="29" customWidth="1"/>
    <col min="11536" max="11536" width="18.140625" style="29" customWidth="1"/>
    <col min="11537" max="11537" width="6.7109375" style="29" customWidth="1"/>
    <col min="11538" max="11538" width="7.85546875" style="29" customWidth="1"/>
    <col min="11539" max="11778" width="10.7109375" style="29"/>
    <col min="11779" max="11779" width="4.28515625" style="29" bestFit="1" customWidth="1"/>
    <col min="11780" max="11781" width="0" style="29" hidden="1" customWidth="1"/>
    <col min="11782" max="11782" width="11.85546875" style="29" customWidth="1"/>
    <col min="11783" max="11783" width="10" style="29" customWidth="1"/>
    <col min="11784" max="11784" width="7.85546875" style="29" customWidth="1"/>
    <col min="11785" max="11785" width="10.28515625" style="29" customWidth="1"/>
    <col min="11786" max="11786" width="11" style="29" customWidth="1"/>
    <col min="11787" max="11787" width="9.5703125" style="29" customWidth="1"/>
    <col min="11788" max="11788" width="7.5703125" style="29" customWidth="1"/>
    <col min="11789" max="11789" width="71.140625" style="29" customWidth="1"/>
    <col min="11790" max="11790" width="9.85546875" style="29" bestFit="1" customWidth="1"/>
    <col min="11791" max="11791" width="9.7109375" style="29" customWidth="1"/>
    <col min="11792" max="11792" width="18.140625" style="29" customWidth="1"/>
    <col min="11793" max="11793" width="6.7109375" style="29" customWidth="1"/>
    <col min="11794" max="11794" width="7.85546875" style="29" customWidth="1"/>
    <col min="11795" max="12034" width="10.7109375" style="29"/>
    <col min="12035" max="12035" width="4.28515625" style="29" bestFit="1" customWidth="1"/>
    <col min="12036" max="12037" width="0" style="29" hidden="1" customWidth="1"/>
    <col min="12038" max="12038" width="11.85546875" style="29" customWidth="1"/>
    <col min="12039" max="12039" width="10" style="29" customWidth="1"/>
    <col min="12040" max="12040" width="7.85546875" style="29" customWidth="1"/>
    <col min="12041" max="12041" width="10.28515625" style="29" customWidth="1"/>
    <col min="12042" max="12042" width="11" style="29" customWidth="1"/>
    <col min="12043" max="12043" width="9.5703125" style="29" customWidth="1"/>
    <col min="12044" max="12044" width="7.5703125" style="29" customWidth="1"/>
    <col min="12045" max="12045" width="71.140625" style="29" customWidth="1"/>
    <col min="12046" max="12046" width="9.85546875" style="29" bestFit="1" customWidth="1"/>
    <col min="12047" max="12047" width="9.7109375" style="29" customWidth="1"/>
    <col min="12048" max="12048" width="18.140625" style="29" customWidth="1"/>
    <col min="12049" max="12049" width="6.7109375" style="29" customWidth="1"/>
    <col min="12050" max="12050" width="7.85546875" style="29" customWidth="1"/>
    <col min="12051" max="12290" width="10.7109375" style="29"/>
    <col min="12291" max="12291" width="4.28515625" style="29" bestFit="1" customWidth="1"/>
    <col min="12292" max="12293" width="0" style="29" hidden="1" customWidth="1"/>
    <col min="12294" max="12294" width="11.85546875" style="29" customWidth="1"/>
    <col min="12295" max="12295" width="10" style="29" customWidth="1"/>
    <col min="12296" max="12296" width="7.85546875" style="29" customWidth="1"/>
    <col min="12297" max="12297" width="10.28515625" style="29" customWidth="1"/>
    <col min="12298" max="12298" width="11" style="29" customWidth="1"/>
    <col min="12299" max="12299" width="9.5703125" style="29" customWidth="1"/>
    <col min="12300" max="12300" width="7.5703125" style="29" customWidth="1"/>
    <col min="12301" max="12301" width="71.140625" style="29" customWidth="1"/>
    <col min="12302" max="12302" width="9.85546875" style="29" bestFit="1" customWidth="1"/>
    <col min="12303" max="12303" width="9.7109375" style="29" customWidth="1"/>
    <col min="12304" max="12304" width="18.140625" style="29" customWidth="1"/>
    <col min="12305" max="12305" width="6.7109375" style="29" customWidth="1"/>
    <col min="12306" max="12306" width="7.85546875" style="29" customWidth="1"/>
    <col min="12307" max="12546" width="10.7109375" style="29"/>
    <col min="12547" max="12547" width="4.28515625" style="29" bestFit="1" customWidth="1"/>
    <col min="12548" max="12549" width="0" style="29" hidden="1" customWidth="1"/>
    <col min="12550" max="12550" width="11.85546875" style="29" customWidth="1"/>
    <col min="12551" max="12551" width="10" style="29" customWidth="1"/>
    <col min="12552" max="12552" width="7.85546875" style="29" customWidth="1"/>
    <col min="12553" max="12553" width="10.28515625" style="29" customWidth="1"/>
    <col min="12554" max="12554" width="11" style="29" customWidth="1"/>
    <col min="12555" max="12555" width="9.5703125" style="29" customWidth="1"/>
    <col min="12556" max="12556" width="7.5703125" style="29" customWidth="1"/>
    <col min="12557" max="12557" width="71.140625" style="29" customWidth="1"/>
    <col min="12558" max="12558" width="9.85546875" style="29" bestFit="1" customWidth="1"/>
    <col min="12559" max="12559" width="9.7109375" style="29" customWidth="1"/>
    <col min="12560" max="12560" width="18.140625" style="29" customWidth="1"/>
    <col min="12561" max="12561" width="6.7109375" style="29" customWidth="1"/>
    <col min="12562" max="12562" width="7.85546875" style="29" customWidth="1"/>
    <col min="12563" max="12802" width="10.7109375" style="29"/>
    <col min="12803" max="12803" width="4.28515625" style="29" bestFit="1" customWidth="1"/>
    <col min="12804" max="12805" width="0" style="29" hidden="1" customWidth="1"/>
    <col min="12806" max="12806" width="11.85546875" style="29" customWidth="1"/>
    <col min="12807" max="12807" width="10" style="29" customWidth="1"/>
    <col min="12808" max="12808" width="7.85546875" style="29" customWidth="1"/>
    <col min="12809" max="12809" width="10.28515625" style="29" customWidth="1"/>
    <col min="12810" max="12810" width="11" style="29" customWidth="1"/>
    <col min="12811" max="12811" width="9.5703125" style="29" customWidth="1"/>
    <col min="12812" max="12812" width="7.5703125" style="29" customWidth="1"/>
    <col min="12813" max="12813" width="71.140625" style="29" customWidth="1"/>
    <col min="12814" max="12814" width="9.85546875" style="29" bestFit="1" customWidth="1"/>
    <col min="12815" max="12815" width="9.7109375" style="29" customWidth="1"/>
    <col min="12816" max="12816" width="18.140625" style="29" customWidth="1"/>
    <col min="12817" max="12817" width="6.7109375" style="29" customWidth="1"/>
    <col min="12818" max="12818" width="7.85546875" style="29" customWidth="1"/>
    <col min="12819" max="13058" width="10.7109375" style="29"/>
    <col min="13059" max="13059" width="4.28515625" style="29" bestFit="1" customWidth="1"/>
    <col min="13060" max="13061" width="0" style="29" hidden="1" customWidth="1"/>
    <col min="13062" max="13062" width="11.85546875" style="29" customWidth="1"/>
    <col min="13063" max="13063" width="10" style="29" customWidth="1"/>
    <col min="13064" max="13064" width="7.85546875" style="29" customWidth="1"/>
    <col min="13065" max="13065" width="10.28515625" style="29" customWidth="1"/>
    <col min="13066" max="13066" width="11" style="29" customWidth="1"/>
    <col min="13067" max="13067" width="9.5703125" style="29" customWidth="1"/>
    <col min="13068" max="13068" width="7.5703125" style="29" customWidth="1"/>
    <col min="13069" max="13069" width="71.140625" style="29" customWidth="1"/>
    <col min="13070" max="13070" width="9.85546875" style="29" bestFit="1" customWidth="1"/>
    <col min="13071" max="13071" width="9.7109375" style="29" customWidth="1"/>
    <col min="13072" max="13072" width="18.140625" style="29" customWidth="1"/>
    <col min="13073" max="13073" width="6.7109375" style="29" customWidth="1"/>
    <col min="13074" max="13074" width="7.85546875" style="29" customWidth="1"/>
    <col min="13075" max="13314" width="10.7109375" style="29"/>
    <col min="13315" max="13315" width="4.28515625" style="29" bestFit="1" customWidth="1"/>
    <col min="13316" max="13317" width="0" style="29" hidden="1" customWidth="1"/>
    <col min="13318" max="13318" width="11.85546875" style="29" customWidth="1"/>
    <col min="13319" max="13319" width="10" style="29" customWidth="1"/>
    <col min="13320" max="13320" width="7.85546875" style="29" customWidth="1"/>
    <col min="13321" max="13321" width="10.28515625" style="29" customWidth="1"/>
    <col min="13322" max="13322" width="11" style="29" customWidth="1"/>
    <col min="13323" max="13323" width="9.5703125" style="29" customWidth="1"/>
    <col min="13324" max="13324" width="7.5703125" style="29" customWidth="1"/>
    <col min="13325" max="13325" width="71.140625" style="29" customWidth="1"/>
    <col min="13326" max="13326" width="9.85546875" style="29" bestFit="1" customWidth="1"/>
    <col min="13327" max="13327" width="9.7109375" style="29" customWidth="1"/>
    <col min="13328" max="13328" width="18.140625" style="29" customWidth="1"/>
    <col min="13329" max="13329" width="6.7109375" style="29" customWidth="1"/>
    <col min="13330" max="13330" width="7.85546875" style="29" customWidth="1"/>
    <col min="13331" max="13570" width="10.7109375" style="29"/>
    <col min="13571" max="13571" width="4.28515625" style="29" bestFit="1" customWidth="1"/>
    <col min="13572" max="13573" width="0" style="29" hidden="1" customWidth="1"/>
    <col min="13574" max="13574" width="11.85546875" style="29" customWidth="1"/>
    <col min="13575" max="13575" width="10" style="29" customWidth="1"/>
    <col min="13576" max="13576" width="7.85546875" style="29" customWidth="1"/>
    <col min="13577" max="13577" width="10.28515625" style="29" customWidth="1"/>
    <col min="13578" max="13578" width="11" style="29" customWidth="1"/>
    <col min="13579" max="13579" width="9.5703125" style="29" customWidth="1"/>
    <col min="13580" max="13580" width="7.5703125" style="29" customWidth="1"/>
    <col min="13581" max="13581" width="71.140625" style="29" customWidth="1"/>
    <col min="13582" max="13582" width="9.85546875" style="29" bestFit="1" customWidth="1"/>
    <col min="13583" max="13583" width="9.7109375" style="29" customWidth="1"/>
    <col min="13584" max="13584" width="18.140625" style="29" customWidth="1"/>
    <col min="13585" max="13585" width="6.7109375" style="29" customWidth="1"/>
    <col min="13586" max="13586" width="7.85546875" style="29" customWidth="1"/>
    <col min="13587" max="13826" width="10.7109375" style="29"/>
    <col min="13827" max="13827" width="4.28515625" style="29" bestFit="1" customWidth="1"/>
    <col min="13828" max="13829" width="0" style="29" hidden="1" customWidth="1"/>
    <col min="13830" max="13830" width="11.85546875" style="29" customWidth="1"/>
    <col min="13831" max="13831" width="10" style="29" customWidth="1"/>
    <col min="13832" max="13832" width="7.85546875" style="29" customWidth="1"/>
    <col min="13833" max="13833" width="10.28515625" style="29" customWidth="1"/>
    <col min="13834" max="13834" width="11" style="29" customWidth="1"/>
    <col min="13835" max="13835" width="9.5703125" style="29" customWidth="1"/>
    <col min="13836" max="13836" width="7.5703125" style="29" customWidth="1"/>
    <col min="13837" max="13837" width="71.140625" style="29" customWidth="1"/>
    <col min="13838" max="13838" width="9.85546875" style="29" bestFit="1" customWidth="1"/>
    <col min="13839" max="13839" width="9.7109375" style="29" customWidth="1"/>
    <col min="13840" max="13840" width="18.140625" style="29" customWidth="1"/>
    <col min="13841" max="13841" width="6.7109375" style="29" customWidth="1"/>
    <col min="13842" max="13842" width="7.85546875" style="29" customWidth="1"/>
    <col min="13843" max="14082" width="10.7109375" style="29"/>
    <col min="14083" max="14083" width="4.28515625" style="29" bestFit="1" customWidth="1"/>
    <col min="14084" max="14085" width="0" style="29" hidden="1" customWidth="1"/>
    <col min="14086" max="14086" width="11.85546875" style="29" customWidth="1"/>
    <col min="14087" max="14087" width="10" style="29" customWidth="1"/>
    <col min="14088" max="14088" width="7.85546875" style="29" customWidth="1"/>
    <col min="14089" max="14089" width="10.28515625" style="29" customWidth="1"/>
    <col min="14090" max="14090" width="11" style="29" customWidth="1"/>
    <col min="14091" max="14091" width="9.5703125" style="29" customWidth="1"/>
    <col min="14092" max="14092" width="7.5703125" style="29" customWidth="1"/>
    <col min="14093" max="14093" width="71.140625" style="29" customWidth="1"/>
    <col min="14094" max="14094" width="9.85546875" style="29" bestFit="1" customWidth="1"/>
    <col min="14095" max="14095" width="9.7109375" style="29" customWidth="1"/>
    <col min="14096" max="14096" width="18.140625" style="29" customWidth="1"/>
    <col min="14097" max="14097" width="6.7109375" style="29" customWidth="1"/>
    <col min="14098" max="14098" width="7.85546875" style="29" customWidth="1"/>
    <col min="14099" max="14338" width="10.7109375" style="29"/>
    <col min="14339" max="14339" width="4.28515625" style="29" bestFit="1" customWidth="1"/>
    <col min="14340" max="14341" width="0" style="29" hidden="1" customWidth="1"/>
    <col min="14342" max="14342" width="11.85546875" style="29" customWidth="1"/>
    <col min="14343" max="14343" width="10" style="29" customWidth="1"/>
    <col min="14344" max="14344" width="7.85546875" style="29" customWidth="1"/>
    <col min="14345" max="14345" width="10.28515625" style="29" customWidth="1"/>
    <col min="14346" max="14346" width="11" style="29" customWidth="1"/>
    <col min="14347" max="14347" width="9.5703125" style="29" customWidth="1"/>
    <col min="14348" max="14348" width="7.5703125" style="29" customWidth="1"/>
    <col min="14349" max="14349" width="71.140625" style="29" customWidth="1"/>
    <col min="14350" max="14350" width="9.85546875" style="29" bestFit="1" customWidth="1"/>
    <col min="14351" max="14351" width="9.7109375" style="29" customWidth="1"/>
    <col min="14352" max="14352" width="18.140625" style="29" customWidth="1"/>
    <col min="14353" max="14353" width="6.7109375" style="29" customWidth="1"/>
    <col min="14354" max="14354" width="7.85546875" style="29" customWidth="1"/>
    <col min="14355" max="14594" width="10.7109375" style="29"/>
    <col min="14595" max="14595" width="4.28515625" style="29" bestFit="1" customWidth="1"/>
    <col min="14596" max="14597" width="0" style="29" hidden="1" customWidth="1"/>
    <col min="14598" max="14598" width="11.85546875" style="29" customWidth="1"/>
    <col min="14599" max="14599" width="10" style="29" customWidth="1"/>
    <col min="14600" max="14600" width="7.85546875" style="29" customWidth="1"/>
    <col min="14601" max="14601" width="10.28515625" style="29" customWidth="1"/>
    <col min="14602" max="14602" width="11" style="29" customWidth="1"/>
    <col min="14603" max="14603" width="9.5703125" style="29" customWidth="1"/>
    <col min="14604" max="14604" width="7.5703125" style="29" customWidth="1"/>
    <col min="14605" max="14605" width="71.140625" style="29" customWidth="1"/>
    <col min="14606" max="14606" width="9.85546875" style="29" bestFit="1" customWidth="1"/>
    <col min="14607" max="14607" width="9.7109375" style="29" customWidth="1"/>
    <col min="14608" max="14608" width="18.140625" style="29" customWidth="1"/>
    <col min="14609" max="14609" width="6.7109375" style="29" customWidth="1"/>
    <col min="14610" max="14610" width="7.85546875" style="29" customWidth="1"/>
    <col min="14611" max="14850" width="10.7109375" style="29"/>
    <col min="14851" max="14851" width="4.28515625" style="29" bestFit="1" customWidth="1"/>
    <col min="14852" max="14853" width="0" style="29" hidden="1" customWidth="1"/>
    <col min="14854" max="14854" width="11.85546875" style="29" customWidth="1"/>
    <col min="14855" max="14855" width="10" style="29" customWidth="1"/>
    <col min="14856" max="14856" width="7.85546875" style="29" customWidth="1"/>
    <col min="14857" max="14857" width="10.28515625" style="29" customWidth="1"/>
    <col min="14858" max="14858" width="11" style="29" customWidth="1"/>
    <col min="14859" max="14859" width="9.5703125" style="29" customWidth="1"/>
    <col min="14860" max="14860" width="7.5703125" style="29" customWidth="1"/>
    <col min="14861" max="14861" width="71.140625" style="29" customWidth="1"/>
    <col min="14862" max="14862" width="9.85546875" style="29" bestFit="1" customWidth="1"/>
    <col min="14863" max="14863" width="9.7109375" style="29" customWidth="1"/>
    <col min="14864" max="14864" width="18.140625" style="29" customWidth="1"/>
    <col min="14865" max="14865" width="6.7109375" style="29" customWidth="1"/>
    <col min="14866" max="14866" width="7.85546875" style="29" customWidth="1"/>
    <col min="14867" max="15106" width="10.7109375" style="29"/>
    <col min="15107" max="15107" width="4.28515625" style="29" bestFit="1" customWidth="1"/>
    <col min="15108" max="15109" width="0" style="29" hidden="1" customWidth="1"/>
    <col min="15110" max="15110" width="11.85546875" style="29" customWidth="1"/>
    <col min="15111" max="15111" width="10" style="29" customWidth="1"/>
    <col min="15112" max="15112" width="7.85546875" style="29" customWidth="1"/>
    <col min="15113" max="15113" width="10.28515625" style="29" customWidth="1"/>
    <col min="15114" max="15114" width="11" style="29" customWidth="1"/>
    <col min="15115" max="15115" width="9.5703125" style="29" customWidth="1"/>
    <col min="15116" max="15116" width="7.5703125" style="29" customWidth="1"/>
    <col min="15117" max="15117" width="71.140625" style="29" customWidth="1"/>
    <col min="15118" max="15118" width="9.85546875" style="29" bestFit="1" customWidth="1"/>
    <col min="15119" max="15119" width="9.7109375" style="29" customWidth="1"/>
    <col min="15120" max="15120" width="18.140625" style="29" customWidth="1"/>
    <col min="15121" max="15121" width="6.7109375" style="29" customWidth="1"/>
    <col min="15122" max="15122" width="7.85546875" style="29" customWidth="1"/>
    <col min="15123" max="15362" width="10.7109375" style="29"/>
    <col min="15363" max="15363" width="4.28515625" style="29" bestFit="1" customWidth="1"/>
    <col min="15364" max="15365" width="0" style="29" hidden="1" customWidth="1"/>
    <col min="15366" max="15366" width="11.85546875" style="29" customWidth="1"/>
    <col min="15367" max="15367" width="10" style="29" customWidth="1"/>
    <col min="15368" max="15368" width="7.85546875" style="29" customWidth="1"/>
    <col min="15369" max="15369" width="10.28515625" style="29" customWidth="1"/>
    <col min="15370" max="15370" width="11" style="29" customWidth="1"/>
    <col min="15371" max="15371" width="9.5703125" style="29" customWidth="1"/>
    <col min="15372" max="15372" width="7.5703125" style="29" customWidth="1"/>
    <col min="15373" max="15373" width="71.140625" style="29" customWidth="1"/>
    <col min="15374" max="15374" width="9.85546875" style="29" bestFit="1" customWidth="1"/>
    <col min="15375" max="15375" width="9.7109375" style="29" customWidth="1"/>
    <col min="15376" max="15376" width="18.140625" style="29" customWidth="1"/>
    <col min="15377" max="15377" width="6.7109375" style="29" customWidth="1"/>
    <col min="15378" max="15378" width="7.85546875" style="29" customWidth="1"/>
    <col min="15379" max="15618" width="10.7109375" style="29"/>
    <col min="15619" max="15619" width="4.28515625" style="29" bestFit="1" customWidth="1"/>
    <col min="15620" max="15621" width="0" style="29" hidden="1" customWidth="1"/>
    <col min="15622" max="15622" width="11.85546875" style="29" customWidth="1"/>
    <col min="15623" max="15623" width="10" style="29" customWidth="1"/>
    <col min="15624" max="15624" width="7.85546875" style="29" customWidth="1"/>
    <col min="15625" max="15625" width="10.28515625" style="29" customWidth="1"/>
    <col min="15626" max="15626" width="11" style="29" customWidth="1"/>
    <col min="15627" max="15627" width="9.5703125" style="29" customWidth="1"/>
    <col min="15628" max="15628" width="7.5703125" style="29" customWidth="1"/>
    <col min="15629" max="15629" width="71.140625" style="29" customWidth="1"/>
    <col min="15630" max="15630" width="9.85546875" style="29" bestFit="1" customWidth="1"/>
    <col min="15631" max="15631" width="9.7109375" style="29" customWidth="1"/>
    <col min="15632" max="15632" width="18.140625" style="29" customWidth="1"/>
    <col min="15633" max="15633" width="6.7109375" style="29" customWidth="1"/>
    <col min="15634" max="15634" width="7.85546875" style="29" customWidth="1"/>
    <col min="15635" max="15874" width="10.7109375" style="29"/>
    <col min="15875" max="15875" width="4.28515625" style="29" bestFit="1" customWidth="1"/>
    <col min="15876" max="15877" width="0" style="29" hidden="1" customWidth="1"/>
    <col min="15878" max="15878" width="11.85546875" style="29" customWidth="1"/>
    <col min="15879" max="15879" width="10" style="29" customWidth="1"/>
    <col min="15880" max="15880" width="7.85546875" style="29" customWidth="1"/>
    <col min="15881" max="15881" width="10.28515625" style="29" customWidth="1"/>
    <col min="15882" max="15882" width="11" style="29" customWidth="1"/>
    <col min="15883" max="15883" width="9.5703125" style="29" customWidth="1"/>
    <col min="15884" max="15884" width="7.5703125" style="29" customWidth="1"/>
    <col min="15885" max="15885" width="71.140625" style="29" customWidth="1"/>
    <col min="15886" max="15886" width="9.85546875" style="29" bestFit="1" customWidth="1"/>
    <col min="15887" max="15887" width="9.7109375" style="29" customWidth="1"/>
    <col min="15888" max="15888" width="18.140625" style="29" customWidth="1"/>
    <col min="15889" max="15889" width="6.7109375" style="29" customWidth="1"/>
    <col min="15890" max="15890" width="7.85546875" style="29" customWidth="1"/>
    <col min="15891" max="16130" width="10.7109375" style="29"/>
    <col min="16131" max="16131" width="4.28515625" style="29" bestFit="1" customWidth="1"/>
    <col min="16132" max="16133" width="0" style="29" hidden="1" customWidth="1"/>
    <col min="16134" max="16134" width="11.85546875" style="29" customWidth="1"/>
    <col min="16135" max="16135" width="10" style="29" customWidth="1"/>
    <col min="16136" max="16136" width="7.85546875" style="29" customWidth="1"/>
    <col min="16137" max="16137" width="10.28515625" style="29" customWidth="1"/>
    <col min="16138" max="16138" width="11" style="29" customWidth="1"/>
    <col min="16139" max="16139" width="9.5703125" style="29" customWidth="1"/>
    <col min="16140" max="16140" width="7.5703125" style="29" customWidth="1"/>
    <col min="16141" max="16141" width="71.140625" style="29" customWidth="1"/>
    <col min="16142" max="16142" width="9.85546875" style="29" bestFit="1" customWidth="1"/>
    <col min="16143" max="16143" width="9.7109375" style="29" customWidth="1"/>
    <col min="16144" max="16144" width="18.140625" style="29" customWidth="1"/>
    <col min="16145" max="16145" width="6.7109375" style="29" customWidth="1"/>
    <col min="16146" max="16146" width="7.85546875" style="29" customWidth="1"/>
    <col min="16147" max="16383" width="10.7109375" style="29"/>
    <col min="16384" max="16384" width="11.42578125" style="29" customWidth="1"/>
  </cols>
  <sheetData>
    <row r="1" spans="1:24" s="8" customFormat="1" ht="55.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5" t="s">
        <v>16</v>
      </c>
      <c r="R1" s="4" t="s">
        <v>17</v>
      </c>
      <c r="S1" s="4" t="s">
        <v>18</v>
      </c>
      <c r="T1" s="6" t="s">
        <v>19</v>
      </c>
      <c r="U1" s="7" t="s">
        <v>20</v>
      </c>
      <c r="V1" s="7" t="s">
        <v>21</v>
      </c>
      <c r="W1" s="7" t="s">
        <v>22</v>
      </c>
      <c r="X1" s="4" t="s">
        <v>23</v>
      </c>
    </row>
    <row r="2" spans="1:24" s="26" customFormat="1" x14ac:dyDescent="0.2">
      <c r="A2" s="9" t="s">
        <v>24</v>
      </c>
      <c r="B2" s="10">
        <f>IF(A2="","",IF(A2=A1,B1+1,1))</f>
        <v>1</v>
      </c>
      <c r="C2" s="10" t="str">
        <f t="shared" ref="C2:C65" si="0">A2&amp;B2</f>
        <v>HB11</v>
      </c>
      <c r="D2" s="11">
        <v>43607</v>
      </c>
      <c r="E2" s="12" t="s">
        <v>25</v>
      </c>
      <c r="F2" s="13"/>
      <c r="G2" s="14">
        <v>613</v>
      </c>
      <c r="H2" s="13"/>
      <c r="I2" s="15" t="s">
        <v>26</v>
      </c>
      <c r="J2" s="16" t="s">
        <v>27</v>
      </c>
      <c r="K2" s="17" t="s">
        <v>28</v>
      </c>
      <c r="L2" s="17" t="s">
        <v>29</v>
      </c>
      <c r="M2" s="18"/>
      <c r="N2" s="12">
        <v>1</v>
      </c>
      <c r="O2" s="19">
        <f>cdes_hors_bases[[#This Row],[Prix U ht]]*cdes_hors_bases[[#This Row],[Qté]]</f>
        <v>0</v>
      </c>
      <c r="P2" s="20"/>
      <c r="Q2" s="21">
        <v>43608</v>
      </c>
      <c r="R2" s="21"/>
      <c r="S2" s="22"/>
      <c r="T2" s="23" t="s">
        <v>30</v>
      </c>
      <c r="U2" s="17">
        <f>IF(cdes_hors_bases[[#This Row],[Date]]="","",YEAR(cdes_hors_bases[[#This Row],[Date]]))</f>
        <v>2019</v>
      </c>
      <c r="V2" s="24" t="str">
        <f>IF(cdes_hors_bases[[#This Row],[Date]]="","",TEXT(MONTH(cdes_hors_bases[[#This Row],[Date]]),"00"))</f>
        <v>05</v>
      </c>
      <c r="W2" s="24" t="str">
        <f>IF(cdes_hors_bases[[#This Row],[Date]]="","",TEXT(WEEKNUM(cdes_hors_bases[[#This Row],[Date]],21),"00"))</f>
        <v>21</v>
      </c>
      <c r="X2" s="25" t="s">
        <v>31</v>
      </c>
    </row>
    <row r="3" spans="1:24" s="26" customFormat="1" x14ac:dyDescent="0.2">
      <c r="A3" s="9" t="s">
        <v>24</v>
      </c>
      <c r="B3" s="10">
        <f t="shared" ref="B3:B66" si="1">IF(A3="","",IF(A3=A2,B2+1,1))</f>
        <v>2</v>
      </c>
      <c r="C3" s="10" t="str">
        <f t="shared" si="0"/>
        <v>HB12</v>
      </c>
      <c r="D3" s="11">
        <v>43607</v>
      </c>
      <c r="E3" s="12" t="s">
        <v>25</v>
      </c>
      <c r="F3" s="13"/>
      <c r="G3" s="14">
        <v>613</v>
      </c>
      <c r="H3" s="13"/>
      <c r="I3" s="15" t="s">
        <v>32</v>
      </c>
      <c r="J3" s="16" t="s">
        <v>33</v>
      </c>
      <c r="K3" s="17" t="s">
        <v>28</v>
      </c>
      <c r="L3" s="17" t="s">
        <v>29</v>
      </c>
      <c r="M3" s="18"/>
      <c r="N3" s="12">
        <v>1</v>
      </c>
      <c r="O3" s="19">
        <f>cdes_hors_bases[[#This Row],[Prix U ht]]*cdes_hors_bases[[#This Row],[Qté]]</f>
        <v>0</v>
      </c>
      <c r="P3" s="20"/>
      <c r="Q3" s="21">
        <v>43608</v>
      </c>
      <c r="R3" s="21"/>
      <c r="S3" s="22"/>
      <c r="T3" s="23" t="s">
        <v>30</v>
      </c>
      <c r="U3" s="17">
        <f>IF(cdes_hors_bases[[#This Row],[Date]]="","",YEAR(cdes_hors_bases[[#This Row],[Date]]))</f>
        <v>2019</v>
      </c>
      <c r="V3" s="24" t="str">
        <f>IF(cdes_hors_bases[[#This Row],[Date]]="","",TEXT(MONTH(cdes_hors_bases[[#This Row],[Date]]),"00"))</f>
        <v>05</v>
      </c>
      <c r="W3" s="24" t="str">
        <f>IF(cdes_hors_bases[[#This Row],[Date]]="","",TEXT(WEEKNUM(cdes_hors_bases[[#This Row],[Date]],21),"00"))</f>
        <v>21</v>
      </c>
      <c r="X3" s="27" t="s">
        <v>31</v>
      </c>
    </row>
    <row r="4" spans="1:24" x14ac:dyDescent="0.2">
      <c r="A4" s="9" t="s">
        <v>24</v>
      </c>
      <c r="B4" s="10">
        <f t="shared" si="1"/>
        <v>3</v>
      </c>
      <c r="C4" s="10" t="str">
        <f t="shared" si="0"/>
        <v>HB13</v>
      </c>
      <c r="D4" s="11">
        <v>43607</v>
      </c>
      <c r="E4" s="12" t="s">
        <v>25</v>
      </c>
      <c r="F4" s="13"/>
      <c r="G4" s="14">
        <v>613</v>
      </c>
      <c r="H4" s="13"/>
      <c r="I4" s="15" t="s">
        <v>34</v>
      </c>
      <c r="J4" s="16" t="s">
        <v>35</v>
      </c>
      <c r="K4" s="28" t="s">
        <v>36</v>
      </c>
      <c r="L4" s="13" t="s">
        <v>36</v>
      </c>
      <c r="M4" s="18"/>
      <c r="N4" s="12">
        <v>25</v>
      </c>
      <c r="O4" s="19">
        <f>cdes_hors_bases[[#This Row],[Prix U ht]]*cdes_hors_bases[[#This Row],[Qté]]</f>
        <v>0</v>
      </c>
      <c r="P4" s="20"/>
      <c r="Q4" s="21">
        <v>43609</v>
      </c>
      <c r="R4" s="21"/>
      <c r="S4" s="22" t="s">
        <v>37</v>
      </c>
      <c r="T4" s="23" t="s">
        <v>30</v>
      </c>
      <c r="U4" s="17">
        <f>IF(cdes_hors_bases[[#This Row],[Date]]="","",YEAR(cdes_hors_bases[[#This Row],[Date]]))</f>
        <v>2019</v>
      </c>
      <c r="V4" s="24" t="str">
        <f>IF(cdes_hors_bases[[#This Row],[Date]]="","",TEXT(MONTH(cdes_hors_bases[[#This Row],[Date]]),"00"))</f>
        <v>05</v>
      </c>
      <c r="W4" s="24" t="str">
        <f>IF(cdes_hors_bases[[#This Row],[Date]]="","",TEXT(WEEKNUM(cdes_hors_bases[[#This Row],[Date]],21),"00"))</f>
        <v>21</v>
      </c>
      <c r="X4" s="27" t="s">
        <v>31</v>
      </c>
    </row>
    <row r="5" spans="1:24" x14ac:dyDescent="0.2">
      <c r="A5" s="9" t="s">
        <v>38</v>
      </c>
      <c r="B5" s="10">
        <f t="shared" si="1"/>
        <v>1</v>
      </c>
      <c r="C5" s="10" t="str">
        <f t="shared" si="0"/>
        <v>HB21</v>
      </c>
      <c r="D5" s="11">
        <v>43607</v>
      </c>
      <c r="E5" s="12" t="s">
        <v>39</v>
      </c>
      <c r="F5" s="13"/>
      <c r="G5" s="14">
        <v>613</v>
      </c>
      <c r="H5" s="13"/>
      <c r="I5" s="15" t="s">
        <v>40</v>
      </c>
      <c r="J5" s="16" t="s">
        <v>41</v>
      </c>
      <c r="K5" s="28" t="s">
        <v>36</v>
      </c>
      <c r="L5" s="13" t="s">
        <v>36</v>
      </c>
      <c r="M5" s="18"/>
      <c r="N5" s="12">
        <v>1</v>
      </c>
      <c r="O5" s="19">
        <f>cdes_hors_bases[[#This Row],[Prix U ht]]*cdes_hors_bases[[#This Row],[Qté]]</f>
        <v>0</v>
      </c>
      <c r="P5" s="20"/>
      <c r="Q5" s="21">
        <v>43612</v>
      </c>
      <c r="R5" s="21"/>
      <c r="S5" s="22" t="s">
        <v>42</v>
      </c>
      <c r="T5" s="23" t="s">
        <v>30</v>
      </c>
      <c r="U5" s="17">
        <f>IF(cdes_hors_bases[[#This Row],[Date]]="","",YEAR(cdes_hors_bases[[#This Row],[Date]]))</f>
        <v>2019</v>
      </c>
      <c r="V5" s="24" t="str">
        <f>IF(cdes_hors_bases[[#This Row],[Date]]="","",TEXT(MONTH(cdes_hors_bases[[#This Row],[Date]]),"00"))</f>
        <v>05</v>
      </c>
      <c r="W5" s="24" t="str">
        <f>IF(cdes_hors_bases[[#This Row],[Date]]="","",TEXT(WEEKNUM(cdes_hors_bases[[#This Row],[Date]],21),"00"))</f>
        <v>21</v>
      </c>
      <c r="X5" s="27" t="s">
        <v>43</v>
      </c>
    </row>
    <row r="6" spans="1:24" x14ac:dyDescent="0.2">
      <c r="A6" s="9" t="s">
        <v>44</v>
      </c>
      <c r="B6" s="10">
        <f t="shared" si="1"/>
        <v>1</v>
      </c>
      <c r="C6" s="10" t="str">
        <f t="shared" si="0"/>
        <v>HB31</v>
      </c>
      <c r="D6" s="11">
        <v>43609</v>
      </c>
      <c r="E6" s="12" t="s">
        <v>39</v>
      </c>
      <c r="F6" s="13"/>
      <c r="G6" s="14">
        <v>613</v>
      </c>
      <c r="H6" s="13"/>
      <c r="I6" s="15" t="s">
        <v>45</v>
      </c>
      <c r="J6" s="16" t="s">
        <v>46</v>
      </c>
      <c r="K6" s="28" t="s">
        <v>36</v>
      </c>
      <c r="L6" s="13" t="s">
        <v>36</v>
      </c>
      <c r="M6" s="18"/>
      <c r="N6" s="12">
        <v>1</v>
      </c>
      <c r="O6" s="19">
        <f>cdes_hors_bases[[#This Row],[Prix U ht]]*cdes_hors_bases[[#This Row],[Qté]]</f>
        <v>0</v>
      </c>
      <c r="P6" s="20"/>
      <c r="Q6" s="21">
        <v>43633</v>
      </c>
      <c r="R6" s="21"/>
      <c r="S6" s="22"/>
      <c r="T6" s="23" t="s">
        <v>30</v>
      </c>
      <c r="U6" s="17">
        <f>IF(cdes_hors_bases[[#This Row],[Date]]="","",YEAR(cdes_hors_bases[[#This Row],[Date]]))</f>
        <v>2019</v>
      </c>
      <c r="V6" s="24" t="str">
        <f>IF(cdes_hors_bases[[#This Row],[Date]]="","",TEXT(MONTH(cdes_hors_bases[[#This Row],[Date]]),"00"))</f>
        <v>05</v>
      </c>
      <c r="W6" s="24" t="str">
        <f>IF(cdes_hors_bases[[#This Row],[Date]]="","",TEXT(WEEKNUM(cdes_hors_bases[[#This Row],[Date]],21),"00"))</f>
        <v>21</v>
      </c>
      <c r="X6" s="27" t="s">
        <v>43</v>
      </c>
    </row>
    <row r="7" spans="1:24" x14ac:dyDescent="0.2">
      <c r="A7" s="9" t="s">
        <v>44</v>
      </c>
      <c r="B7" s="10">
        <f t="shared" si="1"/>
        <v>2</v>
      </c>
      <c r="C7" s="10" t="str">
        <f t="shared" si="0"/>
        <v>HB32</v>
      </c>
      <c r="D7" s="11">
        <v>43609</v>
      </c>
      <c r="E7" s="12" t="s">
        <v>39</v>
      </c>
      <c r="F7" s="13"/>
      <c r="G7" s="14">
        <v>613</v>
      </c>
      <c r="H7" s="13"/>
      <c r="I7" s="15" t="s">
        <v>47</v>
      </c>
      <c r="J7" s="16" t="s">
        <v>46</v>
      </c>
      <c r="K7" s="28" t="s">
        <v>36</v>
      </c>
      <c r="L7" s="13" t="s">
        <v>36</v>
      </c>
      <c r="M7" s="18"/>
      <c r="N7" s="12">
        <v>2</v>
      </c>
      <c r="O7" s="19">
        <f>cdes_hors_bases[[#This Row],[Prix U ht]]*cdes_hors_bases[[#This Row],[Qté]]</f>
        <v>0</v>
      </c>
      <c r="P7" s="20"/>
      <c r="Q7" s="21">
        <v>43633</v>
      </c>
      <c r="R7" s="21"/>
      <c r="S7" s="22"/>
      <c r="T7" s="23" t="s">
        <v>30</v>
      </c>
      <c r="U7" s="17">
        <f>IF(cdes_hors_bases[[#This Row],[Date]]="","",YEAR(cdes_hors_bases[[#This Row],[Date]]))</f>
        <v>2019</v>
      </c>
      <c r="V7" s="24" t="str">
        <f>IF(cdes_hors_bases[[#This Row],[Date]]="","",TEXT(MONTH(cdes_hors_bases[[#This Row],[Date]]),"00"))</f>
        <v>05</v>
      </c>
      <c r="W7" s="24" t="str">
        <f>IF(cdes_hors_bases[[#This Row],[Date]]="","",TEXT(WEEKNUM(cdes_hors_bases[[#This Row],[Date]],21),"00"))</f>
        <v>21</v>
      </c>
      <c r="X7" s="27" t="s">
        <v>43</v>
      </c>
    </row>
    <row r="8" spans="1:24" x14ac:dyDescent="0.2">
      <c r="A8" s="9" t="s">
        <v>44</v>
      </c>
      <c r="B8" s="10">
        <f t="shared" si="1"/>
        <v>3</v>
      </c>
      <c r="C8" s="10" t="str">
        <f t="shared" si="0"/>
        <v>HB33</v>
      </c>
      <c r="D8" s="11">
        <v>43609</v>
      </c>
      <c r="E8" s="12" t="s">
        <v>39</v>
      </c>
      <c r="F8" s="13"/>
      <c r="G8" s="14">
        <v>613</v>
      </c>
      <c r="H8" s="13"/>
      <c r="I8" s="15" t="s">
        <v>48</v>
      </c>
      <c r="J8" s="16" t="s">
        <v>46</v>
      </c>
      <c r="K8" s="28" t="s">
        <v>36</v>
      </c>
      <c r="L8" s="13" t="s">
        <v>36</v>
      </c>
      <c r="M8" s="18"/>
      <c r="N8" s="12"/>
      <c r="O8" s="19">
        <f>cdes_hors_bases[[#This Row],[Prix U ht]]*cdes_hors_bases[[#This Row],[Qté]]</f>
        <v>0</v>
      </c>
      <c r="P8" s="20"/>
      <c r="Q8" s="21">
        <v>43633</v>
      </c>
      <c r="R8" s="21"/>
      <c r="S8" s="22"/>
      <c r="T8" s="23" t="s">
        <v>30</v>
      </c>
      <c r="U8" s="17">
        <f>IF(cdes_hors_bases[[#This Row],[Date]]="","",YEAR(cdes_hors_bases[[#This Row],[Date]]))</f>
        <v>2019</v>
      </c>
      <c r="V8" s="24" t="str">
        <f>IF(cdes_hors_bases[[#This Row],[Date]]="","",TEXT(MONTH(cdes_hors_bases[[#This Row],[Date]]),"00"))</f>
        <v>05</v>
      </c>
      <c r="W8" s="24" t="str">
        <f>IF(cdes_hors_bases[[#This Row],[Date]]="","",TEXT(WEEKNUM(cdes_hors_bases[[#This Row],[Date]],21),"00"))</f>
        <v>21</v>
      </c>
      <c r="X8" s="27" t="s">
        <v>43</v>
      </c>
    </row>
    <row r="9" spans="1:24" x14ac:dyDescent="0.2">
      <c r="A9" s="9" t="s">
        <v>49</v>
      </c>
      <c r="B9" s="10">
        <f t="shared" si="1"/>
        <v>1</v>
      </c>
      <c r="C9" s="10" t="str">
        <f t="shared" si="0"/>
        <v>HB41</v>
      </c>
      <c r="D9" s="11">
        <v>43613</v>
      </c>
      <c r="E9" s="12" t="s">
        <v>25</v>
      </c>
      <c r="F9" s="13"/>
      <c r="G9" s="14">
        <v>613</v>
      </c>
      <c r="H9" s="13"/>
      <c r="I9" s="15" t="s">
        <v>50</v>
      </c>
      <c r="J9" s="16" t="s">
        <v>51</v>
      </c>
      <c r="K9" s="28" t="s">
        <v>52</v>
      </c>
      <c r="L9" s="13" t="s">
        <v>53</v>
      </c>
      <c r="M9" s="18"/>
      <c r="N9" s="12">
        <v>5</v>
      </c>
      <c r="O9" s="19">
        <f>cdes_hors_bases[[#This Row],[Prix U ht]]*cdes_hors_bases[[#This Row],[Qté]]</f>
        <v>0</v>
      </c>
      <c r="P9" s="20"/>
      <c r="Q9" s="21">
        <v>43614</v>
      </c>
      <c r="R9" s="21"/>
      <c r="S9" s="22"/>
      <c r="T9" s="23" t="s">
        <v>54</v>
      </c>
      <c r="U9" s="17">
        <f>IF(cdes_hors_bases[[#This Row],[Date]]="","",YEAR(cdes_hors_bases[[#This Row],[Date]]))</f>
        <v>2019</v>
      </c>
      <c r="V9" s="24" t="str">
        <f>IF(cdes_hors_bases[[#This Row],[Date]]="","",TEXT(MONTH(cdes_hors_bases[[#This Row],[Date]]),"00"))</f>
        <v>05</v>
      </c>
      <c r="W9" s="24" t="str">
        <f>IF(cdes_hors_bases[[#This Row],[Date]]="","",TEXT(WEEKNUM(cdes_hors_bases[[#This Row],[Date]],21),"00"))</f>
        <v>22</v>
      </c>
      <c r="X9" s="27" t="s">
        <v>55</v>
      </c>
    </row>
    <row r="10" spans="1:24" x14ac:dyDescent="0.2">
      <c r="A10" s="9" t="s">
        <v>56</v>
      </c>
      <c r="B10" s="10">
        <f t="shared" si="1"/>
        <v>1</v>
      </c>
      <c r="C10" s="10" t="str">
        <f t="shared" si="0"/>
        <v>HB51</v>
      </c>
      <c r="D10" s="11">
        <v>43613</v>
      </c>
      <c r="E10" s="12" t="s">
        <v>57</v>
      </c>
      <c r="F10" s="13"/>
      <c r="G10" s="14">
        <v>613</v>
      </c>
      <c r="H10" s="13"/>
      <c r="I10" s="15" t="s">
        <v>58</v>
      </c>
      <c r="J10" s="16"/>
      <c r="K10" s="28" t="s">
        <v>59</v>
      </c>
      <c r="L10" s="13" t="s">
        <v>59</v>
      </c>
      <c r="M10" s="18"/>
      <c r="N10" s="12">
        <v>2</v>
      </c>
      <c r="O10" s="19">
        <f>cdes_hors_bases[[#This Row],[Prix U ht]]*cdes_hors_bases[[#This Row],[Qté]]</f>
        <v>0</v>
      </c>
      <c r="P10" s="20"/>
      <c r="Q10" s="21">
        <v>43628</v>
      </c>
      <c r="R10" s="21"/>
      <c r="S10" s="22"/>
      <c r="T10" s="23" t="s">
        <v>54</v>
      </c>
      <c r="U10" s="17">
        <f>IF(cdes_hors_bases[[#This Row],[Date]]="","",YEAR(cdes_hors_bases[[#This Row],[Date]]))</f>
        <v>2019</v>
      </c>
      <c r="V10" s="24" t="str">
        <f>IF(cdes_hors_bases[[#This Row],[Date]]="","",TEXT(MONTH(cdes_hors_bases[[#This Row],[Date]]),"00"))</f>
        <v>05</v>
      </c>
      <c r="W10" s="24" t="str">
        <f>IF(cdes_hors_bases[[#This Row],[Date]]="","",TEXT(WEEKNUM(cdes_hors_bases[[#This Row],[Date]],21),"00"))</f>
        <v>22</v>
      </c>
      <c r="X10" s="27" t="s">
        <v>60</v>
      </c>
    </row>
    <row r="11" spans="1:24" x14ac:dyDescent="0.2">
      <c r="A11" s="9" t="s">
        <v>61</v>
      </c>
      <c r="B11" s="10">
        <f t="shared" si="1"/>
        <v>1</v>
      </c>
      <c r="C11" s="10" t="str">
        <f t="shared" si="0"/>
        <v>HB61</v>
      </c>
      <c r="D11" s="11">
        <v>43627</v>
      </c>
      <c r="E11" s="12" t="s">
        <v>25</v>
      </c>
      <c r="F11" s="13"/>
      <c r="G11" s="14">
        <v>613</v>
      </c>
      <c r="H11" s="13"/>
      <c r="I11" s="15" t="s">
        <v>62</v>
      </c>
      <c r="J11" s="16" t="s">
        <v>63</v>
      </c>
      <c r="K11" s="28" t="s">
        <v>28</v>
      </c>
      <c r="L11" s="13" t="s">
        <v>64</v>
      </c>
      <c r="M11" s="18"/>
      <c r="N11" s="12">
        <v>100</v>
      </c>
      <c r="O11" s="19">
        <f>cdes_hors_bases[[#This Row],[Prix U ht]]*cdes_hors_bases[[#This Row],[Qté]]</f>
        <v>0</v>
      </c>
      <c r="P11" s="20"/>
      <c r="Q11" s="21">
        <v>43628</v>
      </c>
      <c r="R11" s="21"/>
      <c r="S11" s="22"/>
      <c r="T11" s="23" t="s">
        <v>54</v>
      </c>
      <c r="U11" s="17">
        <f>IF(cdes_hors_bases[[#This Row],[Date]]="","",YEAR(cdes_hors_bases[[#This Row],[Date]]))</f>
        <v>2019</v>
      </c>
      <c r="V11" s="24" t="str">
        <f>IF(cdes_hors_bases[[#This Row],[Date]]="","",TEXT(MONTH(cdes_hors_bases[[#This Row],[Date]]),"00"))</f>
        <v>06</v>
      </c>
      <c r="W11" s="24" t="str">
        <f>IF(cdes_hors_bases[[#This Row],[Date]]="","",TEXT(WEEKNUM(cdes_hors_bases[[#This Row],[Date]],21),"00"))</f>
        <v>24</v>
      </c>
      <c r="X11" s="27" t="s">
        <v>65</v>
      </c>
    </row>
    <row r="12" spans="1:24" x14ac:dyDescent="0.2">
      <c r="A12" s="9" t="s">
        <v>66</v>
      </c>
      <c r="B12" s="10">
        <f t="shared" si="1"/>
        <v>1</v>
      </c>
      <c r="C12" s="10" t="str">
        <f t="shared" si="0"/>
        <v>HB71</v>
      </c>
      <c r="D12" s="11">
        <v>43630</v>
      </c>
      <c r="E12" s="12" t="s">
        <v>39</v>
      </c>
      <c r="F12" s="13"/>
      <c r="G12" s="14">
        <v>613</v>
      </c>
      <c r="H12" s="13"/>
      <c r="I12" s="15" t="s">
        <v>67</v>
      </c>
      <c r="J12" s="16" t="s">
        <v>68</v>
      </c>
      <c r="K12" s="28" t="s">
        <v>36</v>
      </c>
      <c r="L12" s="13" t="s">
        <v>36</v>
      </c>
      <c r="M12" s="18"/>
      <c r="N12" s="12">
        <v>1</v>
      </c>
      <c r="O12" s="19">
        <f>cdes_hors_bases[[#This Row],[Prix U ht]]*cdes_hors_bases[[#This Row],[Qté]]</f>
        <v>0</v>
      </c>
      <c r="P12" s="20"/>
      <c r="Q12" s="21">
        <v>43630</v>
      </c>
      <c r="R12" s="21"/>
      <c r="S12" s="22"/>
      <c r="T12" s="23" t="s">
        <v>30</v>
      </c>
      <c r="U12" s="17">
        <f>IF(cdes_hors_bases[[#This Row],[Date]]="","",YEAR(cdes_hors_bases[[#This Row],[Date]]))</f>
        <v>2019</v>
      </c>
      <c r="V12" s="24" t="str">
        <f>IF(cdes_hors_bases[[#This Row],[Date]]="","",TEXT(MONTH(cdes_hors_bases[[#This Row],[Date]]),"00"))</f>
        <v>06</v>
      </c>
      <c r="W12" s="24" t="str">
        <f>IF(cdes_hors_bases[[#This Row],[Date]]="","",TEXT(WEEKNUM(cdes_hors_bases[[#This Row],[Date]],21),"00"))</f>
        <v>24</v>
      </c>
      <c r="X12" s="27" t="s">
        <v>43</v>
      </c>
    </row>
    <row r="13" spans="1:24" x14ac:dyDescent="0.2">
      <c r="A13" s="9" t="s">
        <v>69</v>
      </c>
      <c r="B13" s="10">
        <f t="shared" si="1"/>
        <v>1</v>
      </c>
      <c r="C13" s="10" t="str">
        <f t="shared" si="0"/>
        <v>HB81</v>
      </c>
      <c r="D13" s="11">
        <v>43630</v>
      </c>
      <c r="E13" s="12" t="s">
        <v>39</v>
      </c>
      <c r="F13" s="13"/>
      <c r="G13" s="14">
        <v>613</v>
      </c>
      <c r="H13" s="13"/>
      <c r="I13" s="15" t="s">
        <v>70</v>
      </c>
      <c r="J13" s="16" t="s">
        <v>71</v>
      </c>
      <c r="K13" s="28" t="s">
        <v>36</v>
      </c>
      <c r="L13" s="13" t="s">
        <v>36</v>
      </c>
      <c r="M13" s="18"/>
      <c r="N13" s="12">
        <v>1</v>
      </c>
      <c r="O13" s="19">
        <f>cdes_hors_bases[[#This Row],[Prix U ht]]*cdes_hors_bases[[#This Row],[Qté]]</f>
        <v>0</v>
      </c>
      <c r="P13" s="20"/>
      <c r="Q13" s="21">
        <v>43709</v>
      </c>
      <c r="R13" s="21"/>
      <c r="S13" s="22"/>
      <c r="T13" s="23" t="s">
        <v>30</v>
      </c>
      <c r="U13" s="17">
        <f>IF(cdes_hors_bases[[#This Row],[Date]]="","",YEAR(cdes_hors_bases[[#This Row],[Date]]))</f>
        <v>2019</v>
      </c>
      <c r="V13" s="24" t="str">
        <f>IF(cdes_hors_bases[[#This Row],[Date]]="","",TEXT(MONTH(cdes_hors_bases[[#This Row],[Date]]),"00"))</f>
        <v>06</v>
      </c>
      <c r="W13" s="24" t="str">
        <f>IF(cdes_hors_bases[[#This Row],[Date]]="","",TEXT(WEEKNUM(cdes_hors_bases[[#This Row],[Date]],21),"00"))</f>
        <v>24</v>
      </c>
      <c r="X13" s="27" t="s">
        <v>43</v>
      </c>
    </row>
    <row r="14" spans="1:24" x14ac:dyDescent="0.2">
      <c r="A14" s="9" t="s">
        <v>69</v>
      </c>
      <c r="B14" s="10">
        <f t="shared" si="1"/>
        <v>2</v>
      </c>
      <c r="C14" s="10" t="str">
        <f t="shared" si="0"/>
        <v>HB82</v>
      </c>
      <c r="D14" s="11">
        <v>43630</v>
      </c>
      <c r="E14" s="12" t="s">
        <v>39</v>
      </c>
      <c r="F14" s="13"/>
      <c r="G14" s="14">
        <v>613</v>
      </c>
      <c r="H14" s="13"/>
      <c r="I14" s="15" t="s">
        <v>72</v>
      </c>
      <c r="J14" s="16" t="s">
        <v>71</v>
      </c>
      <c r="K14" s="28" t="s">
        <v>36</v>
      </c>
      <c r="L14" s="13" t="s">
        <v>36</v>
      </c>
      <c r="M14" s="18"/>
      <c r="N14" s="12">
        <v>1</v>
      </c>
      <c r="O14" s="19">
        <f>cdes_hors_bases[[#This Row],[Prix U ht]]*cdes_hors_bases[[#This Row],[Qté]]</f>
        <v>0</v>
      </c>
      <c r="P14" s="20"/>
      <c r="Q14" s="21">
        <v>43709</v>
      </c>
      <c r="R14" s="21"/>
      <c r="S14" s="22"/>
      <c r="T14" s="23" t="s">
        <v>30</v>
      </c>
      <c r="U14" s="17">
        <f>IF(cdes_hors_bases[[#This Row],[Date]]="","",YEAR(cdes_hors_bases[[#This Row],[Date]]))</f>
        <v>2019</v>
      </c>
      <c r="V14" s="24" t="str">
        <f>IF(cdes_hors_bases[[#This Row],[Date]]="","",TEXT(MONTH(cdes_hors_bases[[#This Row],[Date]]),"00"))</f>
        <v>06</v>
      </c>
      <c r="W14" s="24" t="str">
        <f>IF(cdes_hors_bases[[#This Row],[Date]]="","",TEXT(WEEKNUM(cdes_hors_bases[[#This Row],[Date]],21),"00"))</f>
        <v>24</v>
      </c>
      <c r="X14" s="27" t="s">
        <v>43</v>
      </c>
    </row>
    <row r="15" spans="1:24" x14ac:dyDescent="0.2">
      <c r="A15" s="9" t="s">
        <v>69</v>
      </c>
      <c r="B15" s="10">
        <f t="shared" si="1"/>
        <v>3</v>
      </c>
      <c r="C15" s="10" t="str">
        <f t="shared" si="0"/>
        <v>HB83</v>
      </c>
      <c r="D15" s="11">
        <v>43630</v>
      </c>
      <c r="E15" s="12" t="s">
        <v>39</v>
      </c>
      <c r="F15" s="13"/>
      <c r="G15" s="14">
        <v>613</v>
      </c>
      <c r="H15" s="13"/>
      <c r="I15" s="15" t="s">
        <v>73</v>
      </c>
      <c r="J15" s="16" t="s">
        <v>71</v>
      </c>
      <c r="K15" s="28" t="s">
        <v>36</v>
      </c>
      <c r="L15" s="13" t="s">
        <v>36</v>
      </c>
      <c r="M15" s="18"/>
      <c r="N15" s="12">
        <v>1</v>
      </c>
      <c r="O15" s="19">
        <f>cdes_hors_bases[[#This Row],[Prix U ht]]*cdes_hors_bases[[#This Row],[Qté]]</f>
        <v>0</v>
      </c>
      <c r="P15" s="20"/>
      <c r="Q15" s="21">
        <v>43709</v>
      </c>
      <c r="R15" s="21"/>
      <c r="S15" s="22"/>
      <c r="T15" s="23" t="s">
        <v>30</v>
      </c>
      <c r="U15" s="17">
        <f>IF(cdes_hors_bases[[#This Row],[Date]]="","",YEAR(cdes_hors_bases[[#This Row],[Date]]))</f>
        <v>2019</v>
      </c>
      <c r="V15" s="24" t="str">
        <f>IF(cdes_hors_bases[[#This Row],[Date]]="","",TEXT(MONTH(cdes_hors_bases[[#This Row],[Date]]),"00"))</f>
        <v>06</v>
      </c>
      <c r="W15" s="24" t="str">
        <f>IF(cdes_hors_bases[[#This Row],[Date]]="","",TEXT(WEEKNUM(cdes_hors_bases[[#This Row],[Date]],21),"00"))</f>
        <v>24</v>
      </c>
      <c r="X15" s="27" t="s">
        <v>43</v>
      </c>
    </row>
    <row r="16" spans="1:24" x14ac:dyDescent="0.2">
      <c r="A16" s="9" t="s">
        <v>69</v>
      </c>
      <c r="B16" s="10">
        <f t="shared" si="1"/>
        <v>4</v>
      </c>
      <c r="C16" s="10" t="str">
        <f t="shared" si="0"/>
        <v>HB84</v>
      </c>
      <c r="D16" s="11">
        <v>43630</v>
      </c>
      <c r="E16" s="12" t="s">
        <v>39</v>
      </c>
      <c r="F16" s="13"/>
      <c r="G16" s="14">
        <v>613</v>
      </c>
      <c r="H16" s="13"/>
      <c r="I16" s="15" t="s">
        <v>74</v>
      </c>
      <c r="J16" s="16" t="s">
        <v>71</v>
      </c>
      <c r="K16" s="28" t="s">
        <v>36</v>
      </c>
      <c r="L16" s="13" t="s">
        <v>36</v>
      </c>
      <c r="M16" s="18"/>
      <c r="N16" s="12">
        <v>1</v>
      </c>
      <c r="O16" s="19">
        <f>cdes_hors_bases[[#This Row],[Prix U ht]]*cdes_hors_bases[[#This Row],[Qté]]</f>
        <v>0</v>
      </c>
      <c r="P16" s="20"/>
      <c r="Q16" s="21">
        <v>43709</v>
      </c>
      <c r="R16" s="21"/>
      <c r="S16" s="22"/>
      <c r="T16" s="23" t="s">
        <v>30</v>
      </c>
      <c r="U16" s="17">
        <f>IF(cdes_hors_bases[[#This Row],[Date]]="","",YEAR(cdes_hors_bases[[#This Row],[Date]]))</f>
        <v>2019</v>
      </c>
      <c r="V16" s="24" t="str">
        <f>IF(cdes_hors_bases[[#This Row],[Date]]="","",TEXT(MONTH(cdes_hors_bases[[#This Row],[Date]]),"00"))</f>
        <v>06</v>
      </c>
      <c r="W16" s="24" t="str">
        <f>IF(cdes_hors_bases[[#This Row],[Date]]="","",TEXT(WEEKNUM(cdes_hors_bases[[#This Row],[Date]],21),"00"))</f>
        <v>24</v>
      </c>
      <c r="X16" s="27" t="s">
        <v>43</v>
      </c>
    </row>
    <row r="17" spans="1:24" x14ac:dyDescent="0.2">
      <c r="A17" s="9" t="s">
        <v>69</v>
      </c>
      <c r="B17" s="10">
        <f t="shared" si="1"/>
        <v>5</v>
      </c>
      <c r="C17" s="10" t="str">
        <f t="shared" si="0"/>
        <v>HB85</v>
      </c>
      <c r="D17" s="11">
        <v>43630</v>
      </c>
      <c r="E17" s="12" t="s">
        <v>39</v>
      </c>
      <c r="F17" s="13"/>
      <c r="G17" s="14">
        <v>613</v>
      </c>
      <c r="H17" s="13"/>
      <c r="I17" s="15" t="s">
        <v>75</v>
      </c>
      <c r="J17" s="16" t="s">
        <v>71</v>
      </c>
      <c r="K17" s="28" t="s">
        <v>36</v>
      </c>
      <c r="L17" s="13" t="s">
        <v>36</v>
      </c>
      <c r="M17" s="18"/>
      <c r="N17" s="12">
        <v>1</v>
      </c>
      <c r="O17" s="19">
        <f>cdes_hors_bases[[#This Row],[Prix U ht]]*cdes_hors_bases[[#This Row],[Qté]]</f>
        <v>0</v>
      </c>
      <c r="P17" s="20"/>
      <c r="Q17" s="21">
        <v>43709</v>
      </c>
      <c r="R17" s="21"/>
      <c r="S17" s="22"/>
      <c r="T17" s="23" t="s">
        <v>30</v>
      </c>
      <c r="U17" s="17">
        <f>IF(cdes_hors_bases[[#This Row],[Date]]="","",YEAR(cdes_hors_bases[[#This Row],[Date]]))</f>
        <v>2019</v>
      </c>
      <c r="V17" s="24" t="str">
        <f>IF(cdes_hors_bases[[#This Row],[Date]]="","",TEXT(MONTH(cdes_hors_bases[[#This Row],[Date]]),"00"))</f>
        <v>06</v>
      </c>
      <c r="W17" s="24" t="str">
        <f>IF(cdes_hors_bases[[#This Row],[Date]]="","",TEXT(WEEKNUM(cdes_hors_bases[[#This Row],[Date]],21),"00"))</f>
        <v>24</v>
      </c>
      <c r="X17" s="27" t="s">
        <v>43</v>
      </c>
    </row>
    <row r="18" spans="1:24" x14ac:dyDescent="0.2">
      <c r="A18" s="9" t="s">
        <v>69</v>
      </c>
      <c r="B18" s="10">
        <f t="shared" si="1"/>
        <v>6</v>
      </c>
      <c r="C18" s="10" t="str">
        <f t="shared" si="0"/>
        <v>HB86</v>
      </c>
      <c r="D18" s="11">
        <v>43630</v>
      </c>
      <c r="E18" s="12" t="s">
        <v>39</v>
      </c>
      <c r="F18" s="13"/>
      <c r="G18" s="14">
        <v>613</v>
      </c>
      <c r="H18" s="13"/>
      <c r="I18" s="15" t="s">
        <v>76</v>
      </c>
      <c r="J18" s="16" t="s">
        <v>71</v>
      </c>
      <c r="K18" s="28" t="s">
        <v>36</v>
      </c>
      <c r="L18" s="13" t="s">
        <v>36</v>
      </c>
      <c r="M18" s="18"/>
      <c r="N18" s="12">
        <v>1</v>
      </c>
      <c r="O18" s="19">
        <f>cdes_hors_bases[[#This Row],[Prix U ht]]*cdes_hors_bases[[#This Row],[Qté]]</f>
        <v>0</v>
      </c>
      <c r="P18" s="20"/>
      <c r="Q18" s="21">
        <v>43709</v>
      </c>
      <c r="R18" s="21"/>
      <c r="S18" s="22"/>
      <c r="T18" s="23" t="s">
        <v>30</v>
      </c>
      <c r="U18" s="17">
        <f>IF(cdes_hors_bases[[#This Row],[Date]]="","",YEAR(cdes_hors_bases[[#This Row],[Date]]))</f>
        <v>2019</v>
      </c>
      <c r="V18" s="24" t="str">
        <f>IF(cdes_hors_bases[[#This Row],[Date]]="","",TEXT(MONTH(cdes_hors_bases[[#This Row],[Date]]),"00"))</f>
        <v>06</v>
      </c>
      <c r="W18" s="24" t="str">
        <f>IF(cdes_hors_bases[[#This Row],[Date]]="","",TEXT(WEEKNUM(cdes_hors_bases[[#This Row],[Date]],21),"00"))</f>
        <v>24</v>
      </c>
      <c r="X18" s="27" t="s">
        <v>43</v>
      </c>
    </row>
    <row r="19" spans="1:24" x14ac:dyDescent="0.2">
      <c r="A19" s="9" t="s">
        <v>69</v>
      </c>
      <c r="B19" s="10">
        <f t="shared" si="1"/>
        <v>7</v>
      </c>
      <c r="C19" s="10" t="str">
        <f t="shared" si="0"/>
        <v>HB87</v>
      </c>
      <c r="D19" s="11">
        <v>43630</v>
      </c>
      <c r="E19" s="12" t="s">
        <v>39</v>
      </c>
      <c r="F19" s="13"/>
      <c r="G19" s="14">
        <v>613</v>
      </c>
      <c r="H19" s="13"/>
      <c r="I19" s="15" t="s">
        <v>77</v>
      </c>
      <c r="J19" s="16" t="s">
        <v>71</v>
      </c>
      <c r="K19" s="28" t="s">
        <v>36</v>
      </c>
      <c r="L19" s="13" t="s">
        <v>36</v>
      </c>
      <c r="M19" s="18"/>
      <c r="N19" s="12">
        <v>1</v>
      </c>
      <c r="O19" s="19">
        <f>cdes_hors_bases[[#This Row],[Prix U ht]]*cdes_hors_bases[[#This Row],[Qté]]</f>
        <v>0</v>
      </c>
      <c r="P19" s="20"/>
      <c r="Q19" s="21">
        <v>43709</v>
      </c>
      <c r="R19" s="21"/>
      <c r="S19" s="22"/>
      <c r="T19" s="23" t="s">
        <v>30</v>
      </c>
      <c r="U19" s="17">
        <f>IF(cdes_hors_bases[[#This Row],[Date]]="","",YEAR(cdes_hors_bases[[#This Row],[Date]]))</f>
        <v>2019</v>
      </c>
      <c r="V19" s="24" t="str">
        <f>IF(cdes_hors_bases[[#This Row],[Date]]="","",TEXT(MONTH(cdes_hors_bases[[#This Row],[Date]]),"00"))</f>
        <v>06</v>
      </c>
      <c r="W19" s="24" t="str">
        <f>IF(cdes_hors_bases[[#This Row],[Date]]="","",TEXT(WEEKNUM(cdes_hors_bases[[#This Row],[Date]],21),"00"))</f>
        <v>24</v>
      </c>
      <c r="X19" s="27" t="s">
        <v>43</v>
      </c>
    </row>
    <row r="20" spans="1:24" x14ac:dyDescent="0.2">
      <c r="A20" s="9" t="s">
        <v>69</v>
      </c>
      <c r="B20" s="10">
        <f t="shared" si="1"/>
        <v>8</v>
      </c>
      <c r="C20" s="10" t="str">
        <f t="shared" si="0"/>
        <v>HB88</v>
      </c>
      <c r="D20" s="11">
        <v>43630</v>
      </c>
      <c r="E20" s="12" t="s">
        <v>39</v>
      </c>
      <c r="F20" s="13"/>
      <c r="G20" s="14">
        <v>613</v>
      </c>
      <c r="H20" s="13"/>
      <c r="I20" s="15" t="s">
        <v>78</v>
      </c>
      <c r="J20" s="16" t="s">
        <v>71</v>
      </c>
      <c r="K20" s="28" t="s">
        <v>36</v>
      </c>
      <c r="L20" s="13" t="s">
        <v>36</v>
      </c>
      <c r="M20" s="18"/>
      <c r="N20" s="12">
        <v>1</v>
      </c>
      <c r="O20" s="19">
        <f>cdes_hors_bases[[#This Row],[Prix U ht]]*cdes_hors_bases[[#This Row],[Qté]]</f>
        <v>0</v>
      </c>
      <c r="P20" s="20"/>
      <c r="Q20" s="21">
        <v>43709</v>
      </c>
      <c r="R20" s="21"/>
      <c r="S20" s="22"/>
      <c r="T20" s="23" t="s">
        <v>30</v>
      </c>
      <c r="U20" s="17">
        <f>IF(cdes_hors_bases[[#This Row],[Date]]="","",YEAR(cdes_hors_bases[[#This Row],[Date]]))</f>
        <v>2019</v>
      </c>
      <c r="V20" s="24" t="str">
        <f>IF(cdes_hors_bases[[#This Row],[Date]]="","",TEXT(MONTH(cdes_hors_bases[[#This Row],[Date]]),"00"))</f>
        <v>06</v>
      </c>
      <c r="W20" s="24" t="str">
        <f>IF(cdes_hors_bases[[#This Row],[Date]]="","",TEXT(WEEKNUM(cdes_hors_bases[[#This Row],[Date]],21),"00"))</f>
        <v>24</v>
      </c>
      <c r="X20" s="27" t="s">
        <v>43</v>
      </c>
    </row>
    <row r="21" spans="1:24" x14ac:dyDescent="0.2">
      <c r="A21" s="9" t="s">
        <v>79</v>
      </c>
      <c r="B21" s="10">
        <f t="shared" si="1"/>
        <v>1</v>
      </c>
      <c r="C21" s="10" t="str">
        <f t="shared" si="0"/>
        <v>HB91</v>
      </c>
      <c r="D21" s="11">
        <v>43630</v>
      </c>
      <c r="E21" s="12" t="s">
        <v>25</v>
      </c>
      <c r="F21" s="13"/>
      <c r="G21" s="14">
        <v>613</v>
      </c>
      <c r="H21" s="13"/>
      <c r="I21" s="15" t="s">
        <v>80</v>
      </c>
      <c r="J21" s="16" t="s">
        <v>81</v>
      </c>
      <c r="K21" s="28" t="s">
        <v>36</v>
      </c>
      <c r="L21" s="13" t="s">
        <v>36</v>
      </c>
      <c r="M21" s="18"/>
      <c r="N21" s="12">
        <v>3</v>
      </c>
      <c r="O21" s="19">
        <f>cdes_hors_bases[[#This Row],[Prix U ht]]*cdes_hors_bases[[#This Row],[Qté]]</f>
        <v>0</v>
      </c>
      <c r="P21" s="20"/>
      <c r="Q21" s="21">
        <v>43633</v>
      </c>
      <c r="R21" s="21"/>
      <c r="S21" s="22"/>
      <c r="T21" s="23" t="s">
        <v>54</v>
      </c>
      <c r="U21" s="17">
        <f>IF(cdes_hors_bases[[#This Row],[Date]]="","",YEAR(cdes_hors_bases[[#This Row],[Date]]))</f>
        <v>2019</v>
      </c>
      <c r="V21" s="24" t="str">
        <f>IF(cdes_hors_bases[[#This Row],[Date]]="","",TEXT(MONTH(cdes_hors_bases[[#This Row],[Date]]),"00"))</f>
        <v>06</v>
      </c>
      <c r="W21" s="24" t="str">
        <f>IF(cdes_hors_bases[[#This Row],[Date]]="","",TEXT(WEEKNUM(cdes_hors_bases[[#This Row],[Date]],21),"00"))</f>
        <v>24</v>
      </c>
      <c r="X21" s="27" t="s">
        <v>65</v>
      </c>
    </row>
    <row r="22" spans="1:24" x14ac:dyDescent="0.2">
      <c r="A22" s="9" t="s">
        <v>79</v>
      </c>
      <c r="B22" s="10">
        <f t="shared" si="1"/>
        <v>2</v>
      </c>
      <c r="C22" s="10" t="str">
        <f t="shared" si="0"/>
        <v>HB92</v>
      </c>
      <c r="D22" s="11">
        <v>43630</v>
      </c>
      <c r="E22" s="12" t="s">
        <v>25</v>
      </c>
      <c r="F22" s="13"/>
      <c r="G22" s="14">
        <v>613</v>
      </c>
      <c r="H22" s="13"/>
      <c r="I22" s="15" t="s">
        <v>82</v>
      </c>
      <c r="J22" s="16" t="s">
        <v>83</v>
      </c>
      <c r="K22" s="28" t="s">
        <v>36</v>
      </c>
      <c r="L22" s="13" t="s">
        <v>36</v>
      </c>
      <c r="M22" s="18"/>
      <c r="N22" s="12">
        <v>3</v>
      </c>
      <c r="O22" s="19">
        <f>cdes_hors_bases[[#This Row],[Prix U ht]]*cdes_hors_bases[[#This Row],[Qté]]</f>
        <v>0</v>
      </c>
      <c r="P22" s="20"/>
      <c r="Q22" s="21">
        <v>43633</v>
      </c>
      <c r="R22" s="21"/>
      <c r="S22" s="22"/>
      <c r="T22" s="23" t="s">
        <v>54</v>
      </c>
      <c r="U22" s="17">
        <f>IF(cdes_hors_bases[[#This Row],[Date]]="","",YEAR(cdes_hors_bases[[#This Row],[Date]]))</f>
        <v>2019</v>
      </c>
      <c r="V22" s="24" t="str">
        <f>IF(cdes_hors_bases[[#This Row],[Date]]="","",TEXT(MONTH(cdes_hors_bases[[#This Row],[Date]]),"00"))</f>
        <v>06</v>
      </c>
      <c r="W22" s="24" t="str">
        <f>IF(cdes_hors_bases[[#This Row],[Date]]="","",TEXT(WEEKNUM(cdes_hors_bases[[#This Row],[Date]],21),"00"))</f>
        <v>24</v>
      </c>
      <c r="X22" s="27" t="s">
        <v>65</v>
      </c>
    </row>
    <row r="23" spans="1:24" x14ac:dyDescent="0.2">
      <c r="A23" s="9" t="s">
        <v>79</v>
      </c>
      <c r="B23" s="10">
        <f t="shared" si="1"/>
        <v>3</v>
      </c>
      <c r="C23" s="10" t="str">
        <f t="shared" si="0"/>
        <v>HB93</v>
      </c>
      <c r="D23" s="11">
        <v>43630</v>
      </c>
      <c r="E23" s="12" t="s">
        <v>25</v>
      </c>
      <c r="F23" s="13"/>
      <c r="G23" s="14">
        <v>613</v>
      </c>
      <c r="H23" s="13"/>
      <c r="I23" s="15" t="s">
        <v>84</v>
      </c>
      <c r="J23" s="16" t="s">
        <v>85</v>
      </c>
      <c r="K23" s="28" t="s">
        <v>28</v>
      </c>
      <c r="L23" s="13" t="s">
        <v>86</v>
      </c>
      <c r="M23" s="18"/>
      <c r="N23" s="12">
        <v>10</v>
      </c>
      <c r="O23" s="19">
        <f>cdes_hors_bases[[#This Row],[Prix U ht]]*cdes_hors_bases[[#This Row],[Qté]]</f>
        <v>0</v>
      </c>
      <c r="P23" s="20"/>
      <c r="Q23" s="21">
        <v>43633</v>
      </c>
      <c r="R23" s="21"/>
      <c r="S23" s="22"/>
      <c r="T23" s="23" t="s">
        <v>54</v>
      </c>
      <c r="U23" s="17">
        <f>IF(cdes_hors_bases[[#This Row],[Date]]="","",YEAR(cdes_hors_bases[[#This Row],[Date]]))</f>
        <v>2019</v>
      </c>
      <c r="V23" s="24" t="str">
        <f>IF(cdes_hors_bases[[#This Row],[Date]]="","",TEXT(MONTH(cdes_hors_bases[[#This Row],[Date]]),"00"))</f>
        <v>06</v>
      </c>
      <c r="W23" s="24" t="str">
        <f>IF(cdes_hors_bases[[#This Row],[Date]]="","",TEXT(WEEKNUM(cdes_hors_bases[[#This Row],[Date]],21),"00"))</f>
        <v>24</v>
      </c>
      <c r="X23" s="27" t="s">
        <v>65</v>
      </c>
    </row>
    <row r="24" spans="1:24" x14ac:dyDescent="0.2">
      <c r="A24" s="9" t="s">
        <v>79</v>
      </c>
      <c r="B24" s="10">
        <f t="shared" si="1"/>
        <v>4</v>
      </c>
      <c r="C24" s="10" t="str">
        <f t="shared" si="0"/>
        <v>HB94</v>
      </c>
      <c r="D24" s="11">
        <v>43630</v>
      </c>
      <c r="E24" s="12" t="s">
        <v>25</v>
      </c>
      <c r="F24" s="13"/>
      <c r="G24" s="14">
        <v>613</v>
      </c>
      <c r="H24" s="13"/>
      <c r="I24" s="15" t="s">
        <v>87</v>
      </c>
      <c r="J24" s="16" t="s">
        <v>88</v>
      </c>
      <c r="K24" s="28" t="s">
        <v>89</v>
      </c>
      <c r="L24" s="13" t="s">
        <v>90</v>
      </c>
      <c r="M24" s="18"/>
      <c r="N24" s="12">
        <v>5</v>
      </c>
      <c r="O24" s="19">
        <f>cdes_hors_bases[[#This Row],[Prix U ht]]*cdes_hors_bases[[#This Row],[Qté]]</f>
        <v>0</v>
      </c>
      <c r="P24" s="20"/>
      <c r="Q24" s="21">
        <v>43644</v>
      </c>
      <c r="R24" s="21"/>
      <c r="S24" s="22"/>
      <c r="T24" s="23" t="s">
        <v>54</v>
      </c>
      <c r="U24" s="17">
        <f>IF(cdes_hors_bases[[#This Row],[Date]]="","",YEAR(cdes_hors_bases[[#This Row],[Date]]))</f>
        <v>2019</v>
      </c>
      <c r="V24" s="24" t="str">
        <f>IF(cdes_hors_bases[[#This Row],[Date]]="","",TEXT(MONTH(cdes_hors_bases[[#This Row],[Date]]),"00"))</f>
        <v>06</v>
      </c>
      <c r="W24" s="24" t="str">
        <f>IF(cdes_hors_bases[[#This Row],[Date]]="","",TEXT(WEEKNUM(cdes_hors_bases[[#This Row],[Date]],21),"00"))</f>
        <v>24</v>
      </c>
      <c r="X24" s="27" t="s">
        <v>65</v>
      </c>
    </row>
    <row r="25" spans="1:24" x14ac:dyDescent="0.2">
      <c r="A25" s="9" t="s">
        <v>91</v>
      </c>
      <c r="B25" s="10">
        <f t="shared" si="1"/>
        <v>1</v>
      </c>
      <c r="C25" s="10" t="str">
        <f t="shared" si="0"/>
        <v>HB101</v>
      </c>
      <c r="D25" s="11">
        <v>43635</v>
      </c>
      <c r="E25" s="12" t="s">
        <v>39</v>
      </c>
      <c r="F25" s="13"/>
      <c r="G25" s="14">
        <v>613</v>
      </c>
      <c r="H25" s="13"/>
      <c r="I25" s="15" t="s">
        <v>92</v>
      </c>
      <c r="J25" s="16" t="s">
        <v>93</v>
      </c>
      <c r="K25" s="28" t="s">
        <v>36</v>
      </c>
      <c r="L25" s="13" t="s">
        <v>36</v>
      </c>
      <c r="M25" s="18"/>
      <c r="N25" s="12">
        <v>1</v>
      </c>
      <c r="O25" s="19">
        <f>cdes_hors_bases[[#This Row],[Prix U ht]]*cdes_hors_bases[[#This Row],[Qté]]</f>
        <v>0</v>
      </c>
      <c r="P25" s="20"/>
      <c r="Q25" s="21"/>
      <c r="R25" s="21"/>
      <c r="S25" s="22" t="s">
        <v>94</v>
      </c>
      <c r="T25" s="23"/>
      <c r="U25" s="17">
        <f>IF(cdes_hors_bases[[#This Row],[Date]]="","",YEAR(cdes_hors_bases[[#This Row],[Date]]))</f>
        <v>2019</v>
      </c>
      <c r="V25" s="24" t="str">
        <f>IF(cdes_hors_bases[[#This Row],[Date]]="","",TEXT(MONTH(cdes_hors_bases[[#This Row],[Date]]),"00"))</f>
        <v>06</v>
      </c>
      <c r="W25" s="24" t="str">
        <f>IF(cdes_hors_bases[[#This Row],[Date]]="","",TEXT(WEEKNUM(cdes_hors_bases[[#This Row],[Date]],21),"00"))</f>
        <v>25</v>
      </c>
      <c r="X25" s="27" t="s">
        <v>43</v>
      </c>
    </row>
    <row r="26" spans="1:24" x14ac:dyDescent="0.2">
      <c r="A26" s="9" t="s">
        <v>91</v>
      </c>
      <c r="B26" s="10">
        <f t="shared" si="1"/>
        <v>2</v>
      </c>
      <c r="C26" s="10" t="str">
        <f t="shared" si="0"/>
        <v>HB102</v>
      </c>
      <c r="D26" s="11">
        <v>43635</v>
      </c>
      <c r="E26" s="12" t="s">
        <v>39</v>
      </c>
      <c r="F26" s="13"/>
      <c r="G26" s="14">
        <v>613</v>
      </c>
      <c r="H26" s="13"/>
      <c r="I26" s="15" t="s">
        <v>95</v>
      </c>
      <c r="J26" s="16" t="s">
        <v>93</v>
      </c>
      <c r="K26" s="28" t="s">
        <v>36</v>
      </c>
      <c r="L26" s="13" t="s">
        <v>36</v>
      </c>
      <c r="M26" s="18"/>
      <c r="N26" s="12">
        <v>1</v>
      </c>
      <c r="O26" s="19">
        <f>cdes_hors_bases[[#This Row],[Prix U ht]]*cdes_hors_bases[[#This Row],[Qté]]</f>
        <v>0</v>
      </c>
      <c r="P26" s="20"/>
      <c r="Q26" s="21"/>
      <c r="R26" s="21"/>
      <c r="S26" s="22" t="s">
        <v>94</v>
      </c>
      <c r="T26" s="23"/>
      <c r="U26" s="17">
        <f>IF(cdes_hors_bases[[#This Row],[Date]]="","",YEAR(cdes_hors_bases[[#This Row],[Date]]))</f>
        <v>2019</v>
      </c>
      <c r="V26" s="24" t="str">
        <f>IF(cdes_hors_bases[[#This Row],[Date]]="","",TEXT(MONTH(cdes_hors_bases[[#This Row],[Date]]),"00"))</f>
        <v>06</v>
      </c>
      <c r="W26" s="24" t="str">
        <f>IF(cdes_hors_bases[[#This Row],[Date]]="","",TEXT(WEEKNUM(cdes_hors_bases[[#This Row],[Date]],21),"00"))</f>
        <v>25</v>
      </c>
      <c r="X26" s="27" t="s">
        <v>43</v>
      </c>
    </row>
    <row r="27" spans="1:24" x14ac:dyDescent="0.2">
      <c r="A27" s="9" t="s">
        <v>91</v>
      </c>
      <c r="B27" s="10">
        <f t="shared" si="1"/>
        <v>3</v>
      </c>
      <c r="C27" s="10" t="str">
        <f t="shared" si="0"/>
        <v>HB103</v>
      </c>
      <c r="D27" s="11">
        <v>43635</v>
      </c>
      <c r="E27" s="12" t="s">
        <v>39</v>
      </c>
      <c r="F27" s="13"/>
      <c r="G27" s="14">
        <v>613</v>
      </c>
      <c r="H27" s="13"/>
      <c r="I27" s="15" t="s">
        <v>96</v>
      </c>
      <c r="J27" s="16" t="s">
        <v>93</v>
      </c>
      <c r="K27" s="28" t="s">
        <v>36</v>
      </c>
      <c r="L27" s="13" t="s">
        <v>36</v>
      </c>
      <c r="M27" s="18"/>
      <c r="N27" s="12">
        <v>1</v>
      </c>
      <c r="O27" s="19">
        <f>cdes_hors_bases[[#This Row],[Prix U ht]]*cdes_hors_bases[[#This Row],[Qté]]</f>
        <v>0</v>
      </c>
      <c r="P27" s="20"/>
      <c r="Q27" s="21"/>
      <c r="R27" s="21"/>
      <c r="S27" s="22" t="s">
        <v>94</v>
      </c>
      <c r="T27" s="23"/>
      <c r="U27" s="17">
        <f>IF(cdes_hors_bases[[#This Row],[Date]]="","",YEAR(cdes_hors_bases[[#This Row],[Date]]))</f>
        <v>2019</v>
      </c>
      <c r="V27" s="24" t="str">
        <f>IF(cdes_hors_bases[[#This Row],[Date]]="","",TEXT(MONTH(cdes_hors_bases[[#This Row],[Date]]),"00"))</f>
        <v>06</v>
      </c>
      <c r="W27" s="24" t="str">
        <f>IF(cdes_hors_bases[[#This Row],[Date]]="","",TEXT(WEEKNUM(cdes_hors_bases[[#This Row],[Date]],21),"00"))</f>
        <v>25</v>
      </c>
      <c r="X27" s="27" t="s">
        <v>43</v>
      </c>
    </row>
    <row r="28" spans="1:24" x14ac:dyDescent="0.2">
      <c r="A28" s="9" t="s">
        <v>91</v>
      </c>
      <c r="B28" s="10">
        <f t="shared" si="1"/>
        <v>4</v>
      </c>
      <c r="C28" s="10" t="str">
        <f t="shared" si="0"/>
        <v>HB104</v>
      </c>
      <c r="D28" s="11">
        <v>43635</v>
      </c>
      <c r="E28" s="12" t="s">
        <v>39</v>
      </c>
      <c r="F28" s="13"/>
      <c r="G28" s="14">
        <v>613</v>
      </c>
      <c r="H28" s="13"/>
      <c r="I28" s="15" t="s">
        <v>97</v>
      </c>
      <c r="J28" s="16" t="s">
        <v>93</v>
      </c>
      <c r="K28" s="28" t="s">
        <v>36</v>
      </c>
      <c r="L28" s="13" t="s">
        <v>36</v>
      </c>
      <c r="M28" s="18"/>
      <c r="N28" s="12">
        <v>1</v>
      </c>
      <c r="O28" s="19">
        <f>cdes_hors_bases[[#This Row],[Prix U ht]]*cdes_hors_bases[[#This Row],[Qté]]</f>
        <v>0</v>
      </c>
      <c r="P28" s="20"/>
      <c r="Q28" s="21"/>
      <c r="R28" s="21"/>
      <c r="S28" s="22" t="s">
        <v>94</v>
      </c>
      <c r="T28" s="23"/>
      <c r="U28" s="17">
        <f>IF(cdes_hors_bases[[#This Row],[Date]]="","",YEAR(cdes_hors_bases[[#This Row],[Date]]))</f>
        <v>2019</v>
      </c>
      <c r="V28" s="24" t="str">
        <f>IF(cdes_hors_bases[[#This Row],[Date]]="","",TEXT(MONTH(cdes_hors_bases[[#This Row],[Date]]),"00"))</f>
        <v>06</v>
      </c>
      <c r="W28" s="24" t="str">
        <f>IF(cdes_hors_bases[[#This Row],[Date]]="","",TEXT(WEEKNUM(cdes_hors_bases[[#This Row],[Date]],21),"00"))</f>
        <v>25</v>
      </c>
      <c r="X28" s="27" t="s">
        <v>43</v>
      </c>
    </row>
    <row r="29" spans="1:24" x14ac:dyDescent="0.2">
      <c r="A29" s="9" t="s">
        <v>98</v>
      </c>
      <c r="B29" s="10">
        <f t="shared" si="1"/>
        <v>1</v>
      </c>
      <c r="C29" s="10" t="str">
        <f t="shared" si="0"/>
        <v>HB111</v>
      </c>
      <c r="D29" s="11">
        <v>43635</v>
      </c>
      <c r="E29" s="12" t="s">
        <v>39</v>
      </c>
      <c r="F29" s="13"/>
      <c r="G29" s="14">
        <v>535</v>
      </c>
      <c r="H29" s="13"/>
      <c r="I29" s="15" t="s">
        <v>99</v>
      </c>
      <c r="J29" s="16" t="s">
        <v>100</v>
      </c>
      <c r="K29" s="28" t="s">
        <v>36</v>
      </c>
      <c r="L29" s="13" t="s">
        <v>36</v>
      </c>
      <c r="M29" s="18"/>
      <c r="N29" s="12">
        <v>4</v>
      </c>
      <c r="O29" s="19">
        <f>cdes_hors_bases[[#This Row],[Prix U ht]]*cdes_hors_bases[[#This Row],[Qté]]</f>
        <v>0</v>
      </c>
      <c r="P29" s="20"/>
      <c r="Q29" s="21">
        <v>43637</v>
      </c>
      <c r="R29" s="21"/>
      <c r="S29" s="22"/>
      <c r="T29" s="23" t="s">
        <v>30</v>
      </c>
      <c r="U29" s="17">
        <f>IF(cdes_hors_bases[[#This Row],[Date]]="","",YEAR(cdes_hors_bases[[#This Row],[Date]]))</f>
        <v>2019</v>
      </c>
      <c r="V29" s="24" t="str">
        <f>IF(cdes_hors_bases[[#This Row],[Date]]="","",TEXT(MONTH(cdes_hors_bases[[#This Row],[Date]]),"00"))</f>
        <v>06</v>
      </c>
      <c r="W29" s="24" t="str">
        <f>IF(cdes_hors_bases[[#This Row],[Date]]="","",TEXT(WEEKNUM(cdes_hors_bases[[#This Row],[Date]],21),"00"))</f>
        <v>25</v>
      </c>
      <c r="X29" s="27" t="s">
        <v>43</v>
      </c>
    </row>
    <row r="30" spans="1:24" x14ac:dyDescent="0.2">
      <c r="A30" s="9" t="s">
        <v>98</v>
      </c>
      <c r="B30" s="10">
        <f t="shared" si="1"/>
        <v>2</v>
      </c>
      <c r="C30" s="10" t="str">
        <f t="shared" si="0"/>
        <v>HB112</v>
      </c>
      <c r="D30" s="11">
        <v>43635</v>
      </c>
      <c r="E30" s="12" t="s">
        <v>39</v>
      </c>
      <c r="F30" s="13"/>
      <c r="G30" s="14">
        <v>535</v>
      </c>
      <c r="H30" s="13"/>
      <c r="I30" s="15" t="s">
        <v>101</v>
      </c>
      <c r="J30" s="16" t="s">
        <v>100</v>
      </c>
      <c r="K30" s="28" t="s">
        <v>36</v>
      </c>
      <c r="L30" s="13" t="s">
        <v>36</v>
      </c>
      <c r="M30" s="18"/>
      <c r="N30" s="12">
        <v>4</v>
      </c>
      <c r="O30" s="19">
        <f>cdes_hors_bases[[#This Row],[Prix U ht]]*cdes_hors_bases[[#This Row],[Qté]]</f>
        <v>0</v>
      </c>
      <c r="P30" s="20"/>
      <c r="Q30" s="21">
        <v>43637</v>
      </c>
      <c r="R30" s="21"/>
      <c r="S30" s="22"/>
      <c r="T30" s="23" t="s">
        <v>30</v>
      </c>
      <c r="U30" s="17">
        <f>IF(cdes_hors_bases[[#This Row],[Date]]="","",YEAR(cdes_hors_bases[[#This Row],[Date]]))</f>
        <v>2019</v>
      </c>
      <c r="V30" s="24" t="str">
        <f>IF(cdes_hors_bases[[#This Row],[Date]]="","",TEXT(MONTH(cdes_hors_bases[[#This Row],[Date]]),"00"))</f>
        <v>06</v>
      </c>
      <c r="W30" s="24" t="str">
        <f>IF(cdes_hors_bases[[#This Row],[Date]]="","",TEXT(WEEKNUM(cdes_hors_bases[[#This Row],[Date]],21),"00"))</f>
        <v>25</v>
      </c>
      <c r="X30" s="27" t="s">
        <v>43</v>
      </c>
    </row>
    <row r="31" spans="1:24" x14ac:dyDescent="0.2">
      <c r="A31" s="9" t="s">
        <v>98</v>
      </c>
      <c r="B31" s="10">
        <f t="shared" si="1"/>
        <v>3</v>
      </c>
      <c r="C31" s="10" t="str">
        <f t="shared" si="0"/>
        <v>HB113</v>
      </c>
      <c r="D31" s="11">
        <v>43635</v>
      </c>
      <c r="E31" s="12" t="s">
        <v>39</v>
      </c>
      <c r="F31" s="13"/>
      <c r="G31" s="14">
        <v>535</v>
      </c>
      <c r="H31" s="13"/>
      <c r="I31" s="15" t="s">
        <v>102</v>
      </c>
      <c r="J31" s="16" t="s">
        <v>100</v>
      </c>
      <c r="K31" s="28" t="s">
        <v>36</v>
      </c>
      <c r="L31" s="13" t="s">
        <v>36</v>
      </c>
      <c r="M31" s="18"/>
      <c r="N31" s="12">
        <v>4</v>
      </c>
      <c r="O31" s="19">
        <f>cdes_hors_bases[[#This Row],[Prix U ht]]*cdes_hors_bases[[#This Row],[Qté]]</f>
        <v>0</v>
      </c>
      <c r="P31" s="20"/>
      <c r="Q31" s="21">
        <v>43637</v>
      </c>
      <c r="R31" s="21"/>
      <c r="S31" s="22"/>
      <c r="T31" s="23" t="s">
        <v>30</v>
      </c>
      <c r="U31" s="17">
        <f>IF(cdes_hors_bases[[#This Row],[Date]]="","",YEAR(cdes_hors_bases[[#This Row],[Date]]))</f>
        <v>2019</v>
      </c>
      <c r="V31" s="24" t="str">
        <f>IF(cdes_hors_bases[[#This Row],[Date]]="","",TEXT(MONTH(cdes_hors_bases[[#This Row],[Date]]),"00"))</f>
        <v>06</v>
      </c>
      <c r="W31" s="24" t="str">
        <f>IF(cdes_hors_bases[[#This Row],[Date]]="","",TEXT(WEEKNUM(cdes_hors_bases[[#This Row],[Date]],21),"00"))</f>
        <v>25</v>
      </c>
      <c r="X31" s="27" t="s">
        <v>43</v>
      </c>
    </row>
    <row r="32" spans="1:24" x14ac:dyDescent="0.2">
      <c r="A32" s="9" t="s">
        <v>103</v>
      </c>
      <c r="B32" s="10">
        <f t="shared" si="1"/>
        <v>1</v>
      </c>
      <c r="C32" s="10" t="str">
        <f t="shared" si="0"/>
        <v>HB121</v>
      </c>
      <c r="D32" s="11">
        <v>43636</v>
      </c>
      <c r="E32" s="12" t="s">
        <v>39</v>
      </c>
      <c r="F32" s="13"/>
      <c r="G32" s="14">
        <v>532</v>
      </c>
      <c r="H32" s="13"/>
      <c r="I32" s="15" t="s">
        <v>104</v>
      </c>
      <c r="J32" s="16" t="s">
        <v>105</v>
      </c>
      <c r="K32" s="28" t="s">
        <v>36</v>
      </c>
      <c r="L32" s="13" t="s">
        <v>36</v>
      </c>
      <c r="M32" s="18"/>
      <c r="N32" s="12">
        <v>1</v>
      </c>
      <c r="O32" s="19">
        <f>cdes_hors_bases[[#This Row],[Prix U ht]]*cdes_hors_bases[[#This Row],[Qté]]</f>
        <v>0</v>
      </c>
      <c r="P32" s="20"/>
      <c r="Q32" s="21">
        <v>43636</v>
      </c>
      <c r="R32" s="21"/>
      <c r="S32" s="22"/>
      <c r="T32" s="23" t="s">
        <v>30</v>
      </c>
      <c r="U32" s="17">
        <f>IF(cdes_hors_bases[[#This Row],[Date]]="","",YEAR(cdes_hors_bases[[#This Row],[Date]]))</f>
        <v>2019</v>
      </c>
      <c r="V32" s="24" t="str">
        <f>IF(cdes_hors_bases[[#This Row],[Date]]="","",TEXT(MONTH(cdes_hors_bases[[#This Row],[Date]]),"00"))</f>
        <v>06</v>
      </c>
      <c r="W32" s="24" t="str">
        <f>IF(cdes_hors_bases[[#This Row],[Date]]="","",TEXT(WEEKNUM(cdes_hors_bases[[#This Row],[Date]],21),"00"))</f>
        <v>25</v>
      </c>
      <c r="X32" s="27" t="s">
        <v>43</v>
      </c>
    </row>
    <row r="33" spans="1:24" x14ac:dyDescent="0.2">
      <c r="A33" s="9" t="s">
        <v>106</v>
      </c>
      <c r="B33" s="10">
        <f t="shared" si="1"/>
        <v>1</v>
      </c>
      <c r="C33" s="10" t="str">
        <f t="shared" si="0"/>
        <v>HB131</v>
      </c>
      <c r="D33" s="11">
        <v>43644</v>
      </c>
      <c r="E33" s="12" t="s">
        <v>39</v>
      </c>
      <c r="F33" s="13"/>
      <c r="G33" s="14">
        <v>535</v>
      </c>
      <c r="H33" s="13"/>
      <c r="I33" s="15" t="s">
        <v>107</v>
      </c>
      <c r="J33" s="16" t="s">
        <v>108</v>
      </c>
      <c r="K33" s="28" t="s">
        <v>21</v>
      </c>
      <c r="L33" s="13" t="s">
        <v>21</v>
      </c>
      <c r="M33" s="18"/>
      <c r="N33" s="12">
        <v>2</v>
      </c>
      <c r="O33" s="19">
        <f>cdes_hors_bases[[#This Row],[Prix U ht]]*cdes_hors_bases[[#This Row],[Qté]]</f>
        <v>0</v>
      </c>
      <c r="P33" s="20"/>
      <c r="Q33" s="21">
        <v>43677</v>
      </c>
      <c r="R33" s="21"/>
      <c r="S33" s="22"/>
      <c r="T33" s="23" t="s">
        <v>30</v>
      </c>
      <c r="U33" s="17">
        <f>IF(cdes_hors_bases[[#This Row],[Date]]="","",YEAR(cdes_hors_bases[[#This Row],[Date]]))</f>
        <v>2019</v>
      </c>
      <c r="V33" s="24" t="str">
        <f>IF(cdes_hors_bases[[#This Row],[Date]]="","",TEXT(MONTH(cdes_hors_bases[[#This Row],[Date]]),"00"))</f>
        <v>06</v>
      </c>
      <c r="W33" s="24" t="str">
        <f>IF(cdes_hors_bases[[#This Row],[Date]]="","",TEXT(WEEKNUM(cdes_hors_bases[[#This Row],[Date]],21),"00"))</f>
        <v>26</v>
      </c>
      <c r="X33" s="27" t="s">
        <v>109</v>
      </c>
    </row>
    <row r="34" spans="1:24" x14ac:dyDescent="0.2">
      <c r="A34" s="9" t="s">
        <v>110</v>
      </c>
      <c r="B34" s="10">
        <f t="shared" si="1"/>
        <v>1</v>
      </c>
      <c r="C34" s="10" t="str">
        <f t="shared" si="0"/>
        <v>HB141</v>
      </c>
      <c r="D34" s="11">
        <v>43644</v>
      </c>
      <c r="E34" s="12" t="s">
        <v>39</v>
      </c>
      <c r="F34" s="13"/>
      <c r="G34" s="14">
        <v>613</v>
      </c>
      <c r="H34" s="13"/>
      <c r="I34" s="15" t="s">
        <v>111</v>
      </c>
      <c r="J34" s="16" t="s">
        <v>112</v>
      </c>
      <c r="K34" s="28" t="s">
        <v>21</v>
      </c>
      <c r="L34" s="13" t="s">
        <v>21</v>
      </c>
      <c r="M34" s="18"/>
      <c r="N34" s="12">
        <v>3</v>
      </c>
      <c r="O34" s="19">
        <f>cdes_hors_bases[[#This Row],[Prix U ht]]*cdes_hors_bases[[#This Row],[Qté]]</f>
        <v>0</v>
      </c>
      <c r="P34" s="20"/>
      <c r="Q34" s="21">
        <v>43644</v>
      </c>
      <c r="R34" s="21"/>
      <c r="S34" s="22"/>
      <c r="T34" s="23" t="s">
        <v>30</v>
      </c>
      <c r="U34" s="17">
        <f>IF(cdes_hors_bases[[#This Row],[Date]]="","",YEAR(cdes_hors_bases[[#This Row],[Date]]))</f>
        <v>2019</v>
      </c>
      <c r="V34" s="24" t="str">
        <f>IF(cdes_hors_bases[[#This Row],[Date]]="","",TEXT(MONTH(cdes_hors_bases[[#This Row],[Date]]),"00"))</f>
        <v>06</v>
      </c>
      <c r="W34" s="24" t="str">
        <f>IF(cdes_hors_bases[[#This Row],[Date]]="","",TEXT(WEEKNUM(cdes_hors_bases[[#This Row],[Date]],21),"00"))</f>
        <v>26</v>
      </c>
      <c r="X34" s="27" t="s">
        <v>109</v>
      </c>
    </row>
    <row r="35" spans="1:24" x14ac:dyDescent="0.2">
      <c r="A35" s="9" t="s">
        <v>113</v>
      </c>
      <c r="B35" s="10">
        <f t="shared" si="1"/>
        <v>1</v>
      </c>
      <c r="C35" s="10" t="str">
        <f t="shared" si="0"/>
        <v>HB151</v>
      </c>
      <c r="D35" s="11">
        <v>43644</v>
      </c>
      <c r="E35" s="12" t="s">
        <v>39</v>
      </c>
      <c r="F35" s="13"/>
      <c r="G35" s="14">
        <v>613</v>
      </c>
      <c r="H35" s="13"/>
      <c r="I35" s="15" t="s">
        <v>114</v>
      </c>
      <c r="J35" s="16" t="s">
        <v>112</v>
      </c>
      <c r="K35" s="28" t="s">
        <v>21</v>
      </c>
      <c r="L35" s="13" t="s">
        <v>21</v>
      </c>
      <c r="M35" s="18"/>
      <c r="N35" s="12">
        <v>3</v>
      </c>
      <c r="O35" s="19">
        <f>cdes_hors_bases[[#This Row],[Prix U ht]]*cdes_hors_bases[[#This Row],[Qté]]</f>
        <v>0</v>
      </c>
      <c r="P35" s="20"/>
      <c r="Q35" s="21">
        <v>43644</v>
      </c>
      <c r="R35" s="21"/>
      <c r="S35" s="22"/>
      <c r="T35" s="23" t="s">
        <v>30</v>
      </c>
      <c r="U35" s="17">
        <f>IF(cdes_hors_bases[[#This Row],[Date]]="","",YEAR(cdes_hors_bases[[#This Row],[Date]]))</f>
        <v>2019</v>
      </c>
      <c r="V35" s="24" t="str">
        <f>IF(cdes_hors_bases[[#This Row],[Date]]="","",TEXT(MONTH(cdes_hors_bases[[#This Row],[Date]]),"00"))</f>
        <v>06</v>
      </c>
      <c r="W35" s="24" t="str">
        <f>IF(cdes_hors_bases[[#This Row],[Date]]="","",TEXT(WEEKNUM(cdes_hors_bases[[#This Row],[Date]],21),"00"))</f>
        <v>26</v>
      </c>
      <c r="X35" s="27" t="s">
        <v>109</v>
      </c>
    </row>
    <row r="36" spans="1:24" x14ac:dyDescent="0.2">
      <c r="A36" s="9" t="s">
        <v>115</v>
      </c>
      <c r="B36" s="10">
        <f t="shared" si="1"/>
        <v>1</v>
      </c>
      <c r="C36" s="10" t="str">
        <f t="shared" si="0"/>
        <v>HB161</v>
      </c>
      <c r="D36" s="11">
        <v>43644</v>
      </c>
      <c r="E36" s="12" t="s">
        <v>39</v>
      </c>
      <c r="F36" s="13"/>
      <c r="G36" s="14">
        <v>613</v>
      </c>
      <c r="H36" s="13"/>
      <c r="I36" s="15" t="s">
        <v>116</v>
      </c>
      <c r="J36" s="16" t="s">
        <v>112</v>
      </c>
      <c r="K36" s="28" t="s">
        <v>21</v>
      </c>
      <c r="L36" s="13" t="s">
        <v>21</v>
      </c>
      <c r="M36" s="18"/>
      <c r="N36" s="12">
        <v>3</v>
      </c>
      <c r="O36" s="19">
        <f>cdes_hors_bases[[#This Row],[Prix U ht]]*cdes_hors_bases[[#This Row],[Qté]]</f>
        <v>0</v>
      </c>
      <c r="P36" s="20"/>
      <c r="Q36" s="21">
        <v>43644</v>
      </c>
      <c r="R36" s="21"/>
      <c r="S36" s="22"/>
      <c r="T36" s="23" t="s">
        <v>30</v>
      </c>
      <c r="U36" s="17">
        <f>IF(cdes_hors_bases[[#This Row],[Date]]="","",YEAR(cdes_hors_bases[[#This Row],[Date]]))</f>
        <v>2019</v>
      </c>
      <c r="V36" s="24" t="str">
        <f>IF(cdes_hors_bases[[#This Row],[Date]]="","",TEXT(MONTH(cdes_hors_bases[[#This Row],[Date]]),"00"))</f>
        <v>06</v>
      </c>
      <c r="W36" s="24" t="str">
        <f>IF(cdes_hors_bases[[#This Row],[Date]]="","",TEXT(WEEKNUM(cdes_hors_bases[[#This Row],[Date]],21),"00"))</f>
        <v>26</v>
      </c>
      <c r="X36" s="27" t="s">
        <v>109</v>
      </c>
    </row>
    <row r="37" spans="1:24" x14ac:dyDescent="0.2">
      <c r="A37" s="9" t="s">
        <v>117</v>
      </c>
      <c r="B37" s="10">
        <f t="shared" si="1"/>
        <v>1</v>
      </c>
      <c r="C37" s="10" t="str">
        <f t="shared" si="0"/>
        <v>HB171</v>
      </c>
      <c r="D37" s="11">
        <v>43644</v>
      </c>
      <c r="E37" s="12" t="s">
        <v>39</v>
      </c>
      <c r="F37" s="13"/>
      <c r="G37" s="14">
        <v>613</v>
      </c>
      <c r="H37" s="13"/>
      <c r="I37" s="15" t="s">
        <v>118</v>
      </c>
      <c r="J37" s="16" t="s">
        <v>112</v>
      </c>
      <c r="K37" s="28" t="s">
        <v>21</v>
      </c>
      <c r="L37" s="13" t="s">
        <v>21</v>
      </c>
      <c r="M37" s="18"/>
      <c r="N37" s="12">
        <v>3</v>
      </c>
      <c r="O37" s="19">
        <f>cdes_hors_bases[[#This Row],[Prix U ht]]*cdes_hors_bases[[#This Row],[Qté]]</f>
        <v>0</v>
      </c>
      <c r="P37" s="20"/>
      <c r="Q37" s="21">
        <v>43644</v>
      </c>
      <c r="R37" s="21"/>
      <c r="S37" s="22"/>
      <c r="T37" s="23" t="s">
        <v>30</v>
      </c>
      <c r="U37" s="17">
        <f>IF(cdes_hors_bases[[#This Row],[Date]]="","",YEAR(cdes_hors_bases[[#This Row],[Date]]))</f>
        <v>2019</v>
      </c>
      <c r="V37" s="24" t="str">
        <f>IF(cdes_hors_bases[[#This Row],[Date]]="","",TEXT(MONTH(cdes_hors_bases[[#This Row],[Date]]),"00"))</f>
        <v>06</v>
      </c>
      <c r="W37" s="24" t="str">
        <f>IF(cdes_hors_bases[[#This Row],[Date]]="","",TEXT(WEEKNUM(cdes_hors_bases[[#This Row],[Date]],21),"00"))</f>
        <v>26</v>
      </c>
      <c r="X37" s="27" t="s">
        <v>109</v>
      </c>
    </row>
    <row r="38" spans="1:24" x14ac:dyDescent="0.2">
      <c r="A38" s="9" t="s">
        <v>119</v>
      </c>
      <c r="B38" s="10">
        <f t="shared" si="1"/>
        <v>1</v>
      </c>
      <c r="C38" s="10" t="str">
        <f t="shared" si="0"/>
        <v>HB181</v>
      </c>
      <c r="D38" s="11">
        <v>43644</v>
      </c>
      <c r="E38" s="12" t="s">
        <v>39</v>
      </c>
      <c r="F38" s="13"/>
      <c r="G38" s="14">
        <v>613</v>
      </c>
      <c r="H38" s="13"/>
      <c r="I38" s="15" t="s">
        <v>120</v>
      </c>
      <c r="J38" s="16" t="s">
        <v>121</v>
      </c>
      <c r="K38" s="28" t="s">
        <v>21</v>
      </c>
      <c r="L38" s="13" t="s">
        <v>21</v>
      </c>
      <c r="M38" s="18"/>
      <c r="N38" s="12">
        <v>4</v>
      </c>
      <c r="O38" s="19">
        <f>cdes_hors_bases[[#This Row],[Prix U ht]]*cdes_hors_bases[[#This Row],[Qté]]</f>
        <v>0</v>
      </c>
      <c r="P38" s="20"/>
      <c r="Q38" s="21">
        <v>43662</v>
      </c>
      <c r="R38" s="21"/>
      <c r="S38" s="22"/>
      <c r="T38" s="23" t="s">
        <v>30</v>
      </c>
      <c r="U38" s="17">
        <f>IF(cdes_hors_bases[[#This Row],[Date]]="","",YEAR(cdes_hors_bases[[#This Row],[Date]]))</f>
        <v>2019</v>
      </c>
      <c r="V38" s="24" t="str">
        <f>IF(cdes_hors_bases[[#This Row],[Date]]="","",TEXT(MONTH(cdes_hors_bases[[#This Row],[Date]]),"00"))</f>
        <v>06</v>
      </c>
      <c r="W38" s="24" t="str">
        <f>IF(cdes_hors_bases[[#This Row],[Date]]="","",TEXT(WEEKNUM(cdes_hors_bases[[#This Row],[Date]],21),"00"))</f>
        <v>26</v>
      </c>
      <c r="X38" s="27" t="s">
        <v>109</v>
      </c>
    </row>
    <row r="39" spans="1:24" x14ac:dyDescent="0.2">
      <c r="A39" s="9" t="s">
        <v>122</v>
      </c>
      <c r="B39" s="10">
        <f t="shared" si="1"/>
        <v>1</v>
      </c>
      <c r="C39" s="10" t="str">
        <f t="shared" si="0"/>
        <v>HB191</v>
      </c>
      <c r="D39" s="11">
        <v>43644</v>
      </c>
      <c r="E39" s="12" t="s">
        <v>39</v>
      </c>
      <c r="F39" s="13"/>
      <c r="G39" s="14">
        <v>613</v>
      </c>
      <c r="H39" s="13"/>
      <c r="I39" s="15" t="s">
        <v>123</v>
      </c>
      <c r="J39" s="16" t="s">
        <v>112</v>
      </c>
      <c r="K39" s="28" t="s">
        <v>21</v>
      </c>
      <c r="L39" s="13" t="s">
        <v>21</v>
      </c>
      <c r="M39" s="18"/>
      <c r="N39" s="12">
        <v>3</v>
      </c>
      <c r="O39" s="19">
        <f>cdes_hors_bases[[#This Row],[Prix U ht]]*cdes_hors_bases[[#This Row],[Qté]]</f>
        <v>0</v>
      </c>
      <c r="P39" s="20"/>
      <c r="Q39" s="21">
        <v>43644</v>
      </c>
      <c r="R39" s="21"/>
      <c r="S39" s="22"/>
      <c r="T39" s="23" t="s">
        <v>30</v>
      </c>
      <c r="U39" s="17">
        <f>IF(cdes_hors_bases[[#This Row],[Date]]="","",YEAR(cdes_hors_bases[[#This Row],[Date]]))</f>
        <v>2019</v>
      </c>
      <c r="V39" s="24" t="str">
        <f>IF(cdes_hors_bases[[#This Row],[Date]]="","",TEXT(MONTH(cdes_hors_bases[[#This Row],[Date]]),"00"))</f>
        <v>06</v>
      </c>
      <c r="W39" s="24" t="str">
        <f>IF(cdes_hors_bases[[#This Row],[Date]]="","",TEXT(WEEKNUM(cdes_hors_bases[[#This Row],[Date]],21),"00"))</f>
        <v>26</v>
      </c>
      <c r="X39" s="27" t="s">
        <v>109</v>
      </c>
    </row>
    <row r="40" spans="1:24" x14ac:dyDescent="0.2">
      <c r="A40" s="9" t="s">
        <v>124</v>
      </c>
      <c r="B40" s="10">
        <f t="shared" si="1"/>
        <v>1</v>
      </c>
      <c r="C40" s="10" t="str">
        <f t="shared" si="0"/>
        <v>HB201</v>
      </c>
      <c r="D40" s="11">
        <v>43647</v>
      </c>
      <c r="E40" s="12" t="s">
        <v>25</v>
      </c>
      <c r="F40" s="13"/>
      <c r="G40" s="14">
        <v>613</v>
      </c>
      <c r="H40" s="13"/>
      <c r="I40" s="15" t="s">
        <v>87</v>
      </c>
      <c r="J40" s="16" t="s">
        <v>88</v>
      </c>
      <c r="K40" s="28" t="s">
        <v>89</v>
      </c>
      <c r="L40" s="13" t="s">
        <v>90</v>
      </c>
      <c r="M40" s="18"/>
      <c r="N40" s="12">
        <v>10</v>
      </c>
      <c r="O40" s="19">
        <f>cdes_hors_bases[[#This Row],[Prix U ht]]*cdes_hors_bases[[#This Row],[Qté]]</f>
        <v>0</v>
      </c>
      <c r="P40" s="20"/>
      <c r="Q40" s="21">
        <v>43664</v>
      </c>
      <c r="R40" s="21"/>
      <c r="S40" s="22"/>
      <c r="T40" s="23" t="s">
        <v>54</v>
      </c>
      <c r="U40" s="17">
        <f>IF(cdes_hors_bases[[#This Row],[Date]]="","",YEAR(cdes_hors_bases[[#This Row],[Date]]))</f>
        <v>2019</v>
      </c>
      <c r="V40" s="24" t="str">
        <f>IF(cdes_hors_bases[[#This Row],[Date]]="","",TEXT(MONTH(cdes_hors_bases[[#This Row],[Date]]),"00"))</f>
        <v>07</v>
      </c>
      <c r="W40" s="24" t="str">
        <f>IF(cdes_hors_bases[[#This Row],[Date]]="","",TEXT(WEEKNUM(cdes_hors_bases[[#This Row],[Date]],21),"00"))</f>
        <v>27</v>
      </c>
      <c r="X40" s="27" t="s">
        <v>65</v>
      </c>
    </row>
    <row r="41" spans="1:24" x14ac:dyDescent="0.2">
      <c r="A41" s="9" t="s">
        <v>124</v>
      </c>
      <c r="B41" s="10">
        <f t="shared" si="1"/>
        <v>2</v>
      </c>
      <c r="C41" s="10" t="str">
        <f t="shared" si="0"/>
        <v>HB202</v>
      </c>
      <c r="D41" s="11">
        <v>43647</v>
      </c>
      <c r="E41" s="12" t="s">
        <v>25</v>
      </c>
      <c r="F41" s="13"/>
      <c r="G41" s="14">
        <v>613</v>
      </c>
      <c r="H41" s="13"/>
      <c r="I41" s="15" t="s">
        <v>125</v>
      </c>
      <c r="J41" s="16" t="s">
        <v>126</v>
      </c>
      <c r="K41" s="28" t="s">
        <v>36</v>
      </c>
      <c r="L41" s="13" t="s">
        <v>36</v>
      </c>
      <c r="M41" s="18"/>
      <c r="N41" s="12">
        <v>1</v>
      </c>
      <c r="O41" s="19">
        <f>cdes_hors_bases[[#This Row],[Prix U ht]]*cdes_hors_bases[[#This Row],[Qté]]</f>
        <v>0</v>
      </c>
      <c r="P41" s="20"/>
      <c r="Q41" s="21">
        <v>43648</v>
      </c>
      <c r="R41" s="21"/>
      <c r="S41" s="22"/>
      <c r="T41" s="23" t="s">
        <v>54</v>
      </c>
      <c r="U41" s="17">
        <f>IF(cdes_hors_bases[[#This Row],[Date]]="","",YEAR(cdes_hors_bases[[#This Row],[Date]]))</f>
        <v>2019</v>
      </c>
      <c r="V41" s="24" t="str">
        <f>IF(cdes_hors_bases[[#This Row],[Date]]="","",TEXT(MONTH(cdes_hors_bases[[#This Row],[Date]]),"00"))</f>
        <v>07</v>
      </c>
      <c r="W41" s="24" t="str">
        <f>IF(cdes_hors_bases[[#This Row],[Date]]="","",TEXT(WEEKNUM(cdes_hors_bases[[#This Row],[Date]],21),"00"))</f>
        <v>27</v>
      </c>
      <c r="X41" s="27" t="s">
        <v>65</v>
      </c>
    </row>
    <row r="42" spans="1:24" x14ac:dyDescent="0.2">
      <c r="A42" s="9" t="s">
        <v>127</v>
      </c>
      <c r="B42" s="10">
        <f t="shared" si="1"/>
        <v>1</v>
      </c>
      <c r="C42" s="10" t="str">
        <f t="shared" si="0"/>
        <v>HB221</v>
      </c>
      <c r="D42" s="11">
        <v>43648</v>
      </c>
      <c r="E42" s="12" t="s">
        <v>25</v>
      </c>
      <c r="F42" s="13"/>
      <c r="G42" s="14">
        <v>613</v>
      </c>
      <c r="H42" s="13"/>
      <c r="I42" s="15" t="s">
        <v>128</v>
      </c>
      <c r="J42" s="16" t="s">
        <v>129</v>
      </c>
      <c r="K42" s="28" t="s">
        <v>36</v>
      </c>
      <c r="L42" s="13" t="s">
        <v>36</v>
      </c>
      <c r="M42" s="18"/>
      <c r="N42" s="12">
        <v>1</v>
      </c>
      <c r="O42" s="19">
        <f>cdes_hors_bases[[#This Row],[Prix U ht]]*cdes_hors_bases[[#This Row],[Qté]]</f>
        <v>0</v>
      </c>
      <c r="P42" s="20"/>
      <c r="Q42" s="21">
        <v>43649</v>
      </c>
      <c r="R42" s="21"/>
      <c r="S42" s="22"/>
      <c r="T42" s="23" t="s">
        <v>54</v>
      </c>
      <c r="U42" s="17">
        <f>IF(cdes_hors_bases[[#This Row],[Date]]="","",YEAR(cdes_hors_bases[[#This Row],[Date]]))</f>
        <v>2019</v>
      </c>
      <c r="V42" s="24" t="str">
        <f>IF(cdes_hors_bases[[#This Row],[Date]]="","",TEXT(MONTH(cdes_hors_bases[[#This Row],[Date]]),"00"))</f>
        <v>07</v>
      </c>
      <c r="W42" s="24" t="str">
        <f>IF(cdes_hors_bases[[#This Row],[Date]]="","",TEXT(WEEKNUM(cdes_hors_bases[[#This Row],[Date]],21),"00"))</f>
        <v>27</v>
      </c>
      <c r="X42" s="27" t="s">
        <v>65</v>
      </c>
    </row>
    <row r="43" spans="1:24" x14ac:dyDescent="0.2">
      <c r="A43" s="9" t="s">
        <v>127</v>
      </c>
      <c r="B43" s="10">
        <f t="shared" si="1"/>
        <v>2</v>
      </c>
      <c r="C43" s="10" t="str">
        <f t="shared" si="0"/>
        <v>HB222</v>
      </c>
      <c r="D43" s="11">
        <v>43648</v>
      </c>
      <c r="E43" s="12" t="s">
        <v>25</v>
      </c>
      <c r="F43" s="13"/>
      <c r="G43" s="14">
        <v>613</v>
      </c>
      <c r="H43" s="13"/>
      <c r="I43" s="15" t="s">
        <v>130</v>
      </c>
      <c r="J43" s="16" t="s">
        <v>131</v>
      </c>
      <c r="K43" s="28" t="s">
        <v>52</v>
      </c>
      <c r="L43" s="13" t="s">
        <v>132</v>
      </c>
      <c r="M43" s="18"/>
      <c r="N43" s="12">
        <v>3</v>
      </c>
      <c r="O43" s="19">
        <f>cdes_hors_bases[[#This Row],[Prix U ht]]*cdes_hors_bases[[#This Row],[Qté]]</f>
        <v>0</v>
      </c>
      <c r="P43" s="20"/>
      <c r="Q43" s="21">
        <v>43649</v>
      </c>
      <c r="R43" s="21"/>
      <c r="S43" s="22"/>
      <c r="T43" s="23" t="s">
        <v>54</v>
      </c>
      <c r="U43" s="17">
        <f>IF(cdes_hors_bases[[#This Row],[Date]]="","",YEAR(cdes_hors_bases[[#This Row],[Date]]))</f>
        <v>2019</v>
      </c>
      <c r="V43" s="24" t="str">
        <f>IF(cdes_hors_bases[[#This Row],[Date]]="","",TEXT(MONTH(cdes_hors_bases[[#This Row],[Date]]),"00"))</f>
        <v>07</v>
      </c>
      <c r="W43" s="24" t="str">
        <f>IF(cdes_hors_bases[[#This Row],[Date]]="","",TEXT(WEEKNUM(cdes_hors_bases[[#This Row],[Date]],21),"00"))</f>
        <v>27</v>
      </c>
      <c r="X43" s="27" t="s">
        <v>65</v>
      </c>
    </row>
    <row r="44" spans="1:24" x14ac:dyDescent="0.2">
      <c r="A44" s="9" t="s">
        <v>127</v>
      </c>
      <c r="B44" s="10">
        <f t="shared" si="1"/>
        <v>3</v>
      </c>
      <c r="C44" s="10" t="str">
        <f t="shared" si="0"/>
        <v>HB223</v>
      </c>
      <c r="D44" s="11">
        <v>43648</v>
      </c>
      <c r="E44" s="12" t="s">
        <v>25</v>
      </c>
      <c r="F44" s="13"/>
      <c r="G44" s="14">
        <v>613</v>
      </c>
      <c r="H44" s="13"/>
      <c r="I44" s="15" t="s">
        <v>133</v>
      </c>
      <c r="J44" s="16" t="s">
        <v>134</v>
      </c>
      <c r="K44" s="28" t="s">
        <v>52</v>
      </c>
      <c r="L44" s="13" t="s">
        <v>132</v>
      </c>
      <c r="M44" s="18"/>
      <c r="N44" s="12">
        <v>1</v>
      </c>
      <c r="O44" s="19">
        <f>cdes_hors_bases[[#This Row],[Prix U ht]]*cdes_hors_bases[[#This Row],[Qté]]</f>
        <v>0</v>
      </c>
      <c r="P44" s="20"/>
      <c r="Q44" s="21">
        <v>43649</v>
      </c>
      <c r="R44" s="21"/>
      <c r="S44" s="22"/>
      <c r="T44" s="23" t="s">
        <v>54</v>
      </c>
      <c r="U44" s="17">
        <f>IF(cdes_hors_bases[[#This Row],[Date]]="","",YEAR(cdes_hors_bases[[#This Row],[Date]]))</f>
        <v>2019</v>
      </c>
      <c r="V44" s="24" t="str">
        <f>IF(cdes_hors_bases[[#This Row],[Date]]="","",TEXT(MONTH(cdes_hors_bases[[#This Row],[Date]]),"00"))</f>
        <v>07</v>
      </c>
      <c r="W44" s="24" t="str">
        <f>IF(cdes_hors_bases[[#This Row],[Date]]="","",TEXT(WEEKNUM(cdes_hors_bases[[#This Row],[Date]],21),"00"))</f>
        <v>27</v>
      </c>
      <c r="X44" s="27" t="s">
        <v>65</v>
      </c>
    </row>
    <row r="45" spans="1:24" x14ac:dyDescent="0.2">
      <c r="A45" s="9" t="s">
        <v>127</v>
      </c>
      <c r="B45" s="10">
        <f t="shared" si="1"/>
        <v>4</v>
      </c>
      <c r="C45" s="10" t="str">
        <f t="shared" si="0"/>
        <v>HB224</v>
      </c>
      <c r="D45" s="11">
        <v>43648</v>
      </c>
      <c r="E45" s="12" t="s">
        <v>25</v>
      </c>
      <c r="F45" s="13"/>
      <c r="G45" s="14">
        <v>613</v>
      </c>
      <c r="H45" s="13"/>
      <c r="I45" s="15" t="s">
        <v>135</v>
      </c>
      <c r="J45" s="16" t="s">
        <v>136</v>
      </c>
      <c r="K45" s="28" t="s">
        <v>52</v>
      </c>
      <c r="L45" s="13" t="s">
        <v>132</v>
      </c>
      <c r="M45" s="18"/>
      <c r="N45" s="12">
        <v>2</v>
      </c>
      <c r="O45" s="19">
        <f>cdes_hors_bases[[#This Row],[Prix U ht]]*cdes_hors_bases[[#This Row],[Qté]]</f>
        <v>0</v>
      </c>
      <c r="P45" s="20"/>
      <c r="Q45" s="21">
        <v>43649</v>
      </c>
      <c r="R45" s="21"/>
      <c r="S45" s="22"/>
      <c r="T45" s="23" t="s">
        <v>54</v>
      </c>
      <c r="U45" s="17">
        <f>IF(cdes_hors_bases[[#This Row],[Date]]="","",YEAR(cdes_hors_bases[[#This Row],[Date]]))</f>
        <v>2019</v>
      </c>
      <c r="V45" s="24" t="str">
        <f>IF(cdes_hors_bases[[#This Row],[Date]]="","",TEXT(MONTH(cdes_hors_bases[[#This Row],[Date]]),"00"))</f>
        <v>07</v>
      </c>
      <c r="W45" s="24" t="str">
        <f>IF(cdes_hors_bases[[#This Row],[Date]]="","",TEXT(WEEKNUM(cdes_hors_bases[[#This Row],[Date]],21),"00"))</f>
        <v>27</v>
      </c>
      <c r="X45" s="27" t="s">
        <v>65</v>
      </c>
    </row>
    <row r="46" spans="1:24" x14ac:dyDescent="0.2">
      <c r="A46" s="9" t="s">
        <v>137</v>
      </c>
      <c r="B46" s="10">
        <f t="shared" si="1"/>
        <v>1</v>
      </c>
      <c r="C46" s="10" t="str">
        <f t="shared" si="0"/>
        <v>HB231</v>
      </c>
      <c r="D46" s="11">
        <v>43649</v>
      </c>
      <c r="E46" s="12" t="s">
        <v>39</v>
      </c>
      <c r="F46" s="13"/>
      <c r="G46" s="14">
        <v>532</v>
      </c>
      <c r="H46" s="13"/>
      <c r="I46" s="15" t="s">
        <v>138</v>
      </c>
      <c r="J46" s="16" t="s">
        <v>139</v>
      </c>
      <c r="K46" s="28" t="s">
        <v>36</v>
      </c>
      <c r="L46" s="13" t="s">
        <v>36</v>
      </c>
      <c r="M46" s="18"/>
      <c r="N46" s="12">
        <v>1</v>
      </c>
      <c r="O46" s="19">
        <f>cdes_hors_bases[[#This Row],[Prix U ht]]*cdes_hors_bases[[#This Row],[Qté]]</f>
        <v>0</v>
      </c>
      <c r="P46" s="20"/>
      <c r="Q46" s="21">
        <v>43654</v>
      </c>
      <c r="R46" s="21"/>
      <c r="S46" s="22"/>
      <c r="T46" s="23" t="s">
        <v>30</v>
      </c>
      <c r="U46" s="17">
        <f>IF(cdes_hors_bases[[#This Row],[Date]]="","",YEAR(cdes_hors_bases[[#This Row],[Date]]))</f>
        <v>2019</v>
      </c>
      <c r="V46" s="24" t="str">
        <f>IF(cdes_hors_bases[[#This Row],[Date]]="","",TEXT(MONTH(cdes_hors_bases[[#This Row],[Date]]),"00"))</f>
        <v>07</v>
      </c>
      <c r="W46" s="24" t="str">
        <f>IF(cdes_hors_bases[[#This Row],[Date]]="","",TEXT(WEEKNUM(cdes_hors_bases[[#This Row],[Date]],21),"00"))</f>
        <v>27</v>
      </c>
      <c r="X46" s="27" t="s">
        <v>43</v>
      </c>
    </row>
    <row r="47" spans="1:24" x14ac:dyDescent="0.2">
      <c r="A47" s="9" t="s">
        <v>140</v>
      </c>
      <c r="B47" s="10">
        <f t="shared" si="1"/>
        <v>1</v>
      </c>
      <c r="C47" s="10" t="str">
        <f t="shared" si="0"/>
        <v>HB241</v>
      </c>
      <c r="D47" s="11">
        <v>43649</v>
      </c>
      <c r="E47" s="12" t="s">
        <v>39</v>
      </c>
      <c r="F47" s="13"/>
      <c r="G47" s="14">
        <v>613</v>
      </c>
      <c r="H47" s="13"/>
      <c r="I47" s="15" t="s">
        <v>141</v>
      </c>
      <c r="J47" s="16" t="s">
        <v>142</v>
      </c>
      <c r="K47" s="28" t="s">
        <v>36</v>
      </c>
      <c r="L47" s="13" t="s">
        <v>36</v>
      </c>
      <c r="M47" s="18"/>
      <c r="N47" s="12">
        <v>2</v>
      </c>
      <c r="O47" s="19">
        <f>cdes_hors_bases[[#This Row],[Prix U ht]]*cdes_hors_bases[[#This Row],[Qté]]</f>
        <v>0</v>
      </c>
      <c r="P47" s="20"/>
      <c r="Q47" s="21">
        <v>43654</v>
      </c>
      <c r="R47" s="21"/>
      <c r="S47" s="22"/>
      <c r="T47" s="23" t="s">
        <v>30</v>
      </c>
      <c r="U47" s="17">
        <f>IF(cdes_hors_bases[[#This Row],[Date]]="","",YEAR(cdes_hors_bases[[#This Row],[Date]]))</f>
        <v>2019</v>
      </c>
      <c r="V47" s="24" t="str">
        <f>IF(cdes_hors_bases[[#This Row],[Date]]="","",TEXT(MONTH(cdes_hors_bases[[#This Row],[Date]]),"00"))</f>
        <v>07</v>
      </c>
      <c r="W47" s="24" t="str">
        <f>IF(cdes_hors_bases[[#This Row],[Date]]="","",TEXT(WEEKNUM(cdes_hors_bases[[#This Row],[Date]],21),"00"))</f>
        <v>27</v>
      </c>
      <c r="X47" s="27" t="s">
        <v>43</v>
      </c>
    </row>
    <row r="48" spans="1:24" x14ac:dyDescent="0.2">
      <c r="A48" s="9" t="s">
        <v>143</v>
      </c>
      <c r="B48" s="10">
        <f t="shared" si="1"/>
        <v>1</v>
      </c>
      <c r="C48" s="10" t="str">
        <f t="shared" si="0"/>
        <v>HB251</v>
      </c>
      <c r="D48" s="11">
        <v>43651</v>
      </c>
      <c r="E48" s="12" t="s">
        <v>25</v>
      </c>
      <c r="F48" s="13"/>
      <c r="G48" s="14">
        <v>613</v>
      </c>
      <c r="H48" s="13"/>
      <c r="I48" s="15" t="s">
        <v>84</v>
      </c>
      <c r="J48" s="16" t="s">
        <v>85</v>
      </c>
      <c r="K48" s="28" t="s">
        <v>28</v>
      </c>
      <c r="L48" s="13" t="s">
        <v>86</v>
      </c>
      <c r="M48" s="18"/>
      <c r="N48" s="12">
        <v>32</v>
      </c>
      <c r="O48" s="19">
        <f>cdes_hors_bases[[#This Row],[Prix U ht]]*cdes_hors_bases[[#This Row],[Qté]]</f>
        <v>0</v>
      </c>
      <c r="P48" s="20"/>
      <c r="Q48" s="21">
        <v>43654</v>
      </c>
      <c r="R48" s="21">
        <v>43664</v>
      </c>
      <c r="S48" s="22"/>
      <c r="T48" s="23" t="s">
        <v>54</v>
      </c>
      <c r="U48" s="17">
        <f>IF(cdes_hors_bases[[#This Row],[Date]]="","",YEAR(cdes_hors_bases[[#This Row],[Date]]))</f>
        <v>2019</v>
      </c>
      <c r="V48" s="24" t="str">
        <f>IF(cdes_hors_bases[[#This Row],[Date]]="","",TEXT(MONTH(cdes_hors_bases[[#This Row],[Date]]),"00"))</f>
        <v>07</v>
      </c>
      <c r="W48" s="24" t="str">
        <f>IF(cdes_hors_bases[[#This Row],[Date]]="","",TEXT(WEEKNUM(cdes_hors_bases[[#This Row],[Date]],21),"00"))</f>
        <v>27</v>
      </c>
      <c r="X48" s="27" t="s">
        <v>65</v>
      </c>
    </row>
    <row r="49" spans="1:24" ht="30" x14ac:dyDescent="0.2">
      <c r="A49" s="9" t="s">
        <v>143</v>
      </c>
      <c r="B49" s="10">
        <f t="shared" si="1"/>
        <v>2</v>
      </c>
      <c r="C49" s="10" t="str">
        <f t="shared" si="0"/>
        <v>HB252</v>
      </c>
      <c r="D49" s="11">
        <v>43651</v>
      </c>
      <c r="E49" s="12" t="s">
        <v>25</v>
      </c>
      <c r="F49" s="13"/>
      <c r="G49" s="14">
        <v>613</v>
      </c>
      <c r="H49" s="13"/>
      <c r="I49" s="15" t="s">
        <v>144</v>
      </c>
      <c r="J49" s="16" t="s">
        <v>145</v>
      </c>
      <c r="K49" s="28" t="s">
        <v>28</v>
      </c>
      <c r="L49" s="13" t="s">
        <v>146</v>
      </c>
      <c r="M49" s="18"/>
      <c r="N49" s="12">
        <v>6</v>
      </c>
      <c r="O49" s="19">
        <f>cdes_hors_bases[[#This Row],[Prix U ht]]*cdes_hors_bases[[#This Row],[Qté]]</f>
        <v>0</v>
      </c>
      <c r="P49" s="20"/>
      <c r="Q49" s="21">
        <v>43658</v>
      </c>
      <c r="R49" s="21"/>
      <c r="S49" s="22"/>
      <c r="T49" s="23" t="s">
        <v>54</v>
      </c>
      <c r="U49" s="17">
        <f>IF(cdes_hors_bases[[#This Row],[Date]]="","",YEAR(cdes_hors_bases[[#This Row],[Date]]))</f>
        <v>2019</v>
      </c>
      <c r="V49" s="24" t="str">
        <f>IF(cdes_hors_bases[[#This Row],[Date]]="","",TEXT(MONTH(cdes_hors_bases[[#This Row],[Date]]),"00"))</f>
        <v>07</v>
      </c>
      <c r="W49" s="24" t="str">
        <f>IF(cdes_hors_bases[[#This Row],[Date]]="","",TEXT(WEEKNUM(cdes_hors_bases[[#This Row],[Date]],21),"00"))</f>
        <v>27</v>
      </c>
      <c r="X49" s="27" t="s">
        <v>65</v>
      </c>
    </row>
    <row r="50" spans="1:24" x14ac:dyDescent="0.2">
      <c r="A50" s="9" t="s">
        <v>143</v>
      </c>
      <c r="B50" s="10">
        <f t="shared" si="1"/>
        <v>3</v>
      </c>
      <c r="C50" s="10" t="str">
        <f t="shared" si="0"/>
        <v>HB253</v>
      </c>
      <c r="D50" s="11">
        <v>43651</v>
      </c>
      <c r="E50" s="12" t="s">
        <v>25</v>
      </c>
      <c r="F50" s="13"/>
      <c r="G50" s="14">
        <v>613</v>
      </c>
      <c r="H50" s="13"/>
      <c r="I50" s="15" t="s">
        <v>147</v>
      </c>
      <c r="J50" s="16" t="s">
        <v>148</v>
      </c>
      <c r="K50" s="28" t="s">
        <v>28</v>
      </c>
      <c r="L50" s="13" t="s">
        <v>29</v>
      </c>
      <c r="M50" s="18"/>
      <c r="N50" s="12">
        <v>3</v>
      </c>
      <c r="O50" s="19">
        <f>cdes_hors_bases[[#This Row],[Prix U ht]]*cdes_hors_bases[[#This Row],[Qté]]</f>
        <v>0</v>
      </c>
      <c r="P50" s="20"/>
      <c r="Q50" s="21">
        <v>43654</v>
      </c>
      <c r="R50" s="21"/>
      <c r="S50" s="22"/>
      <c r="T50" s="23" t="s">
        <v>54</v>
      </c>
      <c r="U50" s="17">
        <f>IF(cdes_hors_bases[[#This Row],[Date]]="","",YEAR(cdes_hors_bases[[#This Row],[Date]]))</f>
        <v>2019</v>
      </c>
      <c r="V50" s="24" t="str">
        <f>IF(cdes_hors_bases[[#This Row],[Date]]="","",TEXT(MONTH(cdes_hors_bases[[#This Row],[Date]]),"00"))</f>
        <v>07</v>
      </c>
      <c r="W50" s="24" t="str">
        <f>IF(cdes_hors_bases[[#This Row],[Date]]="","",TEXT(WEEKNUM(cdes_hors_bases[[#This Row],[Date]],21),"00"))</f>
        <v>27</v>
      </c>
      <c r="X50" s="27" t="s">
        <v>65</v>
      </c>
    </row>
    <row r="51" spans="1:24" x14ac:dyDescent="0.2">
      <c r="A51" s="9" t="s">
        <v>143</v>
      </c>
      <c r="B51" s="10">
        <f t="shared" si="1"/>
        <v>4</v>
      </c>
      <c r="C51" s="10" t="str">
        <f t="shared" si="0"/>
        <v>HB254</v>
      </c>
      <c r="D51" s="11">
        <v>43651</v>
      </c>
      <c r="E51" s="12" t="s">
        <v>25</v>
      </c>
      <c r="F51" s="13"/>
      <c r="G51" s="14">
        <v>613</v>
      </c>
      <c r="H51" s="13"/>
      <c r="I51" s="15" t="s">
        <v>149</v>
      </c>
      <c r="J51" s="16" t="s">
        <v>150</v>
      </c>
      <c r="K51" s="28" t="s">
        <v>36</v>
      </c>
      <c r="L51" s="13" t="s">
        <v>36</v>
      </c>
      <c r="M51" s="18"/>
      <c r="N51" s="12">
        <v>1</v>
      </c>
      <c r="O51" s="19">
        <f>cdes_hors_bases[[#This Row],[Prix U ht]]*cdes_hors_bases[[#This Row],[Qté]]</f>
        <v>0</v>
      </c>
      <c r="P51" s="20"/>
      <c r="Q51" s="21">
        <v>43654</v>
      </c>
      <c r="R51" s="21"/>
      <c r="S51" s="22"/>
      <c r="T51" s="23" t="s">
        <v>54</v>
      </c>
      <c r="U51" s="17">
        <f>IF(cdes_hors_bases[[#This Row],[Date]]="","",YEAR(cdes_hors_bases[[#This Row],[Date]]))</f>
        <v>2019</v>
      </c>
      <c r="V51" s="24" t="str">
        <f>IF(cdes_hors_bases[[#This Row],[Date]]="","",TEXT(MONTH(cdes_hors_bases[[#This Row],[Date]]),"00"))</f>
        <v>07</v>
      </c>
      <c r="W51" s="24" t="str">
        <f>IF(cdes_hors_bases[[#This Row],[Date]]="","",TEXT(WEEKNUM(cdes_hors_bases[[#This Row],[Date]],21),"00"))</f>
        <v>27</v>
      </c>
      <c r="X51" s="27" t="s">
        <v>65</v>
      </c>
    </row>
    <row r="52" spans="1:24" x14ac:dyDescent="0.2">
      <c r="A52" s="9" t="s">
        <v>143</v>
      </c>
      <c r="B52" s="10">
        <f t="shared" si="1"/>
        <v>5</v>
      </c>
      <c r="C52" s="10" t="str">
        <f t="shared" si="0"/>
        <v>HB255</v>
      </c>
      <c r="D52" s="11">
        <v>43651</v>
      </c>
      <c r="E52" s="12" t="s">
        <v>25</v>
      </c>
      <c r="F52" s="13"/>
      <c r="G52" s="14">
        <v>613</v>
      </c>
      <c r="H52" s="13"/>
      <c r="I52" s="15" t="s">
        <v>151</v>
      </c>
      <c r="J52" s="16" t="s">
        <v>152</v>
      </c>
      <c r="K52" s="28" t="s">
        <v>36</v>
      </c>
      <c r="L52" s="13" t="s">
        <v>36</v>
      </c>
      <c r="M52" s="18"/>
      <c r="N52" s="12">
        <v>1</v>
      </c>
      <c r="O52" s="19">
        <f>cdes_hors_bases[[#This Row],[Prix U ht]]*cdes_hors_bases[[#This Row],[Qté]]</f>
        <v>0</v>
      </c>
      <c r="P52" s="20"/>
      <c r="Q52" s="21">
        <v>43654</v>
      </c>
      <c r="R52" s="21"/>
      <c r="S52" s="22"/>
      <c r="T52" s="23" t="s">
        <v>54</v>
      </c>
      <c r="U52" s="17">
        <f>IF(cdes_hors_bases[[#This Row],[Date]]="","",YEAR(cdes_hors_bases[[#This Row],[Date]]))</f>
        <v>2019</v>
      </c>
      <c r="V52" s="24" t="str">
        <f>IF(cdes_hors_bases[[#This Row],[Date]]="","",TEXT(MONTH(cdes_hors_bases[[#This Row],[Date]]),"00"))</f>
        <v>07</v>
      </c>
      <c r="W52" s="24" t="str">
        <f>IF(cdes_hors_bases[[#This Row],[Date]]="","",TEXT(WEEKNUM(cdes_hors_bases[[#This Row],[Date]],21),"00"))</f>
        <v>27</v>
      </c>
      <c r="X52" s="27" t="s">
        <v>65</v>
      </c>
    </row>
    <row r="53" spans="1:24" x14ac:dyDescent="0.2">
      <c r="A53" s="9" t="s">
        <v>143</v>
      </c>
      <c r="B53" s="10">
        <f t="shared" si="1"/>
        <v>6</v>
      </c>
      <c r="C53" s="10" t="str">
        <f t="shared" si="0"/>
        <v>HB256</v>
      </c>
      <c r="D53" s="11">
        <v>43651</v>
      </c>
      <c r="E53" s="12" t="s">
        <v>25</v>
      </c>
      <c r="F53" s="13"/>
      <c r="G53" s="14">
        <v>613</v>
      </c>
      <c r="H53" s="13"/>
      <c r="I53" s="15" t="s">
        <v>62</v>
      </c>
      <c r="J53" s="16" t="s">
        <v>63</v>
      </c>
      <c r="K53" s="28" t="s">
        <v>28</v>
      </c>
      <c r="L53" s="13" t="s">
        <v>64</v>
      </c>
      <c r="M53" s="18"/>
      <c r="N53" s="12">
        <v>60</v>
      </c>
      <c r="O53" s="19">
        <f>cdes_hors_bases[[#This Row],[Prix U ht]]*cdes_hors_bases[[#This Row],[Qté]]</f>
        <v>0</v>
      </c>
      <c r="P53" s="20"/>
      <c r="Q53" s="21">
        <v>43654</v>
      </c>
      <c r="R53" s="21"/>
      <c r="S53" s="22"/>
      <c r="T53" s="23" t="s">
        <v>54</v>
      </c>
      <c r="U53" s="17">
        <f>IF(cdes_hors_bases[[#This Row],[Date]]="","",YEAR(cdes_hors_bases[[#This Row],[Date]]))</f>
        <v>2019</v>
      </c>
      <c r="V53" s="24" t="str">
        <f>IF(cdes_hors_bases[[#This Row],[Date]]="","",TEXT(MONTH(cdes_hors_bases[[#This Row],[Date]]),"00"))</f>
        <v>07</v>
      </c>
      <c r="W53" s="24" t="str">
        <f>IF(cdes_hors_bases[[#This Row],[Date]]="","",TEXT(WEEKNUM(cdes_hors_bases[[#This Row],[Date]],21),"00"))</f>
        <v>27</v>
      </c>
      <c r="X53" s="27" t="s">
        <v>65</v>
      </c>
    </row>
    <row r="54" spans="1:24" x14ac:dyDescent="0.2">
      <c r="A54" s="9" t="s">
        <v>153</v>
      </c>
      <c r="B54" s="10">
        <f t="shared" si="1"/>
        <v>1</v>
      </c>
      <c r="C54" s="10" t="str">
        <f t="shared" si="0"/>
        <v>HB261</v>
      </c>
      <c r="D54" s="11">
        <v>43658</v>
      </c>
      <c r="E54" s="12" t="s">
        <v>25</v>
      </c>
      <c r="F54" s="13"/>
      <c r="G54" s="14">
        <v>613</v>
      </c>
      <c r="H54" s="13"/>
      <c r="I54" s="15" t="s">
        <v>154</v>
      </c>
      <c r="J54" s="16" t="s">
        <v>155</v>
      </c>
      <c r="K54" s="28" t="s">
        <v>36</v>
      </c>
      <c r="L54" s="13" t="s">
        <v>36</v>
      </c>
      <c r="M54" s="18"/>
      <c r="N54" s="12">
        <v>8</v>
      </c>
      <c r="O54" s="19">
        <f>cdes_hors_bases[[#This Row],[Prix U ht]]*cdes_hors_bases[[#This Row],[Qté]]</f>
        <v>0</v>
      </c>
      <c r="P54" s="20"/>
      <c r="Q54" s="21">
        <v>43662</v>
      </c>
      <c r="R54" s="21"/>
      <c r="S54" s="22"/>
      <c r="T54" s="23" t="s">
        <v>30</v>
      </c>
      <c r="U54" s="17">
        <f>IF(cdes_hors_bases[[#This Row],[Date]]="","",YEAR(cdes_hors_bases[[#This Row],[Date]]))</f>
        <v>2019</v>
      </c>
      <c r="V54" s="24" t="str">
        <f>IF(cdes_hors_bases[[#This Row],[Date]]="","",TEXT(MONTH(cdes_hors_bases[[#This Row],[Date]]),"00"))</f>
        <v>07</v>
      </c>
      <c r="W54" s="24" t="str">
        <f>IF(cdes_hors_bases[[#This Row],[Date]]="","",TEXT(WEEKNUM(cdes_hors_bases[[#This Row],[Date]],21),"00"))</f>
        <v>28</v>
      </c>
      <c r="X54" s="27" t="s">
        <v>156</v>
      </c>
    </row>
    <row r="55" spans="1:24" x14ac:dyDescent="0.2">
      <c r="A55" s="9" t="s">
        <v>153</v>
      </c>
      <c r="B55" s="10">
        <f t="shared" si="1"/>
        <v>2</v>
      </c>
      <c r="C55" s="10" t="str">
        <f t="shared" si="0"/>
        <v>HB262</v>
      </c>
      <c r="D55" s="11">
        <v>43658</v>
      </c>
      <c r="E55" s="12" t="s">
        <v>25</v>
      </c>
      <c r="F55" s="13"/>
      <c r="G55" s="14">
        <v>613</v>
      </c>
      <c r="H55" s="13"/>
      <c r="I55" s="15" t="s">
        <v>157</v>
      </c>
      <c r="J55" s="16" t="s">
        <v>158</v>
      </c>
      <c r="K55" s="28" t="s">
        <v>36</v>
      </c>
      <c r="L55" s="13" t="s">
        <v>36</v>
      </c>
      <c r="M55" s="18"/>
      <c r="N55" s="12">
        <v>1</v>
      </c>
      <c r="O55" s="19">
        <f>cdes_hors_bases[[#This Row],[Prix U ht]]*cdes_hors_bases[[#This Row],[Qté]]</f>
        <v>0</v>
      </c>
      <c r="P55" s="20"/>
      <c r="Q55" s="21">
        <v>43661</v>
      </c>
      <c r="R55" s="21"/>
      <c r="S55" s="22"/>
      <c r="T55" s="23" t="s">
        <v>30</v>
      </c>
      <c r="U55" s="17">
        <f>IF(cdes_hors_bases[[#This Row],[Date]]="","",YEAR(cdes_hors_bases[[#This Row],[Date]]))</f>
        <v>2019</v>
      </c>
      <c r="V55" s="24" t="str">
        <f>IF(cdes_hors_bases[[#This Row],[Date]]="","",TEXT(MONTH(cdes_hors_bases[[#This Row],[Date]]),"00"))</f>
        <v>07</v>
      </c>
      <c r="W55" s="24" t="str">
        <f>IF(cdes_hors_bases[[#This Row],[Date]]="","",TEXT(WEEKNUM(cdes_hors_bases[[#This Row],[Date]],21),"00"))</f>
        <v>28</v>
      </c>
      <c r="X55" s="27" t="s">
        <v>156</v>
      </c>
    </row>
    <row r="56" spans="1:24" x14ac:dyDescent="0.2">
      <c r="A56" s="9" t="s">
        <v>159</v>
      </c>
      <c r="B56" s="10">
        <f t="shared" si="1"/>
        <v>1</v>
      </c>
      <c r="C56" s="10" t="str">
        <f t="shared" si="0"/>
        <v>HB271</v>
      </c>
      <c r="D56" s="11">
        <v>43664</v>
      </c>
      <c r="E56" s="12" t="s">
        <v>39</v>
      </c>
      <c r="F56" s="13"/>
      <c r="G56" s="14">
        <v>613</v>
      </c>
      <c r="H56" s="13"/>
      <c r="I56" s="15" t="s">
        <v>160</v>
      </c>
      <c r="J56" s="16" t="s">
        <v>161</v>
      </c>
      <c r="K56" s="28" t="s">
        <v>36</v>
      </c>
      <c r="L56" s="13" t="s">
        <v>36</v>
      </c>
      <c r="M56" s="18"/>
      <c r="N56" s="12">
        <v>1</v>
      </c>
      <c r="O56" s="19">
        <f>cdes_hors_bases[[#This Row],[Prix U ht]]*cdes_hors_bases[[#This Row],[Qté]]</f>
        <v>0</v>
      </c>
      <c r="P56" s="20"/>
      <c r="Q56" s="21">
        <v>43672</v>
      </c>
      <c r="R56" s="21"/>
      <c r="S56" s="22"/>
      <c r="T56" s="23" t="s">
        <v>30</v>
      </c>
      <c r="U56" s="17">
        <f>IF(cdes_hors_bases[[#This Row],[Date]]="","",YEAR(cdes_hors_bases[[#This Row],[Date]]))</f>
        <v>2019</v>
      </c>
      <c r="V56" s="24" t="str">
        <f>IF(cdes_hors_bases[[#This Row],[Date]]="","",TEXT(MONTH(cdes_hors_bases[[#This Row],[Date]]),"00"))</f>
        <v>07</v>
      </c>
      <c r="W56" s="24" t="str">
        <f>IF(cdes_hors_bases[[#This Row],[Date]]="","",TEXT(WEEKNUM(cdes_hors_bases[[#This Row],[Date]],21),"00"))</f>
        <v>29</v>
      </c>
      <c r="X56" s="27" t="s">
        <v>43</v>
      </c>
    </row>
    <row r="57" spans="1:24" x14ac:dyDescent="0.2">
      <c r="A57" s="9" t="s">
        <v>162</v>
      </c>
      <c r="B57" s="10">
        <f t="shared" si="1"/>
        <v>1</v>
      </c>
      <c r="C57" s="10" t="str">
        <f t="shared" si="0"/>
        <v>HB281</v>
      </c>
      <c r="D57" s="11">
        <v>43665</v>
      </c>
      <c r="E57" s="12" t="s">
        <v>25</v>
      </c>
      <c r="F57" s="13"/>
      <c r="G57" s="14">
        <v>613</v>
      </c>
      <c r="H57" s="13"/>
      <c r="I57" s="15" t="s">
        <v>163</v>
      </c>
      <c r="J57" s="16" t="s">
        <v>164</v>
      </c>
      <c r="K57" s="28" t="s">
        <v>36</v>
      </c>
      <c r="L57" s="13" t="s">
        <v>36</v>
      </c>
      <c r="M57" s="18"/>
      <c r="N57" s="12">
        <v>12</v>
      </c>
      <c r="O57" s="19">
        <f>cdes_hors_bases[[#This Row],[Prix U ht]]*cdes_hors_bases[[#This Row],[Qté]]</f>
        <v>0</v>
      </c>
      <c r="P57" s="20"/>
      <c r="Q57" s="21">
        <v>43668</v>
      </c>
      <c r="R57" s="21"/>
      <c r="S57" s="22"/>
      <c r="T57" s="23" t="s">
        <v>30</v>
      </c>
      <c r="U57" s="17">
        <f>IF(cdes_hors_bases[[#This Row],[Date]]="","",YEAR(cdes_hors_bases[[#This Row],[Date]]))</f>
        <v>2019</v>
      </c>
      <c r="V57" s="24" t="str">
        <f>IF(cdes_hors_bases[[#This Row],[Date]]="","",TEXT(MONTH(cdes_hors_bases[[#This Row],[Date]]),"00"))</f>
        <v>07</v>
      </c>
      <c r="W57" s="24" t="str">
        <f>IF(cdes_hors_bases[[#This Row],[Date]]="","",TEXT(WEEKNUM(cdes_hors_bases[[#This Row],[Date]],21),"00"))</f>
        <v>29</v>
      </c>
      <c r="X57" s="27" t="s">
        <v>31</v>
      </c>
    </row>
    <row r="58" spans="1:24" x14ac:dyDescent="0.2">
      <c r="A58" s="9" t="s">
        <v>162</v>
      </c>
      <c r="B58" s="10">
        <f t="shared" si="1"/>
        <v>2</v>
      </c>
      <c r="C58" s="10" t="str">
        <f t="shared" si="0"/>
        <v>HB282</v>
      </c>
      <c r="D58" s="11">
        <v>43665</v>
      </c>
      <c r="E58" s="12" t="s">
        <v>25</v>
      </c>
      <c r="F58" s="13"/>
      <c r="G58" s="14">
        <v>613</v>
      </c>
      <c r="H58" s="13"/>
      <c r="I58" s="15" t="s">
        <v>165</v>
      </c>
      <c r="J58" s="16" t="s">
        <v>166</v>
      </c>
      <c r="K58" s="28" t="s">
        <v>28</v>
      </c>
      <c r="L58" s="13" t="s">
        <v>29</v>
      </c>
      <c r="M58" s="18"/>
      <c r="N58" s="12">
        <v>3</v>
      </c>
      <c r="O58" s="19">
        <f>cdes_hors_bases[[#This Row],[Prix U ht]]*cdes_hors_bases[[#This Row],[Qté]]</f>
        <v>0</v>
      </c>
      <c r="P58" s="20"/>
      <c r="Q58" s="21">
        <v>43668</v>
      </c>
      <c r="R58" s="21"/>
      <c r="S58" s="22"/>
      <c r="T58" s="23" t="s">
        <v>30</v>
      </c>
      <c r="U58" s="17">
        <f>IF(cdes_hors_bases[[#This Row],[Date]]="","",YEAR(cdes_hors_bases[[#This Row],[Date]]))</f>
        <v>2019</v>
      </c>
      <c r="V58" s="24" t="str">
        <f>IF(cdes_hors_bases[[#This Row],[Date]]="","",TEXT(MONTH(cdes_hors_bases[[#This Row],[Date]]),"00"))</f>
        <v>07</v>
      </c>
      <c r="W58" s="24" t="str">
        <f>IF(cdes_hors_bases[[#This Row],[Date]]="","",TEXT(WEEKNUM(cdes_hors_bases[[#This Row],[Date]],21),"00"))</f>
        <v>29</v>
      </c>
      <c r="X58" s="27" t="s">
        <v>31</v>
      </c>
    </row>
    <row r="59" spans="1:24" x14ac:dyDescent="0.2">
      <c r="A59" s="9" t="s">
        <v>167</v>
      </c>
      <c r="B59" s="10">
        <f t="shared" si="1"/>
        <v>1</v>
      </c>
      <c r="C59" s="10" t="str">
        <f t="shared" si="0"/>
        <v>HB291</v>
      </c>
      <c r="D59" s="11">
        <v>43665</v>
      </c>
      <c r="E59" s="12" t="s">
        <v>25</v>
      </c>
      <c r="F59" s="13"/>
      <c r="G59" s="14">
        <v>613</v>
      </c>
      <c r="H59" s="13"/>
      <c r="I59" s="15" t="s">
        <v>168</v>
      </c>
      <c r="J59" s="16" t="s">
        <v>169</v>
      </c>
      <c r="K59" s="28" t="s">
        <v>36</v>
      </c>
      <c r="L59" s="13" t="s">
        <v>36</v>
      </c>
      <c r="M59" s="18"/>
      <c r="N59" s="12">
        <v>20</v>
      </c>
      <c r="O59" s="19">
        <f>cdes_hors_bases[[#This Row],[Prix U ht]]*cdes_hors_bases[[#This Row],[Qté]]</f>
        <v>0</v>
      </c>
      <c r="P59" s="20"/>
      <c r="Q59" s="21">
        <v>43668</v>
      </c>
      <c r="R59" s="21"/>
      <c r="S59" s="22"/>
      <c r="T59" s="23" t="s">
        <v>30</v>
      </c>
      <c r="U59" s="17">
        <f>IF(cdes_hors_bases[[#This Row],[Date]]="","",YEAR(cdes_hors_bases[[#This Row],[Date]]))</f>
        <v>2019</v>
      </c>
      <c r="V59" s="24" t="str">
        <f>IF(cdes_hors_bases[[#This Row],[Date]]="","",TEXT(MONTH(cdes_hors_bases[[#This Row],[Date]]),"00"))</f>
        <v>07</v>
      </c>
      <c r="W59" s="24" t="str">
        <f>IF(cdes_hors_bases[[#This Row],[Date]]="","",TEXT(WEEKNUM(cdes_hors_bases[[#This Row],[Date]],21),"00"))</f>
        <v>29</v>
      </c>
      <c r="X59" s="27" t="s">
        <v>31</v>
      </c>
    </row>
    <row r="60" spans="1:24" x14ac:dyDescent="0.2">
      <c r="A60" s="9" t="s">
        <v>170</v>
      </c>
      <c r="B60" s="10">
        <f t="shared" si="1"/>
        <v>1</v>
      </c>
      <c r="C60" s="10" t="str">
        <f t="shared" si="0"/>
        <v>HB301</v>
      </c>
      <c r="D60" s="11">
        <v>43675</v>
      </c>
      <c r="E60" s="12" t="s">
        <v>25</v>
      </c>
      <c r="F60" s="13"/>
      <c r="G60" s="14">
        <v>613</v>
      </c>
      <c r="H60" s="13"/>
      <c r="I60" s="15" t="s">
        <v>62</v>
      </c>
      <c r="J60" s="16" t="s">
        <v>63</v>
      </c>
      <c r="K60" s="28" t="s">
        <v>28</v>
      </c>
      <c r="L60" s="13" t="s">
        <v>64</v>
      </c>
      <c r="M60" s="18"/>
      <c r="N60" s="12">
        <v>120</v>
      </c>
      <c r="O60" s="19">
        <f>cdes_hors_bases[[#This Row],[Prix U ht]]*cdes_hors_bases[[#This Row],[Qté]]</f>
        <v>0</v>
      </c>
      <c r="P60" s="20"/>
      <c r="Q60" s="21">
        <v>43676</v>
      </c>
      <c r="R60" s="21"/>
      <c r="S60" s="22"/>
      <c r="T60" s="23" t="s">
        <v>54</v>
      </c>
      <c r="U60" s="17">
        <f>IF(cdes_hors_bases[[#This Row],[Date]]="","",YEAR(cdes_hors_bases[[#This Row],[Date]]))</f>
        <v>2019</v>
      </c>
      <c r="V60" s="24" t="str">
        <f>IF(cdes_hors_bases[[#This Row],[Date]]="","",TEXT(MONTH(cdes_hors_bases[[#This Row],[Date]]),"00"))</f>
        <v>07</v>
      </c>
      <c r="W60" s="24" t="str">
        <f>IF(cdes_hors_bases[[#This Row],[Date]]="","",TEXT(WEEKNUM(cdes_hors_bases[[#This Row],[Date]],21),"00"))</f>
        <v>31</v>
      </c>
      <c r="X60" s="27" t="s">
        <v>65</v>
      </c>
    </row>
    <row r="61" spans="1:24" x14ac:dyDescent="0.2">
      <c r="A61" s="9" t="s">
        <v>170</v>
      </c>
      <c r="B61" s="10">
        <f t="shared" si="1"/>
        <v>2</v>
      </c>
      <c r="C61" s="10" t="str">
        <f t="shared" si="0"/>
        <v>HB302</v>
      </c>
      <c r="D61" s="11">
        <v>43675</v>
      </c>
      <c r="E61" s="12" t="s">
        <v>25</v>
      </c>
      <c r="F61" s="13"/>
      <c r="G61" s="14">
        <v>613</v>
      </c>
      <c r="H61" s="13"/>
      <c r="I61" s="15" t="s">
        <v>50</v>
      </c>
      <c r="J61" s="16" t="s">
        <v>51</v>
      </c>
      <c r="K61" s="28" t="s">
        <v>52</v>
      </c>
      <c r="L61" s="13" t="s">
        <v>53</v>
      </c>
      <c r="M61" s="18"/>
      <c r="N61" s="12">
        <v>45</v>
      </c>
      <c r="O61" s="19">
        <f>cdes_hors_bases[[#This Row],[Prix U ht]]*cdes_hors_bases[[#This Row],[Qté]]</f>
        <v>0</v>
      </c>
      <c r="P61" s="20"/>
      <c r="Q61" s="21">
        <v>43676</v>
      </c>
      <c r="R61" s="21"/>
      <c r="S61" s="22"/>
      <c r="T61" s="23" t="s">
        <v>54</v>
      </c>
      <c r="U61" s="17">
        <f>IF(cdes_hors_bases[[#This Row],[Date]]="","",YEAR(cdes_hors_bases[[#This Row],[Date]]))</f>
        <v>2019</v>
      </c>
      <c r="V61" s="24" t="str">
        <f>IF(cdes_hors_bases[[#This Row],[Date]]="","",TEXT(MONTH(cdes_hors_bases[[#This Row],[Date]]),"00"))</f>
        <v>07</v>
      </c>
      <c r="W61" s="24" t="str">
        <f>IF(cdes_hors_bases[[#This Row],[Date]]="","",TEXT(WEEKNUM(cdes_hors_bases[[#This Row],[Date]],21),"00"))</f>
        <v>31</v>
      </c>
      <c r="X61" s="27" t="s">
        <v>55</v>
      </c>
    </row>
    <row r="62" spans="1:24" x14ac:dyDescent="0.2">
      <c r="A62" s="9" t="s">
        <v>170</v>
      </c>
      <c r="B62" s="10">
        <f t="shared" si="1"/>
        <v>3</v>
      </c>
      <c r="C62" s="10" t="str">
        <f t="shared" si="0"/>
        <v>HB303</v>
      </c>
      <c r="D62" s="11">
        <v>43675</v>
      </c>
      <c r="E62" s="12" t="s">
        <v>25</v>
      </c>
      <c r="F62" s="13"/>
      <c r="G62" s="14">
        <v>613</v>
      </c>
      <c r="H62" s="13"/>
      <c r="I62" s="15" t="s">
        <v>171</v>
      </c>
      <c r="J62" s="16" t="s">
        <v>172</v>
      </c>
      <c r="K62" s="28" t="s">
        <v>36</v>
      </c>
      <c r="L62" s="13" t="s">
        <v>36</v>
      </c>
      <c r="M62" s="18"/>
      <c r="N62" s="12">
        <v>1</v>
      </c>
      <c r="O62" s="19">
        <f>cdes_hors_bases[[#This Row],[Prix U ht]]*cdes_hors_bases[[#This Row],[Qté]]</f>
        <v>0</v>
      </c>
      <c r="P62" s="20"/>
      <c r="Q62" s="21">
        <v>43676</v>
      </c>
      <c r="R62" s="21"/>
      <c r="S62" s="22"/>
      <c r="T62" s="23" t="s">
        <v>54</v>
      </c>
      <c r="U62" s="17">
        <f>IF(cdes_hors_bases[[#This Row],[Date]]="","",YEAR(cdes_hors_bases[[#This Row],[Date]]))</f>
        <v>2019</v>
      </c>
      <c r="V62" s="24" t="str">
        <f>IF(cdes_hors_bases[[#This Row],[Date]]="","",TEXT(MONTH(cdes_hors_bases[[#This Row],[Date]]),"00"))</f>
        <v>07</v>
      </c>
      <c r="W62" s="24" t="str">
        <f>IF(cdes_hors_bases[[#This Row],[Date]]="","",TEXT(WEEKNUM(cdes_hors_bases[[#This Row],[Date]],21),"00"))</f>
        <v>31</v>
      </c>
      <c r="X62" s="27" t="s">
        <v>173</v>
      </c>
    </row>
    <row r="63" spans="1:24" x14ac:dyDescent="0.2">
      <c r="A63" s="9" t="s">
        <v>174</v>
      </c>
      <c r="B63" s="10">
        <f t="shared" si="1"/>
        <v>1</v>
      </c>
      <c r="C63" s="10" t="str">
        <f t="shared" si="0"/>
        <v>HB311</v>
      </c>
      <c r="D63" s="11">
        <v>43677</v>
      </c>
      <c r="E63" s="12" t="s">
        <v>25</v>
      </c>
      <c r="F63" s="13"/>
      <c r="G63" s="14">
        <v>613</v>
      </c>
      <c r="H63" s="13"/>
      <c r="I63" s="15" t="s">
        <v>175</v>
      </c>
      <c r="J63" s="16" t="s">
        <v>176</v>
      </c>
      <c r="K63" s="28" t="s">
        <v>36</v>
      </c>
      <c r="L63" s="13" t="s">
        <v>36</v>
      </c>
      <c r="M63" s="18"/>
      <c r="N63" s="12">
        <v>1</v>
      </c>
      <c r="O63" s="19">
        <f>cdes_hors_bases[[#This Row],[Prix U ht]]*cdes_hors_bases[[#This Row],[Qté]]</f>
        <v>0</v>
      </c>
      <c r="P63" s="20"/>
      <c r="Q63" s="21">
        <v>43678</v>
      </c>
      <c r="R63" s="21"/>
      <c r="S63" s="22"/>
      <c r="T63" s="23" t="s">
        <v>30</v>
      </c>
      <c r="U63" s="17">
        <f>IF(cdes_hors_bases[[#This Row],[Date]]="","",YEAR(cdes_hors_bases[[#This Row],[Date]]))</f>
        <v>2019</v>
      </c>
      <c r="V63" s="24" t="str">
        <f>IF(cdes_hors_bases[[#This Row],[Date]]="","",TEXT(MONTH(cdes_hors_bases[[#This Row],[Date]]),"00"))</f>
        <v>07</v>
      </c>
      <c r="W63" s="24" t="str">
        <f>IF(cdes_hors_bases[[#This Row],[Date]]="","",TEXT(WEEKNUM(cdes_hors_bases[[#This Row],[Date]],21),"00"))</f>
        <v>31</v>
      </c>
      <c r="X63" s="27" t="s">
        <v>31</v>
      </c>
    </row>
    <row r="64" spans="1:24" x14ac:dyDescent="0.2">
      <c r="A64" s="9" t="s">
        <v>174</v>
      </c>
      <c r="B64" s="10">
        <f t="shared" si="1"/>
        <v>2</v>
      </c>
      <c r="C64" s="10" t="str">
        <f t="shared" si="0"/>
        <v>HB312</v>
      </c>
      <c r="D64" s="11">
        <v>43677</v>
      </c>
      <c r="E64" s="12" t="s">
        <v>25</v>
      </c>
      <c r="F64" s="13"/>
      <c r="G64" s="14">
        <v>613</v>
      </c>
      <c r="H64" s="13"/>
      <c r="I64" s="15" t="s">
        <v>177</v>
      </c>
      <c r="J64" s="16" t="s">
        <v>178</v>
      </c>
      <c r="K64" s="28" t="s">
        <v>36</v>
      </c>
      <c r="L64" s="13" t="s">
        <v>36</v>
      </c>
      <c r="M64" s="18"/>
      <c r="N64" s="12">
        <v>1</v>
      </c>
      <c r="O64" s="19">
        <f>cdes_hors_bases[[#This Row],[Prix U ht]]*cdes_hors_bases[[#This Row],[Qté]]</f>
        <v>0</v>
      </c>
      <c r="P64" s="20"/>
      <c r="Q64" s="21">
        <v>43678</v>
      </c>
      <c r="R64" s="21"/>
      <c r="S64" s="22"/>
      <c r="T64" s="23" t="s">
        <v>30</v>
      </c>
      <c r="U64" s="17">
        <f>IF(cdes_hors_bases[[#This Row],[Date]]="","",YEAR(cdes_hors_bases[[#This Row],[Date]]))</f>
        <v>2019</v>
      </c>
      <c r="V64" s="24" t="str">
        <f>IF(cdes_hors_bases[[#This Row],[Date]]="","",TEXT(MONTH(cdes_hors_bases[[#This Row],[Date]]),"00"))</f>
        <v>07</v>
      </c>
      <c r="W64" s="24" t="str">
        <f>IF(cdes_hors_bases[[#This Row],[Date]]="","",TEXT(WEEKNUM(cdes_hors_bases[[#This Row],[Date]],21),"00"))</f>
        <v>31</v>
      </c>
      <c r="X64" s="27" t="s">
        <v>179</v>
      </c>
    </row>
    <row r="65" spans="1:24" x14ac:dyDescent="0.2">
      <c r="A65" s="9" t="s">
        <v>174</v>
      </c>
      <c r="B65" s="10">
        <f t="shared" si="1"/>
        <v>3</v>
      </c>
      <c r="C65" s="10" t="str">
        <f t="shared" si="0"/>
        <v>HB313</v>
      </c>
      <c r="D65" s="11">
        <v>43677</v>
      </c>
      <c r="E65" s="12" t="s">
        <v>25</v>
      </c>
      <c r="F65" s="13"/>
      <c r="G65" s="14">
        <v>613</v>
      </c>
      <c r="H65" s="13"/>
      <c r="I65" s="15" t="s">
        <v>180</v>
      </c>
      <c r="J65" s="16" t="s">
        <v>181</v>
      </c>
      <c r="K65" s="28" t="s">
        <v>36</v>
      </c>
      <c r="L65" s="13" t="s">
        <v>36</v>
      </c>
      <c r="M65" s="18"/>
      <c r="N65" s="12">
        <v>5</v>
      </c>
      <c r="O65" s="19">
        <f>cdes_hors_bases[[#This Row],[Prix U ht]]*cdes_hors_bases[[#This Row],[Qté]]</f>
        <v>0</v>
      </c>
      <c r="P65" s="20"/>
      <c r="Q65" s="21">
        <v>43678</v>
      </c>
      <c r="R65" s="21"/>
      <c r="S65" s="22"/>
      <c r="T65" s="23" t="s">
        <v>30</v>
      </c>
      <c r="U65" s="17">
        <f>IF(cdes_hors_bases[[#This Row],[Date]]="","",YEAR(cdes_hors_bases[[#This Row],[Date]]))</f>
        <v>2019</v>
      </c>
      <c r="V65" s="24" t="str">
        <f>IF(cdes_hors_bases[[#This Row],[Date]]="","",TEXT(MONTH(cdes_hors_bases[[#This Row],[Date]]),"00"))</f>
        <v>07</v>
      </c>
      <c r="W65" s="24" t="str">
        <f>IF(cdes_hors_bases[[#This Row],[Date]]="","",TEXT(WEEKNUM(cdes_hors_bases[[#This Row],[Date]],21),"00"))</f>
        <v>31</v>
      </c>
      <c r="X65" s="27" t="s">
        <v>182</v>
      </c>
    </row>
    <row r="66" spans="1:24" x14ac:dyDescent="0.2">
      <c r="A66" s="9" t="s">
        <v>174</v>
      </c>
      <c r="B66" s="10">
        <f t="shared" si="1"/>
        <v>4</v>
      </c>
      <c r="C66" s="10" t="str">
        <f t="shared" ref="C66:C129" si="2">A66&amp;B66</f>
        <v>HB314</v>
      </c>
      <c r="D66" s="11">
        <v>43677</v>
      </c>
      <c r="E66" s="12" t="s">
        <v>25</v>
      </c>
      <c r="F66" s="13"/>
      <c r="G66" s="14">
        <v>613</v>
      </c>
      <c r="H66" s="13"/>
      <c r="I66" s="15" t="s">
        <v>183</v>
      </c>
      <c r="J66" s="16" t="s">
        <v>184</v>
      </c>
      <c r="K66" s="28" t="s">
        <v>36</v>
      </c>
      <c r="L66" s="13" t="s">
        <v>36</v>
      </c>
      <c r="M66" s="18"/>
      <c r="N66" s="12">
        <v>2</v>
      </c>
      <c r="O66" s="19">
        <f>cdes_hors_bases[[#This Row],[Prix U ht]]*cdes_hors_bases[[#This Row],[Qté]]</f>
        <v>0</v>
      </c>
      <c r="P66" s="20"/>
      <c r="Q66" s="21">
        <v>43678</v>
      </c>
      <c r="R66" s="21"/>
      <c r="S66" s="22"/>
      <c r="T66" s="23" t="s">
        <v>30</v>
      </c>
      <c r="U66" s="17">
        <f>IF(cdes_hors_bases[[#This Row],[Date]]="","",YEAR(cdes_hors_bases[[#This Row],[Date]]))</f>
        <v>2019</v>
      </c>
      <c r="V66" s="24" t="str">
        <f>IF(cdes_hors_bases[[#This Row],[Date]]="","",TEXT(MONTH(cdes_hors_bases[[#This Row],[Date]]),"00"))</f>
        <v>07</v>
      </c>
      <c r="W66" s="24" t="str">
        <f>IF(cdes_hors_bases[[#This Row],[Date]]="","",TEXT(WEEKNUM(cdes_hors_bases[[#This Row],[Date]],21),"00"))</f>
        <v>31</v>
      </c>
      <c r="X66" s="27" t="s">
        <v>182</v>
      </c>
    </row>
    <row r="67" spans="1:24" x14ac:dyDescent="0.2">
      <c r="A67" s="9" t="s">
        <v>174</v>
      </c>
      <c r="B67" s="10">
        <f t="shared" ref="B67:B130" si="3">IF(A67="","",IF(A67=A66,B66+1,1))</f>
        <v>5</v>
      </c>
      <c r="C67" s="10" t="str">
        <f t="shared" si="2"/>
        <v>HB315</v>
      </c>
      <c r="D67" s="11">
        <v>43677</v>
      </c>
      <c r="E67" s="12" t="s">
        <v>25</v>
      </c>
      <c r="F67" s="13"/>
      <c r="G67" s="14">
        <v>613</v>
      </c>
      <c r="H67" s="13"/>
      <c r="I67" s="15" t="s">
        <v>185</v>
      </c>
      <c r="J67" s="16" t="s">
        <v>186</v>
      </c>
      <c r="K67" s="28" t="s">
        <v>36</v>
      </c>
      <c r="L67" s="13" t="s">
        <v>36</v>
      </c>
      <c r="M67" s="18"/>
      <c r="N67" s="12">
        <v>2</v>
      </c>
      <c r="O67" s="19">
        <f>cdes_hors_bases[[#This Row],[Prix U ht]]*cdes_hors_bases[[#This Row],[Qté]]</f>
        <v>0</v>
      </c>
      <c r="P67" s="20"/>
      <c r="Q67" s="21">
        <v>43678</v>
      </c>
      <c r="R67" s="21"/>
      <c r="S67" s="22"/>
      <c r="T67" s="23" t="s">
        <v>30</v>
      </c>
      <c r="U67" s="17">
        <f>IF(cdes_hors_bases[[#This Row],[Date]]="","",YEAR(cdes_hors_bases[[#This Row],[Date]]))</f>
        <v>2019</v>
      </c>
      <c r="V67" s="24" t="str">
        <f>IF(cdes_hors_bases[[#This Row],[Date]]="","",TEXT(MONTH(cdes_hors_bases[[#This Row],[Date]]),"00"))</f>
        <v>07</v>
      </c>
      <c r="W67" s="24" t="str">
        <f>IF(cdes_hors_bases[[#This Row],[Date]]="","",TEXT(WEEKNUM(cdes_hors_bases[[#This Row],[Date]],21),"00"))</f>
        <v>31</v>
      </c>
      <c r="X67" s="27" t="s">
        <v>65</v>
      </c>
    </row>
    <row r="68" spans="1:24" x14ac:dyDescent="0.2">
      <c r="A68" s="9" t="s">
        <v>174</v>
      </c>
      <c r="B68" s="10">
        <f t="shared" si="3"/>
        <v>6</v>
      </c>
      <c r="C68" s="10" t="str">
        <f t="shared" si="2"/>
        <v>HB316</v>
      </c>
      <c r="D68" s="11">
        <v>43677</v>
      </c>
      <c r="E68" s="12" t="s">
        <v>25</v>
      </c>
      <c r="F68" s="13"/>
      <c r="G68" s="14">
        <v>613</v>
      </c>
      <c r="H68" s="13"/>
      <c r="I68" s="15" t="s">
        <v>187</v>
      </c>
      <c r="J68" s="16" t="s">
        <v>188</v>
      </c>
      <c r="K68" s="28" t="s">
        <v>36</v>
      </c>
      <c r="L68" s="13" t="s">
        <v>36</v>
      </c>
      <c r="M68" s="18"/>
      <c r="N68" s="12">
        <v>2</v>
      </c>
      <c r="O68" s="19">
        <f>cdes_hors_bases[[#This Row],[Prix U ht]]*cdes_hors_bases[[#This Row],[Qté]]</f>
        <v>0</v>
      </c>
      <c r="P68" s="20"/>
      <c r="Q68" s="21">
        <v>43678</v>
      </c>
      <c r="R68" s="21"/>
      <c r="S68" s="22"/>
      <c r="T68" s="23" t="s">
        <v>30</v>
      </c>
      <c r="U68" s="17">
        <f>IF(cdes_hors_bases[[#This Row],[Date]]="","",YEAR(cdes_hors_bases[[#This Row],[Date]]))</f>
        <v>2019</v>
      </c>
      <c r="V68" s="24" t="str">
        <f>IF(cdes_hors_bases[[#This Row],[Date]]="","",TEXT(MONTH(cdes_hors_bases[[#This Row],[Date]]),"00"))</f>
        <v>07</v>
      </c>
      <c r="W68" s="24" t="str">
        <f>IF(cdes_hors_bases[[#This Row],[Date]]="","",TEXT(WEEKNUM(cdes_hors_bases[[#This Row],[Date]],21),"00"))</f>
        <v>31</v>
      </c>
      <c r="X68" s="27" t="s">
        <v>65</v>
      </c>
    </row>
    <row r="69" spans="1:24" x14ac:dyDescent="0.2">
      <c r="A69" s="9" t="s">
        <v>174</v>
      </c>
      <c r="B69" s="10">
        <f t="shared" si="3"/>
        <v>7</v>
      </c>
      <c r="C69" s="10" t="str">
        <f t="shared" si="2"/>
        <v>HB317</v>
      </c>
      <c r="D69" s="11">
        <v>43677</v>
      </c>
      <c r="E69" s="12" t="s">
        <v>25</v>
      </c>
      <c r="F69" s="13"/>
      <c r="G69" s="14">
        <v>613</v>
      </c>
      <c r="H69" s="13"/>
      <c r="I69" s="15" t="s">
        <v>189</v>
      </c>
      <c r="J69" s="16" t="s">
        <v>190</v>
      </c>
      <c r="K69" s="28" t="s">
        <v>36</v>
      </c>
      <c r="L69" s="13" t="s">
        <v>36</v>
      </c>
      <c r="M69" s="18"/>
      <c r="N69" s="12">
        <v>2</v>
      </c>
      <c r="O69" s="19">
        <f>cdes_hors_bases[[#This Row],[Prix U ht]]*cdes_hors_bases[[#This Row],[Qté]]</f>
        <v>0</v>
      </c>
      <c r="P69" s="20"/>
      <c r="Q69" s="21">
        <v>43678</v>
      </c>
      <c r="R69" s="21"/>
      <c r="S69" s="22"/>
      <c r="T69" s="23" t="s">
        <v>30</v>
      </c>
      <c r="U69" s="17">
        <f>IF(cdes_hors_bases[[#This Row],[Date]]="","",YEAR(cdes_hors_bases[[#This Row],[Date]]))</f>
        <v>2019</v>
      </c>
      <c r="V69" s="24" t="str">
        <f>IF(cdes_hors_bases[[#This Row],[Date]]="","",TEXT(MONTH(cdes_hors_bases[[#This Row],[Date]]),"00"))</f>
        <v>07</v>
      </c>
      <c r="W69" s="24" t="str">
        <f>IF(cdes_hors_bases[[#This Row],[Date]]="","",TEXT(WEEKNUM(cdes_hors_bases[[#This Row],[Date]],21),"00"))</f>
        <v>31</v>
      </c>
      <c r="X69" s="27" t="s">
        <v>65</v>
      </c>
    </row>
    <row r="70" spans="1:24" x14ac:dyDescent="0.2">
      <c r="A70" s="9" t="s">
        <v>191</v>
      </c>
      <c r="B70" s="10">
        <f t="shared" si="3"/>
        <v>1</v>
      </c>
      <c r="C70" s="10" t="str">
        <f t="shared" si="2"/>
        <v>HB321</v>
      </c>
      <c r="D70" s="11">
        <v>43677</v>
      </c>
      <c r="E70" s="12" t="s">
        <v>192</v>
      </c>
      <c r="F70" s="13"/>
      <c r="G70" s="14">
        <v>613</v>
      </c>
      <c r="H70" s="13"/>
      <c r="I70" s="15" t="s">
        <v>193</v>
      </c>
      <c r="J70" s="16" t="s">
        <v>194</v>
      </c>
      <c r="K70" s="28" t="s">
        <v>36</v>
      </c>
      <c r="L70" s="13" t="s">
        <v>36</v>
      </c>
      <c r="M70" s="18"/>
      <c r="N70" s="12">
        <v>2</v>
      </c>
      <c r="O70" s="19">
        <f>cdes_hors_bases[[#This Row],[Prix U ht]]*cdes_hors_bases[[#This Row],[Qté]]</f>
        <v>0</v>
      </c>
      <c r="P70" s="20"/>
      <c r="Q70" s="21">
        <v>43684</v>
      </c>
      <c r="R70" s="21"/>
      <c r="S70" s="22" t="s">
        <v>42</v>
      </c>
      <c r="T70" s="23" t="s">
        <v>30</v>
      </c>
      <c r="U70" s="17">
        <f>IF(cdes_hors_bases[[#This Row],[Date]]="","",YEAR(cdes_hors_bases[[#This Row],[Date]]))</f>
        <v>2019</v>
      </c>
      <c r="V70" s="24" t="str">
        <f>IF(cdes_hors_bases[[#This Row],[Date]]="","",TEXT(MONTH(cdes_hors_bases[[#This Row],[Date]]),"00"))</f>
        <v>07</v>
      </c>
      <c r="W70" s="24" t="str">
        <f>IF(cdes_hors_bases[[#This Row],[Date]]="","",TEXT(WEEKNUM(cdes_hors_bases[[#This Row],[Date]],21),"00"))</f>
        <v>31</v>
      </c>
      <c r="X70" s="27" t="s">
        <v>195</v>
      </c>
    </row>
    <row r="71" spans="1:24" x14ac:dyDescent="0.2">
      <c r="A71" s="9" t="s">
        <v>191</v>
      </c>
      <c r="B71" s="10">
        <f t="shared" si="3"/>
        <v>2</v>
      </c>
      <c r="C71" s="10" t="str">
        <f t="shared" si="2"/>
        <v>HB322</v>
      </c>
      <c r="D71" s="11">
        <v>43677</v>
      </c>
      <c r="E71" s="12" t="s">
        <v>192</v>
      </c>
      <c r="F71" s="13"/>
      <c r="G71" s="14">
        <v>613</v>
      </c>
      <c r="H71" s="13"/>
      <c r="I71" s="15" t="s">
        <v>196</v>
      </c>
      <c r="J71" s="16" t="s">
        <v>197</v>
      </c>
      <c r="K71" s="28" t="s">
        <v>36</v>
      </c>
      <c r="L71" s="13" t="s">
        <v>36</v>
      </c>
      <c r="M71" s="18"/>
      <c r="N71" s="12">
        <v>6</v>
      </c>
      <c r="O71" s="19">
        <f>cdes_hors_bases[[#This Row],[Prix U ht]]*cdes_hors_bases[[#This Row],[Qté]]</f>
        <v>0</v>
      </c>
      <c r="P71" s="20"/>
      <c r="Q71" s="21">
        <v>43684</v>
      </c>
      <c r="R71" s="21"/>
      <c r="S71" s="22" t="s">
        <v>42</v>
      </c>
      <c r="T71" s="23" t="s">
        <v>30</v>
      </c>
      <c r="U71" s="17">
        <f>IF(cdes_hors_bases[[#This Row],[Date]]="","",YEAR(cdes_hors_bases[[#This Row],[Date]]))</f>
        <v>2019</v>
      </c>
      <c r="V71" s="24" t="str">
        <f>IF(cdes_hors_bases[[#This Row],[Date]]="","",TEXT(MONTH(cdes_hors_bases[[#This Row],[Date]]),"00"))</f>
        <v>07</v>
      </c>
      <c r="W71" s="24" t="str">
        <f>IF(cdes_hors_bases[[#This Row],[Date]]="","",TEXT(WEEKNUM(cdes_hors_bases[[#This Row],[Date]],21),"00"))</f>
        <v>31</v>
      </c>
      <c r="X71" s="27" t="s">
        <v>195</v>
      </c>
    </row>
    <row r="72" spans="1:24" x14ac:dyDescent="0.2">
      <c r="A72" s="9" t="s">
        <v>198</v>
      </c>
      <c r="B72" s="10">
        <f t="shared" si="3"/>
        <v>1</v>
      </c>
      <c r="C72" s="10" t="str">
        <f t="shared" si="2"/>
        <v>HB331</v>
      </c>
      <c r="D72" s="11">
        <v>43677</v>
      </c>
      <c r="E72" s="12" t="s">
        <v>25</v>
      </c>
      <c r="F72" s="13"/>
      <c r="G72" s="14">
        <v>613</v>
      </c>
      <c r="H72" s="13"/>
      <c r="I72" s="15" t="s">
        <v>199</v>
      </c>
      <c r="J72" s="16" t="s">
        <v>200</v>
      </c>
      <c r="K72" s="28" t="s">
        <v>36</v>
      </c>
      <c r="L72" s="13" t="s">
        <v>36</v>
      </c>
      <c r="M72" s="18"/>
      <c r="N72" s="12">
        <v>1</v>
      </c>
      <c r="O72" s="19">
        <f>cdes_hors_bases[[#This Row],[Prix U ht]]*cdes_hors_bases[[#This Row],[Qté]]</f>
        <v>0</v>
      </c>
      <c r="P72" s="20"/>
      <c r="Q72" s="21">
        <v>43678</v>
      </c>
      <c r="R72" s="21"/>
      <c r="S72" s="22"/>
      <c r="T72" s="23" t="s">
        <v>30</v>
      </c>
      <c r="U72" s="17">
        <f>IF(cdes_hors_bases[[#This Row],[Date]]="","",YEAR(cdes_hors_bases[[#This Row],[Date]]))</f>
        <v>2019</v>
      </c>
      <c r="V72" s="24" t="str">
        <f>IF(cdes_hors_bases[[#This Row],[Date]]="","",TEXT(MONTH(cdes_hors_bases[[#This Row],[Date]]),"00"))</f>
        <v>07</v>
      </c>
      <c r="W72" s="24" t="str">
        <f>IF(cdes_hors_bases[[#This Row],[Date]]="","",TEXT(WEEKNUM(cdes_hors_bases[[#This Row],[Date]],21),"00"))</f>
        <v>31</v>
      </c>
      <c r="X72" s="27" t="s">
        <v>201</v>
      </c>
    </row>
    <row r="73" spans="1:24" x14ac:dyDescent="0.2">
      <c r="A73" s="9" t="s">
        <v>198</v>
      </c>
      <c r="B73" s="10">
        <f t="shared" si="3"/>
        <v>2</v>
      </c>
      <c r="C73" s="10" t="str">
        <f t="shared" si="2"/>
        <v>HB332</v>
      </c>
      <c r="D73" s="11">
        <v>43677</v>
      </c>
      <c r="E73" s="12" t="s">
        <v>25</v>
      </c>
      <c r="F73" s="13"/>
      <c r="G73" s="14">
        <v>613</v>
      </c>
      <c r="H73" s="13"/>
      <c r="I73" s="15" t="s">
        <v>202</v>
      </c>
      <c r="J73" s="16" t="s">
        <v>203</v>
      </c>
      <c r="K73" s="28" t="s">
        <v>36</v>
      </c>
      <c r="L73" s="13" t="s">
        <v>36</v>
      </c>
      <c r="M73" s="18"/>
      <c r="N73" s="12">
        <v>1</v>
      </c>
      <c r="O73" s="19">
        <f>cdes_hors_bases[[#This Row],[Prix U ht]]*cdes_hors_bases[[#This Row],[Qté]]</f>
        <v>0</v>
      </c>
      <c r="P73" s="20"/>
      <c r="Q73" s="21">
        <v>43678</v>
      </c>
      <c r="R73" s="21"/>
      <c r="S73" s="22"/>
      <c r="T73" s="23" t="s">
        <v>30</v>
      </c>
      <c r="U73" s="17">
        <f>IF(cdes_hors_bases[[#This Row],[Date]]="","",YEAR(cdes_hors_bases[[#This Row],[Date]]))</f>
        <v>2019</v>
      </c>
      <c r="V73" s="24" t="str">
        <f>IF(cdes_hors_bases[[#This Row],[Date]]="","",TEXT(MONTH(cdes_hors_bases[[#This Row],[Date]]),"00"))</f>
        <v>07</v>
      </c>
      <c r="W73" s="24" t="str">
        <f>IF(cdes_hors_bases[[#This Row],[Date]]="","",TEXT(WEEKNUM(cdes_hors_bases[[#This Row],[Date]],21),"00"))</f>
        <v>31</v>
      </c>
      <c r="X73" s="27" t="s">
        <v>201</v>
      </c>
    </row>
    <row r="74" spans="1:24" x14ac:dyDescent="0.2">
      <c r="A74" s="9" t="s">
        <v>204</v>
      </c>
      <c r="B74" s="10">
        <f t="shared" si="3"/>
        <v>1</v>
      </c>
      <c r="C74" s="10" t="str">
        <f t="shared" si="2"/>
        <v>HB341</v>
      </c>
      <c r="D74" s="11">
        <v>43678</v>
      </c>
      <c r="E74" s="12" t="s">
        <v>25</v>
      </c>
      <c r="F74" s="13"/>
      <c r="G74" s="14">
        <v>613</v>
      </c>
      <c r="H74" s="13"/>
      <c r="I74" s="15" t="s">
        <v>205</v>
      </c>
      <c r="J74" s="16" t="s">
        <v>206</v>
      </c>
      <c r="K74" s="28" t="s">
        <v>36</v>
      </c>
      <c r="L74" s="13" t="s">
        <v>36</v>
      </c>
      <c r="M74" s="18"/>
      <c r="N74" s="12">
        <v>2</v>
      </c>
      <c r="O74" s="19">
        <f>cdes_hors_bases[[#This Row],[Prix U ht]]*cdes_hors_bases[[#This Row],[Qté]]</f>
        <v>0</v>
      </c>
      <c r="P74" s="20"/>
      <c r="Q74" s="21">
        <v>43679</v>
      </c>
      <c r="R74" s="21"/>
      <c r="S74" s="22"/>
      <c r="T74" s="23" t="s">
        <v>54</v>
      </c>
      <c r="U74" s="17">
        <f>IF(cdes_hors_bases[[#This Row],[Date]]="","",YEAR(cdes_hors_bases[[#This Row],[Date]]))</f>
        <v>2019</v>
      </c>
      <c r="V74" s="24" t="str">
        <f>IF(cdes_hors_bases[[#This Row],[Date]]="","",TEXT(MONTH(cdes_hors_bases[[#This Row],[Date]]),"00"))</f>
        <v>08</v>
      </c>
      <c r="W74" s="24" t="str">
        <f>IF(cdes_hors_bases[[#This Row],[Date]]="","",TEXT(WEEKNUM(cdes_hors_bases[[#This Row],[Date]],21),"00"))</f>
        <v>31</v>
      </c>
      <c r="X74" s="27" t="s">
        <v>65</v>
      </c>
    </row>
    <row r="75" spans="1:24" x14ac:dyDescent="0.2">
      <c r="A75" s="9" t="s">
        <v>204</v>
      </c>
      <c r="B75" s="10">
        <f t="shared" si="3"/>
        <v>2</v>
      </c>
      <c r="C75" s="10" t="str">
        <f t="shared" si="2"/>
        <v>HB342</v>
      </c>
      <c r="D75" s="11">
        <v>43678</v>
      </c>
      <c r="E75" s="12" t="s">
        <v>25</v>
      </c>
      <c r="F75" s="13"/>
      <c r="G75" s="14">
        <v>613</v>
      </c>
      <c r="H75" s="13"/>
      <c r="I75" s="15" t="s">
        <v>207</v>
      </c>
      <c r="J75" s="16" t="s">
        <v>208</v>
      </c>
      <c r="K75" s="28" t="s">
        <v>36</v>
      </c>
      <c r="L75" s="13" t="s">
        <v>36</v>
      </c>
      <c r="M75" s="18"/>
      <c r="N75" s="12">
        <v>8</v>
      </c>
      <c r="O75" s="19">
        <f>cdes_hors_bases[[#This Row],[Prix U ht]]*cdes_hors_bases[[#This Row],[Qté]]</f>
        <v>0</v>
      </c>
      <c r="P75" s="20"/>
      <c r="Q75" s="21">
        <v>43679</v>
      </c>
      <c r="R75" s="21"/>
      <c r="S75" s="22"/>
      <c r="T75" s="23" t="s">
        <v>54</v>
      </c>
      <c r="U75" s="17">
        <f>IF(cdes_hors_bases[[#This Row],[Date]]="","",YEAR(cdes_hors_bases[[#This Row],[Date]]))</f>
        <v>2019</v>
      </c>
      <c r="V75" s="24" t="str">
        <f>IF(cdes_hors_bases[[#This Row],[Date]]="","",TEXT(MONTH(cdes_hors_bases[[#This Row],[Date]]),"00"))</f>
        <v>08</v>
      </c>
      <c r="W75" s="24" t="str">
        <f>IF(cdes_hors_bases[[#This Row],[Date]]="","",TEXT(WEEKNUM(cdes_hors_bases[[#This Row],[Date]],21),"00"))</f>
        <v>31</v>
      </c>
      <c r="X75" s="27" t="s">
        <v>65</v>
      </c>
    </row>
    <row r="76" spans="1:24" x14ac:dyDescent="0.2">
      <c r="A76" s="9" t="s">
        <v>204</v>
      </c>
      <c r="B76" s="10">
        <f t="shared" si="3"/>
        <v>3</v>
      </c>
      <c r="C76" s="10" t="str">
        <f t="shared" si="2"/>
        <v>HB343</v>
      </c>
      <c r="D76" s="11">
        <v>43678</v>
      </c>
      <c r="E76" s="12" t="s">
        <v>25</v>
      </c>
      <c r="F76" s="13"/>
      <c r="G76" s="14">
        <v>613</v>
      </c>
      <c r="H76" s="13"/>
      <c r="I76" s="15" t="s">
        <v>209</v>
      </c>
      <c r="J76" s="16" t="s">
        <v>210</v>
      </c>
      <c r="K76" s="28" t="s">
        <v>36</v>
      </c>
      <c r="L76" s="13" t="s">
        <v>36</v>
      </c>
      <c r="M76" s="18"/>
      <c r="N76" s="12">
        <v>11</v>
      </c>
      <c r="O76" s="19">
        <f>cdes_hors_bases[[#This Row],[Prix U ht]]*cdes_hors_bases[[#This Row],[Qté]]</f>
        <v>0</v>
      </c>
      <c r="P76" s="20"/>
      <c r="Q76" s="21">
        <v>43679</v>
      </c>
      <c r="R76" s="21"/>
      <c r="S76" s="22"/>
      <c r="T76" s="23" t="s">
        <v>54</v>
      </c>
      <c r="U76" s="17">
        <f>IF(cdes_hors_bases[[#This Row],[Date]]="","",YEAR(cdes_hors_bases[[#This Row],[Date]]))</f>
        <v>2019</v>
      </c>
      <c r="V76" s="24" t="str">
        <f>IF(cdes_hors_bases[[#This Row],[Date]]="","",TEXT(MONTH(cdes_hors_bases[[#This Row],[Date]]),"00"))</f>
        <v>08</v>
      </c>
      <c r="W76" s="24" t="str">
        <f>IF(cdes_hors_bases[[#This Row],[Date]]="","",TEXT(WEEKNUM(cdes_hors_bases[[#This Row],[Date]],21),"00"))</f>
        <v>31</v>
      </c>
      <c r="X76" s="27" t="s">
        <v>65</v>
      </c>
    </row>
    <row r="77" spans="1:24" x14ac:dyDescent="0.2">
      <c r="A77" s="9" t="s">
        <v>204</v>
      </c>
      <c r="B77" s="10">
        <f t="shared" si="3"/>
        <v>4</v>
      </c>
      <c r="C77" s="10" t="str">
        <f t="shared" si="2"/>
        <v>HB344</v>
      </c>
      <c r="D77" s="11">
        <v>43678</v>
      </c>
      <c r="E77" s="12" t="s">
        <v>25</v>
      </c>
      <c r="F77" s="13"/>
      <c r="G77" s="14">
        <v>613</v>
      </c>
      <c r="H77" s="13"/>
      <c r="I77" s="15" t="s">
        <v>211</v>
      </c>
      <c r="J77" s="16" t="s">
        <v>212</v>
      </c>
      <c r="K77" s="28" t="s">
        <v>36</v>
      </c>
      <c r="L77" s="13" t="s">
        <v>36</v>
      </c>
      <c r="M77" s="18"/>
      <c r="N77" s="12">
        <v>10</v>
      </c>
      <c r="O77" s="19">
        <f>cdes_hors_bases[[#This Row],[Prix U ht]]*cdes_hors_bases[[#This Row],[Qté]]</f>
        <v>0</v>
      </c>
      <c r="P77" s="20"/>
      <c r="Q77" s="21">
        <v>43679</v>
      </c>
      <c r="R77" s="21"/>
      <c r="S77" s="22"/>
      <c r="T77" s="23" t="s">
        <v>54</v>
      </c>
      <c r="U77" s="17">
        <f>IF(cdes_hors_bases[[#This Row],[Date]]="","",YEAR(cdes_hors_bases[[#This Row],[Date]]))</f>
        <v>2019</v>
      </c>
      <c r="V77" s="24" t="str">
        <f>IF(cdes_hors_bases[[#This Row],[Date]]="","",TEXT(MONTH(cdes_hors_bases[[#This Row],[Date]]),"00"))</f>
        <v>08</v>
      </c>
      <c r="W77" s="24" t="str">
        <f>IF(cdes_hors_bases[[#This Row],[Date]]="","",TEXT(WEEKNUM(cdes_hors_bases[[#This Row],[Date]],21),"00"))</f>
        <v>31</v>
      </c>
      <c r="X77" s="27" t="s">
        <v>65</v>
      </c>
    </row>
    <row r="78" spans="1:24" x14ac:dyDescent="0.2">
      <c r="A78" s="9" t="s">
        <v>204</v>
      </c>
      <c r="B78" s="10">
        <f t="shared" si="3"/>
        <v>5</v>
      </c>
      <c r="C78" s="10" t="str">
        <f t="shared" si="2"/>
        <v>HB345</v>
      </c>
      <c r="D78" s="11">
        <v>43678</v>
      </c>
      <c r="E78" s="12" t="s">
        <v>25</v>
      </c>
      <c r="F78" s="13"/>
      <c r="G78" s="14">
        <v>613</v>
      </c>
      <c r="H78" s="13"/>
      <c r="I78" s="15" t="s">
        <v>213</v>
      </c>
      <c r="J78" s="16" t="s">
        <v>214</v>
      </c>
      <c r="K78" s="28" t="s">
        <v>36</v>
      </c>
      <c r="L78" s="13" t="s">
        <v>36</v>
      </c>
      <c r="M78" s="18"/>
      <c r="N78" s="12">
        <v>11</v>
      </c>
      <c r="O78" s="19">
        <f>cdes_hors_bases[[#This Row],[Prix U ht]]*cdes_hors_bases[[#This Row],[Qté]]</f>
        <v>0</v>
      </c>
      <c r="P78" s="20"/>
      <c r="Q78" s="21">
        <v>43679</v>
      </c>
      <c r="R78" s="21"/>
      <c r="S78" s="22"/>
      <c r="T78" s="23" t="s">
        <v>54</v>
      </c>
      <c r="U78" s="17">
        <f>IF(cdes_hors_bases[[#This Row],[Date]]="","",YEAR(cdes_hors_bases[[#This Row],[Date]]))</f>
        <v>2019</v>
      </c>
      <c r="V78" s="24" t="str">
        <f>IF(cdes_hors_bases[[#This Row],[Date]]="","",TEXT(MONTH(cdes_hors_bases[[#This Row],[Date]]),"00"))</f>
        <v>08</v>
      </c>
      <c r="W78" s="24" t="str">
        <f>IF(cdes_hors_bases[[#This Row],[Date]]="","",TEXT(WEEKNUM(cdes_hors_bases[[#This Row],[Date]],21),"00"))</f>
        <v>31</v>
      </c>
      <c r="X78" s="27" t="s">
        <v>65</v>
      </c>
    </row>
    <row r="79" spans="1:24" x14ac:dyDescent="0.2">
      <c r="A79" s="9" t="s">
        <v>204</v>
      </c>
      <c r="B79" s="10">
        <f t="shared" si="3"/>
        <v>6</v>
      </c>
      <c r="C79" s="10" t="str">
        <f t="shared" si="2"/>
        <v>HB346</v>
      </c>
      <c r="D79" s="11">
        <v>43678</v>
      </c>
      <c r="E79" s="12" t="s">
        <v>25</v>
      </c>
      <c r="F79" s="13"/>
      <c r="G79" s="14">
        <v>613</v>
      </c>
      <c r="H79" s="13"/>
      <c r="I79" s="15" t="s">
        <v>215</v>
      </c>
      <c r="J79" s="16" t="s">
        <v>216</v>
      </c>
      <c r="K79" s="28" t="s">
        <v>36</v>
      </c>
      <c r="L79" s="13" t="s">
        <v>36</v>
      </c>
      <c r="M79" s="18"/>
      <c r="N79" s="12">
        <v>9</v>
      </c>
      <c r="O79" s="19">
        <f>cdes_hors_bases[[#This Row],[Prix U ht]]*cdes_hors_bases[[#This Row],[Qté]]</f>
        <v>0</v>
      </c>
      <c r="P79" s="20"/>
      <c r="Q79" s="21">
        <v>43679</v>
      </c>
      <c r="R79" s="21"/>
      <c r="S79" s="22"/>
      <c r="T79" s="23" t="s">
        <v>54</v>
      </c>
      <c r="U79" s="17">
        <f>IF(cdes_hors_bases[[#This Row],[Date]]="","",YEAR(cdes_hors_bases[[#This Row],[Date]]))</f>
        <v>2019</v>
      </c>
      <c r="V79" s="24" t="str">
        <f>IF(cdes_hors_bases[[#This Row],[Date]]="","",TEXT(MONTH(cdes_hors_bases[[#This Row],[Date]]),"00"))</f>
        <v>08</v>
      </c>
      <c r="W79" s="24" t="str">
        <f>IF(cdes_hors_bases[[#This Row],[Date]]="","",TEXT(WEEKNUM(cdes_hors_bases[[#This Row],[Date]],21),"00"))</f>
        <v>31</v>
      </c>
      <c r="X79" s="27" t="s">
        <v>65</v>
      </c>
    </row>
    <row r="80" spans="1:24" x14ac:dyDescent="0.2">
      <c r="A80" s="9" t="s">
        <v>204</v>
      </c>
      <c r="B80" s="10">
        <f t="shared" si="3"/>
        <v>7</v>
      </c>
      <c r="C80" s="10" t="str">
        <f t="shared" si="2"/>
        <v>HB347</v>
      </c>
      <c r="D80" s="11">
        <v>43678</v>
      </c>
      <c r="E80" s="12" t="s">
        <v>25</v>
      </c>
      <c r="F80" s="13"/>
      <c r="G80" s="14">
        <v>613</v>
      </c>
      <c r="H80" s="13"/>
      <c r="I80" s="15" t="s">
        <v>217</v>
      </c>
      <c r="J80" s="16" t="s">
        <v>218</v>
      </c>
      <c r="K80" s="28" t="s">
        <v>36</v>
      </c>
      <c r="L80" s="13" t="s">
        <v>36</v>
      </c>
      <c r="M80" s="18"/>
      <c r="N80" s="12">
        <v>3</v>
      </c>
      <c r="O80" s="19">
        <f>cdes_hors_bases[[#This Row],[Prix U ht]]*cdes_hors_bases[[#This Row],[Qté]]</f>
        <v>0</v>
      </c>
      <c r="P80" s="20"/>
      <c r="Q80" s="21">
        <v>43679</v>
      </c>
      <c r="R80" s="21"/>
      <c r="S80" s="22"/>
      <c r="T80" s="23" t="s">
        <v>54</v>
      </c>
      <c r="U80" s="17">
        <f>IF(cdes_hors_bases[[#This Row],[Date]]="","",YEAR(cdes_hors_bases[[#This Row],[Date]]))</f>
        <v>2019</v>
      </c>
      <c r="V80" s="24" t="str">
        <f>IF(cdes_hors_bases[[#This Row],[Date]]="","",TEXT(MONTH(cdes_hors_bases[[#This Row],[Date]]),"00"))</f>
        <v>08</v>
      </c>
      <c r="W80" s="24" t="str">
        <f>IF(cdes_hors_bases[[#This Row],[Date]]="","",TEXT(WEEKNUM(cdes_hors_bases[[#This Row],[Date]],21),"00"))</f>
        <v>31</v>
      </c>
      <c r="X80" s="27" t="s">
        <v>65</v>
      </c>
    </row>
    <row r="81" spans="1:24" x14ac:dyDescent="0.2">
      <c r="A81" s="9" t="s">
        <v>204</v>
      </c>
      <c r="B81" s="10">
        <f t="shared" si="3"/>
        <v>8</v>
      </c>
      <c r="C81" s="10" t="str">
        <f t="shared" si="2"/>
        <v>HB348</v>
      </c>
      <c r="D81" s="11">
        <v>43678</v>
      </c>
      <c r="E81" s="12" t="s">
        <v>25</v>
      </c>
      <c r="F81" s="13"/>
      <c r="G81" s="14">
        <v>613</v>
      </c>
      <c r="H81" s="13"/>
      <c r="I81" s="15" t="s">
        <v>219</v>
      </c>
      <c r="J81" s="16" t="s">
        <v>220</v>
      </c>
      <c r="K81" s="28" t="s">
        <v>36</v>
      </c>
      <c r="L81" s="13" t="s">
        <v>36</v>
      </c>
      <c r="M81" s="18"/>
      <c r="N81" s="12">
        <v>5</v>
      </c>
      <c r="O81" s="19">
        <f>cdes_hors_bases[[#This Row],[Prix U ht]]*cdes_hors_bases[[#This Row],[Qté]]</f>
        <v>0</v>
      </c>
      <c r="P81" s="20"/>
      <c r="Q81" s="21">
        <v>43679</v>
      </c>
      <c r="R81" s="21"/>
      <c r="S81" s="22"/>
      <c r="T81" s="23" t="s">
        <v>54</v>
      </c>
      <c r="U81" s="17">
        <f>IF(cdes_hors_bases[[#This Row],[Date]]="","",YEAR(cdes_hors_bases[[#This Row],[Date]]))</f>
        <v>2019</v>
      </c>
      <c r="V81" s="24" t="str">
        <f>IF(cdes_hors_bases[[#This Row],[Date]]="","",TEXT(MONTH(cdes_hors_bases[[#This Row],[Date]]),"00"))</f>
        <v>08</v>
      </c>
      <c r="W81" s="24" t="str">
        <f>IF(cdes_hors_bases[[#This Row],[Date]]="","",TEXT(WEEKNUM(cdes_hors_bases[[#This Row],[Date]],21),"00"))</f>
        <v>31</v>
      </c>
      <c r="X81" s="27" t="s">
        <v>65</v>
      </c>
    </row>
    <row r="82" spans="1:24" x14ac:dyDescent="0.2">
      <c r="A82" s="9" t="s">
        <v>204</v>
      </c>
      <c r="B82" s="10">
        <f t="shared" si="3"/>
        <v>9</v>
      </c>
      <c r="C82" s="10" t="str">
        <f t="shared" si="2"/>
        <v>HB349</v>
      </c>
      <c r="D82" s="11">
        <v>43678</v>
      </c>
      <c r="E82" s="12" t="s">
        <v>25</v>
      </c>
      <c r="F82" s="13"/>
      <c r="G82" s="14">
        <v>613</v>
      </c>
      <c r="H82" s="13"/>
      <c r="I82" s="15" t="s">
        <v>221</v>
      </c>
      <c r="J82" s="16" t="s">
        <v>222</v>
      </c>
      <c r="K82" s="28" t="s">
        <v>36</v>
      </c>
      <c r="L82" s="13" t="s">
        <v>36</v>
      </c>
      <c r="M82" s="18"/>
      <c r="N82" s="12">
        <v>1</v>
      </c>
      <c r="O82" s="19">
        <f>cdes_hors_bases[[#This Row],[Prix U ht]]*cdes_hors_bases[[#This Row],[Qté]]</f>
        <v>0</v>
      </c>
      <c r="P82" s="20"/>
      <c r="Q82" s="21">
        <v>43685</v>
      </c>
      <c r="R82" s="21"/>
      <c r="S82" s="22"/>
      <c r="T82" s="23" t="s">
        <v>54</v>
      </c>
      <c r="U82" s="17">
        <f>IF(cdes_hors_bases[[#This Row],[Date]]="","",YEAR(cdes_hors_bases[[#This Row],[Date]]))</f>
        <v>2019</v>
      </c>
      <c r="V82" s="24" t="str">
        <f>IF(cdes_hors_bases[[#This Row],[Date]]="","",TEXT(MONTH(cdes_hors_bases[[#This Row],[Date]]),"00"))</f>
        <v>08</v>
      </c>
      <c r="W82" s="24" t="str">
        <f>IF(cdes_hors_bases[[#This Row],[Date]]="","",TEXT(WEEKNUM(cdes_hors_bases[[#This Row],[Date]],21),"00"))</f>
        <v>31</v>
      </c>
      <c r="X82" s="27" t="s">
        <v>65</v>
      </c>
    </row>
    <row r="83" spans="1:24" x14ac:dyDescent="0.2">
      <c r="A83" s="9" t="s">
        <v>223</v>
      </c>
      <c r="B83" s="10">
        <f t="shared" si="3"/>
        <v>1</v>
      </c>
      <c r="C83" s="10" t="str">
        <f t="shared" si="2"/>
        <v>HB351</v>
      </c>
      <c r="D83" s="11">
        <v>43679</v>
      </c>
      <c r="E83" s="12" t="s">
        <v>25</v>
      </c>
      <c r="F83" s="13"/>
      <c r="G83" s="14">
        <v>527</v>
      </c>
      <c r="H83" s="13"/>
      <c r="I83" s="15" t="s">
        <v>224</v>
      </c>
      <c r="J83" s="16" t="s">
        <v>225</v>
      </c>
      <c r="K83" s="28" t="s">
        <v>36</v>
      </c>
      <c r="L83" s="13" t="s">
        <v>36</v>
      </c>
      <c r="M83" s="18"/>
      <c r="N83" s="12">
        <v>10</v>
      </c>
      <c r="O83" s="19">
        <f>cdes_hors_bases[[#This Row],[Prix U ht]]*cdes_hors_bases[[#This Row],[Qté]]</f>
        <v>0</v>
      </c>
      <c r="P83" s="20"/>
      <c r="Q83" s="21">
        <v>43682</v>
      </c>
      <c r="R83" s="21"/>
      <c r="S83" s="22"/>
      <c r="T83" s="23" t="s">
        <v>30</v>
      </c>
      <c r="U83" s="17">
        <f>IF(cdes_hors_bases[[#This Row],[Date]]="","",YEAR(cdes_hors_bases[[#This Row],[Date]]))</f>
        <v>2019</v>
      </c>
      <c r="V83" s="24" t="str">
        <f>IF(cdes_hors_bases[[#This Row],[Date]]="","",TEXT(MONTH(cdes_hors_bases[[#This Row],[Date]]),"00"))</f>
        <v>08</v>
      </c>
      <c r="W83" s="24" t="str">
        <f>IF(cdes_hors_bases[[#This Row],[Date]]="","",TEXT(WEEKNUM(cdes_hors_bases[[#This Row],[Date]],21),"00"))</f>
        <v>31</v>
      </c>
      <c r="X83" s="27" t="s">
        <v>195</v>
      </c>
    </row>
    <row r="84" spans="1:24" x14ac:dyDescent="0.2">
      <c r="A84" s="9" t="s">
        <v>226</v>
      </c>
      <c r="B84" s="10">
        <f t="shared" si="3"/>
        <v>1</v>
      </c>
      <c r="C84" s="10" t="str">
        <f t="shared" si="2"/>
        <v>HB361</v>
      </c>
      <c r="D84" s="11">
        <v>43679</v>
      </c>
      <c r="E84" s="12" t="s">
        <v>25</v>
      </c>
      <c r="F84" s="13"/>
      <c r="G84" s="14">
        <v>613</v>
      </c>
      <c r="H84" s="13"/>
      <c r="I84" s="15" t="s">
        <v>227</v>
      </c>
      <c r="J84" s="16" t="s">
        <v>228</v>
      </c>
      <c r="K84" s="28" t="s">
        <v>36</v>
      </c>
      <c r="L84" s="13" t="s">
        <v>36</v>
      </c>
      <c r="M84" s="18"/>
      <c r="N84" s="12">
        <v>1</v>
      </c>
      <c r="O84" s="19">
        <f>cdes_hors_bases[[#This Row],[Prix U ht]]*cdes_hors_bases[[#This Row],[Qté]]</f>
        <v>0</v>
      </c>
      <c r="P84" s="20"/>
      <c r="Q84" s="21">
        <v>43724</v>
      </c>
      <c r="R84" s="21"/>
      <c r="S84" s="22"/>
      <c r="T84" s="23" t="s">
        <v>30</v>
      </c>
      <c r="U84" s="17">
        <f>IF(cdes_hors_bases[[#This Row],[Date]]="","",YEAR(cdes_hors_bases[[#This Row],[Date]]))</f>
        <v>2019</v>
      </c>
      <c r="V84" s="24" t="str">
        <f>IF(cdes_hors_bases[[#This Row],[Date]]="","",TEXT(MONTH(cdes_hors_bases[[#This Row],[Date]]),"00"))</f>
        <v>08</v>
      </c>
      <c r="W84" s="24" t="str">
        <f>IF(cdes_hors_bases[[#This Row],[Date]]="","",TEXT(WEEKNUM(cdes_hors_bases[[#This Row],[Date]],21),"00"))</f>
        <v>31</v>
      </c>
      <c r="X84" s="27" t="s">
        <v>156</v>
      </c>
    </row>
    <row r="85" spans="1:24" x14ac:dyDescent="0.2">
      <c r="A85" s="9" t="s">
        <v>226</v>
      </c>
      <c r="B85" s="10">
        <f t="shared" si="3"/>
        <v>2</v>
      </c>
      <c r="C85" s="10" t="str">
        <f t="shared" si="2"/>
        <v>HB362</v>
      </c>
      <c r="D85" s="11">
        <v>43679</v>
      </c>
      <c r="E85" s="12" t="s">
        <v>25</v>
      </c>
      <c r="F85" s="13"/>
      <c r="G85" s="14">
        <v>613</v>
      </c>
      <c r="H85" s="13"/>
      <c r="I85" s="15" t="s">
        <v>229</v>
      </c>
      <c r="J85" s="16" t="s">
        <v>230</v>
      </c>
      <c r="K85" s="28" t="s">
        <v>36</v>
      </c>
      <c r="L85" s="13" t="s">
        <v>36</v>
      </c>
      <c r="M85" s="18"/>
      <c r="N85" s="12">
        <v>6</v>
      </c>
      <c r="O85" s="19">
        <f>cdes_hors_bases[[#This Row],[Prix U ht]]*cdes_hors_bases[[#This Row],[Qté]]</f>
        <v>0</v>
      </c>
      <c r="P85" s="20"/>
      <c r="Q85" s="21">
        <v>43686</v>
      </c>
      <c r="R85" s="21"/>
      <c r="S85" s="22"/>
      <c r="T85" s="23" t="s">
        <v>30</v>
      </c>
      <c r="U85" s="17">
        <f>IF(cdes_hors_bases[[#This Row],[Date]]="","",YEAR(cdes_hors_bases[[#This Row],[Date]]))</f>
        <v>2019</v>
      </c>
      <c r="V85" s="24" t="str">
        <f>IF(cdes_hors_bases[[#This Row],[Date]]="","",TEXT(MONTH(cdes_hors_bases[[#This Row],[Date]]),"00"))</f>
        <v>08</v>
      </c>
      <c r="W85" s="24" t="str">
        <f>IF(cdes_hors_bases[[#This Row],[Date]]="","",TEXT(WEEKNUM(cdes_hors_bases[[#This Row],[Date]],21),"00"))</f>
        <v>31</v>
      </c>
      <c r="X85" s="27" t="s">
        <v>231</v>
      </c>
    </row>
    <row r="86" spans="1:24" x14ac:dyDescent="0.2">
      <c r="A86" s="9" t="s">
        <v>226</v>
      </c>
      <c r="B86" s="10">
        <f t="shared" si="3"/>
        <v>3</v>
      </c>
      <c r="C86" s="10" t="str">
        <f t="shared" si="2"/>
        <v>HB363</v>
      </c>
      <c r="D86" s="11">
        <v>43679</v>
      </c>
      <c r="E86" s="12" t="s">
        <v>25</v>
      </c>
      <c r="F86" s="13"/>
      <c r="G86" s="14">
        <v>613</v>
      </c>
      <c r="H86" s="13"/>
      <c r="I86" s="15" t="s">
        <v>232</v>
      </c>
      <c r="J86" s="16" t="s">
        <v>233</v>
      </c>
      <c r="K86" s="28" t="s">
        <v>36</v>
      </c>
      <c r="L86" s="13" t="s">
        <v>36</v>
      </c>
      <c r="M86" s="18"/>
      <c r="N86" s="12">
        <v>1</v>
      </c>
      <c r="O86" s="19">
        <f>cdes_hors_bases[[#This Row],[Prix U ht]]*cdes_hors_bases[[#This Row],[Qté]]</f>
        <v>0</v>
      </c>
      <c r="P86" s="20"/>
      <c r="Q86" s="21">
        <v>43683</v>
      </c>
      <c r="R86" s="21"/>
      <c r="S86" s="22"/>
      <c r="T86" s="23" t="s">
        <v>30</v>
      </c>
      <c r="U86" s="17">
        <f>IF(cdes_hors_bases[[#This Row],[Date]]="","",YEAR(cdes_hors_bases[[#This Row],[Date]]))</f>
        <v>2019</v>
      </c>
      <c r="V86" s="24" t="str">
        <f>IF(cdes_hors_bases[[#This Row],[Date]]="","",TEXT(MONTH(cdes_hors_bases[[#This Row],[Date]]),"00"))</f>
        <v>08</v>
      </c>
      <c r="W86" s="24" t="str">
        <f>IF(cdes_hors_bases[[#This Row],[Date]]="","",TEXT(WEEKNUM(cdes_hors_bases[[#This Row],[Date]],21),"00"))</f>
        <v>31</v>
      </c>
      <c r="X86" s="27" t="s">
        <v>231</v>
      </c>
    </row>
    <row r="87" spans="1:24" x14ac:dyDescent="0.2">
      <c r="A87" s="9" t="s">
        <v>226</v>
      </c>
      <c r="B87" s="10">
        <f t="shared" si="3"/>
        <v>4</v>
      </c>
      <c r="C87" s="10" t="str">
        <f t="shared" si="2"/>
        <v>HB364</v>
      </c>
      <c r="D87" s="11">
        <v>43679</v>
      </c>
      <c r="E87" s="12" t="s">
        <v>25</v>
      </c>
      <c r="F87" s="13"/>
      <c r="G87" s="14">
        <v>613</v>
      </c>
      <c r="H87" s="13"/>
      <c r="I87" s="15" t="s">
        <v>234</v>
      </c>
      <c r="J87" s="16" t="s">
        <v>235</v>
      </c>
      <c r="K87" s="28" t="s">
        <v>36</v>
      </c>
      <c r="L87" s="13" t="s">
        <v>36</v>
      </c>
      <c r="M87" s="18"/>
      <c r="N87" s="12">
        <v>1</v>
      </c>
      <c r="O87" s="19">
        <f>cdes_hors_bases[[#This Row],[Prix U ht]]*cdes_hors_bases[[#This Row],[Qté]]</f>
        <v>0</v>
      </c>
      <c r="P87" s="20"/>
      <c r="Q87" s="21">
        <v>43682</v>
      </c>
      <c r="R87" s="21"/>
      <c r="S87" s="22"/>
      <c r="T87" s="23" t="s">
        <v>30</v>
      </c>
      <c r="U87" s="17">
        <f>IF(cdes_hors_bases[[#This Row],[Date]]="","",YEAR(cdes_hors_bases[[#This Row],[Date]]))</f>
        <v>2019</v>
      </c>
      <c r="V87" s="24" t="str">
        <f>IF(cdes_hors_bases[[#This Row],[Date]]="","",TEXT(MONTH(cdes_hors_bases[[#This Row],[Date]]),"00"))</f>
        <v>08</v>
      </c>
      <c r="W87" s="24" t="str">
        <f>IF(cdes_hors_bases[[#This Row],[Date]]="","",TEXT(WEEKNUM(cdes_hors_bases[[#This Row],[Date]],21),"00"))</f>
        <v>31</v>
      </c>
      <c r="X87" s="27" t="s">
        <v>231</v>
      </c>
    </row>
    <row r="88" spans="1:24" x14ac:dyDescent="0.2">
      <c r="A88" s="9" t="s">
        <v>226</v>
      </c>
      <c r="B88" s="10">
        <f t="shared" si="3"/>
        <v>5</v>
      </c>
      <c r="C88" s="10" t="str">
        <f t="shared" si="2"/>
        <v>HB365</v>
      </c>
      <c r="D88" s="11">
        <v>43679</v>
      </c>
      <c r="E88" s="12" t="s">
        <v>25</v>
      </c>
      <c r="F88" s="13"/>
      <c r="G88" s="14">
        <v>613</v>
      </c>
      <c r="H88" s="13"/>
      <c r="I88" s="15" t="s">
        <v>236</v>
      </c>
      <c r="J88" s="16" t="s">
        <v>237</v>
      </c>
      <c r="K88" s="28" t="s">
        <v>36</v>
      </c>
      <c r="L88" s="13" t="s">
        <v>36</v>
      </c>
      <c r="M88" s="18"/>
      <c r="N88" s="12">
        <v>6</v>
      </c>
      <c r="O88" s="19">
        <f>cdes_hors_bases[[#This Row],[Prix U ht]]*cdes_hors_bases[[#This Row],[Qté]]</f>
        <v>0</v>
      </c>
      <c r="P88" s="20"/>
      <c r="Q88" s="21">
        <v>43682</v>
      </c>
      <c r="R88" s="21"/>
      <c r="S88" s="22"/>
      <c r="T88" s="23" t="s">
        <v>30</v>
      </c>
      <c r="U88" s="17">
        <f>IF(cdes_hors_bases[[#This Row],[Date]]="","",YEAR(cdes_hors_bases[[#This Row],[Date]]))</f>
        <v>2019</v>
      </c>
      <c r="V88" s="24" t="str">
        <f>IF(cdes_hors_bases[[#This Row],[Date]]="","",TEXT(MONTH(cdes_hors_bases[[#This Row],[Date]]),"00"))</f>
        <v>08</v>
      </c>
      <c r="W88" s="24" t="str">
        <f>IF(cdes_hors_bases[[#This Row],[Date]]="","",TEXT(WEEKNUM(cdes_hors_bases[[#This Row],[Date]],21),"00"))</f>
        <v>31</v>
      </c>
      <c r="X88" s="27" t="s">
        <v>231</v>
      </c>
    </row>
    <row r="89" spans="1:24" x14ac:dyDescent="0.2">
      <c r="A89" s="9" t="s">
        <v>226</v>
      </c>
      <c r="B89" s="10">
        <f t="shared" si="3"/>
        <v>6</v>
      </c>
      <c r="C89" s="10" t="str">
        <f t="shared" si="2"/>
        <v>HB366</v>
      </c>
      <c r="D89" s="11">
        <v>43679</v>
      </c>
      <c r="E89" s="12" t="s">
        <v>25</v>
      </c>
      <c r="F89" s="13"/>
      <c r="G89" s="14">
        <v>613</v>
      </c>
      <c r="H89" s="13"/>
      <c r="I89" s="15" t="s">
        <v>238</v>
      </c>
      <c r="J89" s="16" t="s">
        <v>239</v>
      </c>
      <c r="K89" s="28" t="s">
        <v>36</v>
      </c>
      <c r="L89" s="13" t="s">
        <v>36</v>
      </c>
      <c r="M89" s="18"/>
      <c r="N89" s="12">
        <v>2</v>
      </c>
      <c r="O89" s="19">
        <f>cdes_hors_bases[[#This Row],[Prix U ht]]*cdes_hors_bases[[#This Row],[Qté]]</f>
        <v>0</v>
      </c>
      <c r="P89" s="20"/>
      <c r="Q89" s="21">
        <v>43682</v>
      </c>
      <c r="R89" s="21"/>
      <c r="S89" s="22"/>
      <c r="T89" s="23" t="s">
        <v>30</v>
      </c>
      <c r="U89" s="17">
        <f>IF(cdes_hors_bases[[#This Row],[Date]]="","",YEAR(cdes_hors_bases[[#This Row],[Date]]))</f>
        <v>2019</v>
      </c>
      <c r="V89" s="24" t="str">
        <f>IF(cdes_hors_bases[[#This Row],[Date]]="","",TEXT(MONTH(cdes_hors_bases[[#This Row],[Date]]),"00"))</f>
        <v>08</v>
      </c>
      <c r="W89" s="24" t="str">
        <f>IF(cdes_hors_bases[[#This Row],[Date]]="","",TEXT(WEEKNUM(cdes_hors_bases[[#This Row],[Date]],21),"00"))</f>
        <v>31</v>
      </c>
      <c r="X89" s="27" t="s">
        <v>231</v>
      </c>
    </row>
    <row r="90" spans="1:24" x14ac:dyDescent="0.2">
      <c r="A90" s="9" t="s">
        <v>240</v>
      </c>
      <c r="B90" s="10">
        <f t="shared" si="3"/>
        <v>1</v>
      </c>
      <c r="C90" s="10" t="str">
        <f t="shared" si="2"/>
        <v>HB371</v>
      </c>
      <c r="D90" s="11">
        <v>43683</v>
      </c>
      <c r="E90" s="12" t="s">
        <v>39</v>
      </c>
      <c r="F90" s="13"/>
      <c r="G90" s="14">
        <v>613</v>
      </c>
      <c r="H90" s="13"/>
      <c r="I90" s="15" t="s">
        <v>241</v>
      </c>
      <c r="J90" s="16" t="s">
        <v>242</v>
      </c>
      <c r="K90" s="28" t="s">
        <v>36</v>
      </c>
      <c r="L90" s="13" t="s">
        <v>36</v>
      </c>
      <c r="M90" s="18"/>
      <c r="N90" s="12">
        <v>1</v>
      </c>
      <c r="O90" s="19">
        <f>cdes_hors_bases[[#This Row],[Prix U ht]]*cdes_hors_bases[[#This Row],[Qté]]</f>
        <v>0</v>
      </c>
      <c r="P90" s="20"/>
      <c r="Q90" s="21">
        <v>43683</v>
      </c>
      <c r="R90" s="21"/>
      <c r="S90" s="22"/>
      <c r="T90" s="23" t="s">
        <v>30</v>
      </c>
      <c r="U90" s="17">
        <f>IF(cdes_hors_bases[[#This Row],[Date]]="","",YEAR(cdes_hors_bases[[#This Row],[Date]]))</f>
        <v>2019</v>
      </c>
      <c r="V90" s="24" t="str">
        <f>IF(cdes_hors_bases[[#This Row],[Date]]="","",TEXT(MONTH(cdes_hors_bases[[#This Row],[Date]]),"00"))</f>
        <v>08</v>
      </c>
      <c r="W90" s="24" t="str">
        <f>IF(cdes_hors_bases[[#This Row],[Date]]="","",TEXT(WEEKNUM(cdes_hors_bases[[#This Row],[Date]],21),"00"))</f>
        <v>32</v>
      </c>
      <c r="X90" s="27" t="s">
        <v>43</v>
      </c>
    </row>
    <row r="91" spans="1:24" x14ac:dyDescent="0.2">
      <c r="A91" s="9" t="s">
        <v>243</v>
      </c>
      <c r="B91" s="10">
        <f t="shared" si="3"/>
        <v>1</v>
      </c>
      <c r="C91" s="10" t="str">
        <f t="shared" si="2"/>
        <v>HB381</v>
      </c>
      <c r="D91" s="11">
        <v>43689</v>
      </c>
      <c r="E91" s="12" t="s">
        <v>25</v>
      </c>
      <c r="F91" s="13"/>
      <c r="G91" s="14">
        <v>613</v>
      </c>
      <c r="H91" s="13"/>
      <c r="I91" s="15" t="s">
        <v>244</v>
      </c>
      <c r="J91" s="16">
        <v>532959</v>
      </c>
      <c r="K91" s="28" t="s">
        <v>28</v>
      </c>
      <c r="L91" s="13" t="s">
        <v>245</v>
      </c>
      <c r="M91" s="18"/>
      <c r="N91" s="12">
        <v>3</v>
      </c>
      <c r="O91" s="19">
        <f>cdes_hors_bases[[#This Row],[Prix U ht]]*cdes_hors_bases[[#This Row],[Qté]]</f>
        <v>0</v>
      </c>
      <c r="P91" s="20"/>
      <c r="Q91" s="21">
        <v>43690</v>
      </c>
      <c r="R91" s="21"/>
      <c r="S91" s="22"/>
      <c r="T91" s="23" t="s">
        <v>30</v>
      </c>
      <c r="U91" s="17">
        <f>IF(cdes_hors_bases[[#This Row],[Date]]="","",YEAR(cdes_hors_bases[[#This Row],[Date]]))</f>
        <v>2019</v>
      </c>
      <c r="V91" s="24" t="str">
        <f>IF(cdes_hors_bases[[#This Row],[Date]]="","",TEXT(MONTH(cdes_hors_bases[[#This Row],[Date]]),"00"))</f>
        <v>08</v>
      </c>
      <c r="W91" s="24" t="str">
        <f>IF(cdes_hors_bases[[#This Row],[Date]]="","",TEXT(WEEKNUM(cdes_hors_bases[[#This Row],[Date]],21),"00"))</f>
        <v>33</v>
      </c>
      <c r="X91" s="27" t="s">
        <v>55</v>
      </c>
    </row>
    <row r="92" spans="1:24" x14ac:dyDescent="0.2">
      <c r="A92" s="9" t="s">
        <v>243</v>
      </c>
      <c r="B92" s="10">
        <f t="shared" si="3"/>
        <v>2</v>
      </c>
      <c r="C92" s="10" t="str">
        <f t="shared" si="2"/>
        <v>HB382</v>
      </c>
      <c r="D92" s="11">
        <v>43689</v>
      </c>
      <c r="E92" s="12" t="s">
        <v>25</v>
      </c>
      <c r="F92" s="13"/>
      <c r="G92" s="14">
        <v>613</v>
      </c>
      <c r="H92" s="13"/>
      <c r="I92" s="15" t="s">
        <v>246</v>
      </c>
      <c r="J92" s="16">
        <v>377063</v>
      </c>
      <c r="K92" s="28" t="s">
        <v>36</v>
      </c>
      <c r="L92" s="13" t="s">
        <v>36</v>
      </c>
      <c r="M92" s="18"/>
      <c r="N92" s="12">
        <v>1</v>
      </c>
      <c r="O92" s="19">
        <f>cdes_hors_bases[[#This Row],[Prix U ht]]*cdes_hors_bases[[#This Row],[Qté]]</f>
        <v>0</v>
      </c>
      <c r="P92" s="20"/>
      <c r="Q92" s="21">
        <v>43690</v>
      </c>
      <c r="R92" s="21"/>
      <c r="S92" s="22"/>
      <c r="T92" s="23" t="s">
        <v>30</v>
      </c>
      <c r="U92" s="17">
        <f>IF(cdes_hors_bases[[#This Row],[Date]]="","",YEAR(cdes_hors_bases[[#This Row],[Date]]))</f>
        <v>2019</v>
      </c>
      <c r="V92" s="24" t="str">
        <f>IF(cdes_hors_bases[[#This Row],[Date]]="","",TEXT(MONTH(cdes_hors_bases[[#This Row],[Date]]),"00"))</f>
        <v>08</v>
      </c>
      <c r="W92" s="24" t="str">
        <f>IF(cdes_hors_bases[[#This Row],[Date]]="","",TEXT(WEEKNUM(cdes_hors_bases[[#This Row],[Date]],21),"00"))</f>
        <v>33</v>
      </c>
      <c r="X92" s="27" t="s">
        <v>31</v>
      </c>
    </row>
    <row r="93" spans="1:24" x14ac:dyDescent="0.2">
      <c r="A93" s="9" t="s">
        <v>243</v>
      </c>
      <c r="B93" s="10">
        <f t="shared" si="3"/>
        <v>3</v>
      </c>
      <c r="C93" s="10" t="str">
        <f t="shared" si="2"/>
        <v>HB383</v>
      </c>
      <c r="D93" s="11">
        <v>43689</v>
      </c>
      <c r="E93" s="12" t="s">
        <v>25</v>
      </c>
      <c r="F93" s="13"/>
      <c r="G93" s="14">
        <v>613</v>
      </c>
      <c r="H93" s="13"/>
      <c r="I93" s="15" t="s">
        <v>247</v>
      </c>
      <c r="J93" s="16" t="s">
        <v>248</v>
      </c>
      <c r="K93" s="28" t="s">
        <v>36</v>
      </c>
      <c r="L93" s="13" t="s">
        <v>36</v>
      </c>
      <c r="M93" s="18"/>
      <c r="N93" s="12">
        <v>1</v>
      </c>
      <c r="O93" s="19">
        <f>cdes_hors_bases[[#This Row],[Prix U ht]]*cdes_hors_bases[[#This Row],[Qté]]</f>
        <v>0</v>
      </c>
      <c r="P93" s="20"/>
      <c r="Q93" s="21">
        <v>43690</v>
      </c>
      <c r="R93" s="21"/>
      <c r="S93" s="22"/>
      <c r="T93" s="23" t="s">
        <v>30</v>
      </c>
      <c r="U93" s="17">
        <f>IF(cdes_hors_bases[[#This Row],[Date]]="","",YEAR(cdes_hors_bases[[#This Row],[Date]]))</f>
        <v>2019</v>
      </c>
      <c r="V93" s="24" t="str">
        <f>IF(cdes_hors_bases[[#This Row],[Date]]="","",TEXT(MONTH(cdes_hors_bases[[#This Row],[Date]]),"00"))</f>
        <v>08</v>
      </c>
      <c r="W93" s="24" t="str">
        <f>IF(cdes_hors_bases[[#This Row],[Date]]="","",TEXT(WEEKNUM(cdes_hors_bases[[#This Row],[Date]],21),"00"))</f>
        <v>33</v>
      </c>
      <c r="X93" s="27" t="s">
        <v>31</v>
      </c>
    </row>
    <row r="94" spans="1:24" x14ac:dyDescent="0.2">
      <c r="A94" s="9" t="s">
        <v>243</v>
      </c>
      <c r="B94" s="10">
        <f t="shared" si="3"/>
        <v>4</v>
      </c>
      <c r="C94" s="10" t="str">
        <f t="shared" si="2"/>
        <v>HB384</v>
      </c>
      <c r="D94" s="11">
        <v>43689</v>
      </c>
      <c r="E94" s="12" t="s">
        <v>25</v>
      </c>
      <c r="F94" s="13"/>
      <c r="G94" s="14">
        <v>613</v>
      </c>
      <c r="H94" s="13"/>
      <c r="I94" s="15" t="s">
        <v>249</v>
      </c>
      <c r="J94" s="16" t="s">
        <v>250</v>
      </c>
      <c r="K94" s="28" t="s">
        <v>36</v>
      </c>
      <c r="L94" s="13" t="s">
        <v>36</v>
      </c>
      <c r="M94" s="18"/>
      <c r="N94" s="12">
        <v>3</v>
      </c>
      <c r="O94" s="19">
        <f>cdes_hors_bases[[#This Row],[Prix U ht]]*cdes_hors_bases[[#This Row],[Qté]]</f>
        <v>0</v>
      </c>
      <c r="P94" s="20"/>
      <c r="Q94" s="21">
        <v>43690</v>
      </c>
      <c r="R94" s="21"/>
      <c r="S94" s="22"/>
      <c r="T94" s="23" t="s">
        <v>30</v>
      </c>
      <c r="U94" s="17">
        <f>IF(cdes_hors_bases[[#This Row],[Date]]="","",YEAR(cdes_hors_bases[[#This Row],[Date]]))</f>
        <v>2019</v>
      </c>
      <c r="V94" s="24" t="str">
        <f>IF(cdes_hors_bases[[#This Row],[Date]]="","",TEXT(MONTH(cdes_hors_bases[[#This Row],[Date]]),"00"))</f>
        <v>08</v>
      </c>
      <c r="W94" s="24" t="str">
        <f>IF(cdes_hors_bases[[#This Row],[Date]]="","",TEXT(WEEKNUM(cdes_hors_bases[[#This Row],[Date]],21),"00"))</f>
        <v>33</v>
      </c>
      <c r="X94" s="27" t="s">
        <v>31</v>
      </c>
    </row>
    <row r="95" spans="1:24" x14ac:dyDescent="0.2">
      <c r="A95" s="9" t="s">
        <v>243</v>
      </c>
      <c r="B95" s="10">
        <f t="shared" si="3"/>
        <v>5</v>
      </c>
      <c r="C95" s="10" t="str">
        <f t="shared" si="2"/>
        <v>HB385</v>
      </c>
      <c r="D95" s="11">
        <v>43689</v>
      </c>
      <c r="E95" s="12" t="s">
        <v>25</v>
      </c>
      <c r="F95" s="13"/>
      <c r="G95" s="14">
        <v>613</v>
      </c>
      <c r="H95" s="13"/>
      <c r="I95" s="15" t="s">
        <v>251</v>
      </c>
      <c r="J95" s="16" t="s">
        <v>252</v>
      </c>
      <c r="K95" s="28" t="s">
        <v>36</v>
      </c>
      <c r="L95" s="13" t="s">
        <v>36</v>
      </c>
      <c r="M95" s="18"/>
      <c r="N95" s="12">
        <v>2</v>
      </c>
      <c r="O95" s="19">
        <f>cdes_hors_bases[[#This Row],[Prix U ht]]*cdes_hors_bases[[#This Row],[Qté]]</f>
        <v>0</v>
      </c>
      <c r="P95" s="20"/>
      <c r="Q95" s="21">
        <v>43690</v>
      </c>
      <c r="R95" s="21"/>
      <c r="S95" s="22"/>
      <c r="T95" s="23" t="s">
        <v>30</v>
      </c>
      <c r="U95" s="17">
        <f>IF(cdes_hors_bases[[#This Row],[Date]]="","",YEAR(cdes_hors_bases[[#This Row],[Date]]))</f>
        <v>2019</v>
      </c>
      <c r="V95" s="24" t="str">
        <f>IF(cdes_hors_bases[[#This Row],[Date]]="","",TEXT(MONTH(cdes_hors_bases[[#This Row],[Date]]),"00"))</f>
        <v>08</v>
      </c>
      <c r="W95" s="24" t="str">
        <f>IF(cdes_hors_bases[[#This Row],[Date]]="","",TEXT(WEEKNUM(cdes_hors_bases[[#This Row],[Date]],21),"00"))</f>
        <v>33</v>
      </c>
      <c r="X95" s="27" t="s">
        <v>195</v>
      </c>
    </row>
    <row r="96" spans="1:24" x14ac:dyDescent="0.2">
      <c r="A96" s="9" t="s">
        <v>243</v>
      </c>
      <c r="B96" s="10">
        <f t="shared" si="3"/>
        <v>6</v>
      </c>
      <c r="C96" s="10" t="str">
        <f t="shared" si="2"/>
        <v>HB386</v>
      </c>
      <c r="D96" s="11">
        <v>43689</v>
      </c>
      <c r="E96" s="12" t="s">
        <v>25</v>
      </c>
      <c r="F96" s="13"/>
      <c r="G96" s="14">
        <v>613</v>
      </c>
      <c r="H96" s="13"/>
      <c r="I96" s="15" t="s">
        <v>253</v>
      </c>
      <c r="J96" s="16" t="s">
        <v>254</v>
      </c>
      <c r="K96" s="28" t="s">
        <v>36</v>
      </c>
      <c r="L96" s="13" t="s">
        <v>36</v>
      </c>
      <c r="M96" s="18"/>
      <c r="N96" s="12">
        <v>5</v>
      </c>
      <c r="O96" s="19">
        <f>cdes_hors_bases[[#This Row],[Prix U ht]]*cdes_hors_bases[[#This Row],[Qté]]</f>
        <v>0</v>
      </c>
      <c r="P96" s="20"/>
      <c r="Q96" s="21">
        <v>43690</v>
      </c>
      <c r="R96" s="21"/>
      <c r="S96" s="22"/>
      <c r="T96" s="23" t="s">
        <v>30</v>
      </c>
      <c r="U96" s="17">
        <f>IF(cdes_hors_bases[[#This Row],[Date]]="","",YEAR(cdes_hors_bases[[#This Row],[Date]]))</f>
        <v>2019</v>
      </c>
      <c r="V96" s="24" t="str">
        <f>IF(cdes_hors_bases[[#This Row],[Date]]="","",TEXT(MONTH(cdes_hors_bases[[#This Row],[Date]]),"00"))</f>
        <v>08</v>
      </c>
      <c r="W96" s="24" t="str">
        <f>IF(cdes_hors_bases[[#This Row],[Date]]="","",TEXT(WEEKNUM(cdes_hors_bases[[#This Row],[Date]],21),"00"))</f>
        <v>33</v>
      </c>
      <c r="X96" s="27" t="s">
        <v>31</v>
      </c>
    </row>
    <row r="97" spans="1:24" x14ac:dyDescent="0.2">
      <c r="A97" s="9" t="s">
        <v>243</v>
      </c>
      <c r="B97" s="10">
        <f t="shared" si="3"/>
        <v>7</v>
      </c>
      <c r="C97" s="10" t="str">
        <f t="shared" si="2"/>
        <v>HB387</v>
      </c>
      <c r="D97" s="11">
        <v>43689</v>
      </c>
      <c r="E97" s="12" t="s">
        <v>25</v>
      </c>
      <c r="F97" s="13"/>
      <c r="G97" s="14">
        <v>613</v>
      </c>
      <c r="H97" s="13"/>
      <c r="I97" s="15" t="s">
        <v>255</v>
      </c>
      <c r="J97" s="16" t="s">
        <v>256</v>
      </c>
      <c r="K97" s="28" t="s">
        <v>36</v>
      </c>
      <c r="L97" s="13" t="s">
        <v>36</v>
      </c>
      <c r="M97" s="18"/>
      <c r="N97" s="12">
        <v>5</v>
      </c>
      <c r="O97" s="19">
        <f>cdes_hors_bases[[#This Row],[Prix U ht]]*cdes_hors_bases[[#This Row],[Qté]]</f>
        <v>0</v>
      </c>
      <c r="P97" s="20"/>
      <c r="Q97" s="21">
        <v>43707</v>
      </c>
      <c r="R97" s="21"/>
      <c r="S97" s="22"/>
      <c r="T97" s="23" t="s">
        <v>30</v>
      </c>
      <c r="U97" s="17">
        <f>IF(cdes_hors_bases[[#This Row],[Date]]="","",YEAR(cdes_hors_bases[[#This Row],[Date]]))</f>
        <v>2019</v>
      </c>
      <c r="V97" s="24" t="str">
        <f>IF(cdes_hors_bases[[#This Row],[Date]]="","",TEXT(MONTH(cdes_hors_bases[[#This Row],[Date]]),"00"))</f>
        <v>08</v>
      </c>
      <c r="W97" s="24" t="str">
        <f>IF(cdes_hors_bases[[#This Row],[Date]]="","",TEXT(WEEKNUM(cdes_hors_bases[[#This Row],[Date]],21),"00"))</f>
        <v>33</v>
      </c>
      <c r="X97" s="27" t="s">
        <v>31</v>
      </c>
    </row>
    <row r="98" spans="1:24" x14ac:dyDescent="0.2">
      <c r="A98" s="9" t="s">
        <v>243</v>
      </c>
      <c r="B98" s="10">
        <f t="shared" si="3"/>
        <v>8</v>
      </c>
      <c r="C98" s="10" t="str">
        <f t="shared" si="2"/>
        <v>HB388</v>
      </c>
      <c r="D98" s="11">
        <v>43689</v>
      </c>
      <c r="E98" s="12" t="s">
        <v>25</v>
      </c>
      <c r="F98" s="13"/>
      <c r="G98" s="14">
        <v>613</v>
      </c>
      <c r="H98" s="13"/>
      <c r="I98" s="15" t="s">
        <v>257</v>
      </c>
      <c r="J98" s="16" t="s">
        <v>258</v>
      </c>
      <c r="K98" s="28" t="s">
        <v>28</v>
      </c>
      <c r="L98" s="13" t="s">
        <v>64</v>
      </c>
      <c r="M98" s="18"/>
      <c r="N98" s="12">
        <v>1</v>
      </c>
      <c r="O98" s="19">
        <f>cdes_hors_bases[[#This Row],[Prix U ht]]*cdes_hors_bases[[#This Row],[Qté]]</f>
        <v>0</v>
      </c>
      <c r="P98" s="20"/>
      <c r="Q98" s="21">
        <v>43690</v>
      </c>
      <c r="R98" s="21"/>
      <c r="S98" s="22"/>
      <c r="T98" s="23" t="s">
        <v>30</v>
      </c>
      <c r="U98" s="17">
        <f>IF(cdes_hors_bases[[#This Row],[Date]]="","",YEAR(cdes_hors_bases[[#This Row],[Date]]))</f>
        <v>2019</v>
      </c>
      <c r="V98" s="24" t="str">
        <f>IF(cdes_hors_bases[[#This Row],[Date]]="","",TEXT(MONTH(cdes_hors_bases[[#This Row],[Date]]),"00"))</f>
        <v>08</v>
      </c>
      <c r="W98" s="24" t="str">
        <f>IF(cdes_hors_bases[[#This Row],[Date]]="","",TEXT(WEEKNUM(cdes_hors_bases[[#This Row],[Date]],21),"00"))</f>
        <v>33</v>
      </c>
      <c r="X98" s="27" t="s">
        <v>195</v>
      </c>
    </row>
    <row r="99" spans="1:24" x14ac:dyDescent="0.2">
      <c r="A99" s="9" t="s">
        <v>259</v>
      </c>
      <c r="B99" s="10">
        <f t="shared" si="3"/>
        <v>1</v>
      </c>
      <c r="C99" s="10" t="str">
        <f t="shared" si="2"/>
        <v>HB391</v>
      </c>
      <c r="D99" s="11">
        <v>43690</v>
      </c>
      <c r="E99" s="12" t="s">
        <v>25</v>
      </c>
      <c r="F99" s="13"/>
      <c r="G99" s="14">
        <v>521</v>
      </c>
      <c r="H99" s="13"/>
      <c r="I99" s="15" t="s">
        <v>260</v>
      </c>
      <c r="J99" s="16"/>
      <c r="K99" s="28" t="s">
        <v>36</v>
      </c>
      <c r="L99" s="13" t="s">
        <v>36</v>
      </c>
      <c r="M99" s="18"/>
      <c r="N99" s="12">
        <v>2</v>
      </c>
      <c r="O99" s="19">
        <f>cdes_hors_bases[[#This Row],[Prix U ht]]*cdes_hors_bases[[#This Row],[Qté]]</f>
        <v>0</v>
      </c>
      <c r="P99" s="20"/>
      <c r="Q99" s="21"/>
      <c r="R99" s="21"/>
      <c r="S99" s="22" t="s">
        <v>261</v>
      </c>
      <c r="T99" s="23"/>
      <c r="U99" s="17">
        <f>IF(cdes_hors_bases[[#This Row],[Date]]="","",YEAR(cdes_hors_bases[[#This Row],[Date]]))</f>
        <v>2019</v>
      </c>
      <c r="V99" s="24" t="str">
        <f>IF(cdes_hors_bases[[#This Row],[Date]]="","",TEXT(MONTH(cdes_hors_bases[[#This Row],[Date]]),"00"))</f>
        <v>08</v>
      </c>
      <c r="W99" s="24" t="str">
        <f>IF(cdes_hors_bases[[#This Row],[Date]]="","",TEXT(WEEKNUM(cdes_hors_bases[[#This Row],[Date]],21),"00"))</f>
        <v>33</v>
      </c>
      <c r="X99" s="27" t="s">
        <v>262</v>
      </c>
    </row>
    <row r="100" spans="1:24" x14ac:dyDescent="0.2">
      <c r="A100" s="9" t="s">
        <v>263</v>
      </c>
      <c r="B100" s="10">
        <f t="shared" si="3"/>
        <v>1</v>
      </c>
      <c r="C100" s="10" t="str">
        <f t="shared" si="2"/>
        <v>HB401</v>
      </c>
      <c r="D100" s="11">
        <v>43691</v>
      </c>
      <c r="E100" s="12" t="s">
        <v>39</v>
      </c>
      <c r="F100" s="13"/>
      <c r="G100" s="14">
        <v>613</v>
      </c>
      <c r="H100" s="13"/>
      <c r="I100" s="15" t="s">
        <v>264</v>
      </c>
      <c r="J100" s="16" t="s">
        <v>265</v>
      </c>
      <c r="K100" s="28" t="s">
        <v>36</v>
      </c>
      <c r="L100" s="13" t="s">
        <v>36</v>
      </c>
      <c r="M100" s="18"/>
      <c r="N100" s="12">
        <v>1</v>
      </c>
      <c r="O100" s="19">
        <f>cdes_hors_bases[[#This Row],[Prix U ht]]*cdes_hors_bases[[#This Row],[Qté]]</f>
        <v>0</v>
      </c>
      <c r="P100" s="20"/>
      <c r="Q100" s="21">
        <v>43691</v>
      </c>
      <c r="R100" s="21"/>
      <c r="S100" s="22"/>
      <c r="T100" s="23" t="s">
        <v>30</v>
      </c>
      <c r="U100" s="17">
        <f>IF(cdes_hors_bases[[#This Row],[Date]]="","",YEAR(cdes_hors_bases[[#This Row],[Date]]))</f>
        <v>2019</v>
      </c>
      <c r="V100" s="24" t="str">
        <f>IF(cdes_hors_bases[[#This Row],[Date]]="","",TEXT(MONTH(cdes_hors_bases[[#This Row],[Date]]),"00"))</f>
        <v>08</v>
      </c>
      <c r="W100" s="24" t="str">
        <f>IF(cdes_hors_bases[[#This Row],[Date]]="","",TEXT(WEEKNUM(cdes_hors_bases[[#This Row],[Date]],21),"00"))</f>
        <v>33</v>
      </c>
      <c r="X100" s="27" t="s">
        <v>43</v>
      </c>
    </row>
    <row r="101" spans="1:24" x14ac:dyDescent="0.2">
      <c r="A101" s="9" t="s">
        <v>266</v>
      </c>
      <c r="B101" s="10">
        <f t="shared" si="3"/>
        <v>1</v>
      </c>
      <c r="C101" s="10" t="str">
        <f t="shared" si="2"/>
        <v>HB411</v>
      </c>
      <c r="D101" s="11">
        <v>43717</v>
      </c>
      <c r="E101" s="12" t="s">
        <v>39</v>
      </c>
      <c r="F101" s="13"/>
      <c r="G101" s="14">
        <v>535</v>
      </c>
      <c r="H101" s="13"/>
      <c r="I101" s="15" t="s">
        <v>267</v>
      </c>
      <c r="J101" s="16" t="s">
        <v>268</v>
      </c>
      <c r="K101" s="28" t="s">
        <v>36</v>
      </c>
      <c r="L101" s="13" t="s">
        <v>36</v>
      </c>
      <c r="M101" s="18"/>
      <c r="N101" s="12">
        <v>1</v>
      </c>
      <c r="O101" s="19">
        <f>cdes_hors_bases[[#This Row],[Prix U ht]]*cdes_hors_bases[[#This Row],[Qté]]</f>
        <v>0</v>
      </c>
      <c r="P101" s="20"/>
      <c r="Q101" s="21">
        <v>43738</v>
      </c>
      <c r="R101" s="21"/>
      <c r="S101" s="22"/>
      <c r="T101" s="23" t="s">
        <v>30</v>
      </c>
      <c r="U101" s="17">
        <f>IF(cdes_hors_bases[[#This Row],[Date]]="","",YEAR(cdes_hors_bases[[#This Row],[Date]]))</f>
        <v>2019</v>
      </c>
      <c r="V101" s="24" t="str">
        <f>IF(cdes_hors_bases[[#This Row],[Date]]="","",TEXT(MONTH(cdes_hors_bases[[#This Row],[Date]]),"00"))</f>
        <v>09</v>
      </c>
      <c r="W101" s="24" t="str">
        <f>IF(cdes_hors_bases[[#This Row],[Date]]="","",TEXT(WEEKNUM(cdes_hors_bases[[#This Row],[Date]],21),"00"))</f>
        <v>37</v>
      </c>
      <c r="X101" s="27" t="s">
        <v>43</v>
      </c>
    </row>
    <row r="102" spans="1:24" x14ac:dyDescent="0.2">
      <c r="A102" s="9" t="s">
        <v>269</v>
      </c>
      <c r="B102" s="10">
        <f t="shared" si="3"/>
        <v>1</v>
      </c>
      <c r="C102" s="10" t="str">
        <f t="shared" si="2"/>
        <v>HB421</v>
      </c>
      <c r="D102" s="11">
        <v>43699</v>
      </c>
      <c r="E102" s="12" t="s">
        <v>25</v>
      </c>
      <c r="F102" s="13"/>
      <c r="G102" s="14">
        <v>613</v>
      </c>
      <c r="H102" s="13"/>
      <c r="I102" s="15" t="s">
        <v>84</v>
      </c>
      <c r="J102" s="16" t="s">
        <v>85</v>
      </c>
      <c r="K102" s="28" t="s">
        <v>28</v>
      </c>
      <c r="L102" s="13" t="s">
        <v>86</v>
      </c>
      <c r="M102" s="18"/>
      <c r="N102" s="12">
        <v>60</v>
      </c>
      <c r="O102" s="19">
        <f>cdes_hors_bases[[#This Row],[Prix U ht]]*cdes_hors_bases[[#This Row],[Qté]]</f>
        <v>0</v>
      </c>
      <c r="P102" s="20"/>
      <c r="Q102" s="21">
        <v>43700</v>
      </c>
      <c r="R102" s="21"/>
      <c r="S102" s="22"/>
      <c r="T102" s="23" t="s">
        <v>54</v>
      </c>
      <c r="U102" s="17">
        <f>IF(cdes_hors_bases[[#This Row],[Date]]="","",YEAR(cdes_hors_bases[[#This Row],[Date]]))</f>
        <v>2019</v>
      </c>
      <c r="V102" s="24" t="str">
        <f>IF(cdes_hors_bases[[#This Row],[Date]]="","",TEXT(MONTH(cdes_hors_bases[[#This Row],[Date]]),"00"))</f>
        <v>08</v>
      </c>
      <c r="W102" s="24" t="str">
        <f>IF(cdes_hors_bases[[#This Row],[Date]]="","",TEXT(WEEKNUM(cdes_hors_bases[[#This Row],[Date]],21),"00"))</f>
        <v>34</v>
      </c>
      <c r="X102" s="27" t="s">
        <v>65</v>
      </c>
    </row>
    <row r="103" spans="1:24" x14ac:dyDescent="0.2">
      <c r="A103" s="9" t="s">
        <v>269</v>
      </c>
      <c r="B103" s="10">
        <f t="shared" si="3"/>
        <v>2</v>
      </c>
      <c r="C103" s="10" t="str">
        <f t="shared" si="2"/>
        <v>HB422</v>
      </c>
      <c r="D103" s="11">
        <v>43699</v>
      </c>
      <c r="E103" s="12" t="s">
        <v>25</v>
      </c>
      <c r="F103" s="13"/>
      <c r="G103" s="14">
        <v>613</v>
      </c>
      <c r="H103" s="13"/>
      <c r="I103" s="15" t="s">
        <v>270</v>
      </c>
      <c r="J103" s="16" t="s">
        <v>271</v>
      </c>
      <c r="K103" s="28" t="s">
        <v>36</v>
      </c>
      <c r="L103" s="13" t="s">
        <v>36</v>
      </c>
      <c r="M103" s="18"/>
      <c r="N103" s="12">
        <v>5</v>
      </c>
      <c r="O103" s="19">
        <f>cdes_hors_bases[[#This Row],[Prix U ht]]*cdes_hors_bases[[#This Row],[Qté]]</f>
        <v>0</v>
      </c>
      <c r="P103" s="20"/>
      <c r="Q103" s="21">
        <v>43700</v>
      </c>
      <c r="R103" s="21"/>
      <c r="S103" s="22"/>
      <c r="T103" s="23" t="s">
        <v>54</v>
      </c>
      <c r="U103" s="17">
        <f>IF(cdes_hors_bases[[#This Row],[Date]]="","",YEAR(cdes_hors_bases[[#This Row],[Date]]))</f>
        <v>2019</v>
      </c>
      <c r="V103" s="24" t="str">
        <f>IF(cdes_hors_bases[[#This Row],[Date]]="","",TEXT(MONTH(cdes_hors_bases[[#This Row],[Date]]),"00"))</f>
        <v>08</v>
      </c>
      <c r="W103" s="24" t="str">
        <f>IF(cdes_hors_bases[[#This Row],[Date]]="","",TEXT(WEEKNUM(cdes_hors_bases[[#This Row],[Date]],21),"00"))</f>
        <v>34</v>
      </c>
      <c r="X103" s="27" t="s">
        <v>65</v>
      </c>
    </row>
    <row r="104" spans="1:24" x14ac:dyDescent="0.2">
      <c r="A104" s="9" t="s">
        <v>269</v>
      </c>
      <c r="B104" s="10">
        <f t="shared" si="3"/>
        <v>3</v>
      </c>
      <c r="C104" s="10" t="str">
        <f t="shared" si="2"/>
        <v>HB423</v>
      </c>
      <c r="D104" s="11">
        <v>43699</v>
      </c>
      <c r="E104" s="12" t="s">
        <v>25</v>
      </c>
      <c r="F104" s="13"/>
      <c r="G104" s="14">
        <v>613</v>
      </c>
      <c r="H104" s="13"/>
      <c r="I104" s="15" t="s">
        <v>87</v>
      </c>
      <c r="J104" s="16" t="s">
        <v>88</v>
      </c>
      <c r="K104" s="28" t="s">
        <v>89</v>
      </c>
      <c r="L104" s="13" t="s">
        <v>90</v>
      </c>
      <c r="M104" s="18"/>
      <c r="N104" s="12">
        <v>10</v>
      </c>
      <c r="O104" s="19">
        <f>cdes_hors_bases[[#This Row],[Prix U ht]]*cdes_hors_bases[[#This Row],[Qté]]</f>
        <v>0</v>
      </c>
      <c r="P104" s="20"/>
      <c r="Q104" s="21">
        <v>43720</v>
      </c>
      <c r="R104" s="21"/>
      <c r="S104" s="22"/>
      <c r="T104" s="23" t="s">
        <v>54</v>
      </c>
      <c r="U104" s="17">
        <f>IF(cdes_hors_bases[[#This Row],[Date]]="","",YEAR(cdes_hors_bases[[#This Row],[Date]]))</f>
        <v>2019</v>
      </c>
      <c r="V104" s="24" t="str">
        <f>IF(cdes_hors_bases[[#This Row],[Date]]="","",TEXT(MONTH(cdes_hors_bases[[#This Row],[Date]]),"00"))</f>
        <v>08</v>
      </c>
      <c r="W104" s="24" t="str">
        <f>IF(cdes_hors_bases[[#This Row],[Date]]="","",TEXT(WEEKNUM(cdes_hors_bases[[#This Row],[Date]],21),"00"))</f>
        <v>34</v>
      </c>
      <c r="X104" s="27" t="s">
        <v>65</v>
      </c>
    </row>
    <row r="105" spans="1:24" x14ac:dyDescent="0.2">
      <c r="A105" s="9" t="s">
        <v>272</v>
      </c>
      <c r="B105" s="10">
        <f t="shared" si="3"/>
        <v>1</v>
      </c>
      <c r="C105" s="10" t="str">
        <f t="shared" si="2"/>
        <v>HB431</v>
      </c>
      <c r="D105" s="11">
        <v>43699</v>
      </c>
      <c r="E105" s="12" t="s">
        <v>25</v>
      </c>
      <c r="F105" s="13"/>
      <c r="G105" s="14">
        <v>532</v>
      </c>
      <c r="H105" s="13"/>
      <c r="I105" s="15" t="s">
        <v>224</v>
      </c>
      <c r="J105" s="16" t="s">
        <v>225</v>
      </c>
      <c r="K105" s="28" t="s">
        <v>36</v>
      </c>
      <c r="L105" s="13" t="s">
        <v>36</v>
      </c>
      <c r="M105" s="18"/>
      <c r="N105" s="12">
        <v>10</v>
      </c>
      <c r="O105" s="19">
        <f>cdes_hors_bases[[#This Row],[Prix U ht]]*cdes_hors_bases[[#This Row],[Qté]]</f>
        <v>0</v>
      </c>
      <c r="P105" s="20"/>
      <c r="Q105" s="21">
        <v>43700</v>
      </c>
      <c r="R105" s="21"/>
      <c r="S105" s="22"/>
      <c r="T105" s="23" t="s">
        <v>30</v>
      </c>
      <c r="U105" s="17">
        <f>IF(cdes_hors_bases[[#This Row],[Date]]="","",YEAR(cdes_hors_bases[[#This Row],[Date]]))</f>
        <v>2019</v>
      </c>
      <c r="V105" s="24" t="str">
        <f>IF(cdes_hors_bases[[#This Row],[Date]]="","",TEXT(MONTH(cdes_hors_bases[[#This Row],[Date]]),"00"))</f>
        <v>08</v>
      </c>
      <c r="W105" s="24" t="str">
        <f>IF(cdes_hors_bases[[#This Row],[Date]]="","",TEXT(WEEKNUM(cdes_hors_bases[[#This Row],[Date]],21),"00"))</f>
        <v>34</v>
      </c>
      <c r="X105" s="27" t="s">
        <v>195</v>
      </c>
    </row>
    <row r="106" spans="1:24" x14ac:dyDescent="0.2">
      <c r="A106" s="9" t="s">
        <v>273</v>
      </c>
      <c r="B106" s="10">
        <f t="shared" si="3"/>
        <v>1</v>
      </c>
      <c r="C106" s="10" t="str">
        <f t="shared" si="2"/>
        <v>HB441</v>
      </c>
      <c r="D106" s="11">
        <v>43706</v>
      </c>
      <c r="E106" s="12" t="s">
        <v>39</v>
      </c>
      <c r="F106" s="13"/>
      <c r="G106" s="14">
        <v>535</v>
      </c>
      <c r="H106" s="13"/>
      <c r="I106" s="15" t="s">
        <v>274</v>
      </c>
      <c r="J106" s="16" t="s">
        <v>268</v>
      </c>
      <c r="K106" s="28" t="s">
        <v>36</v>
      </c>
      <c r="L106" s="13" t="s">
        <v>36</v>
      </c>
      <c r="M106" s="18"/>
      <c r="N106" s="12">
        <v>1</v>
      </c>
      <c r="O106" s="19">
        <f>cdes_hors_bases[[#This Row],[Prix U ht]]*cdes_hors_bases[[#This Row],[Qté]]</f>
        <v>0</v>
      </c>
      <c r="P106" s="20"/>
      <c r="Q106" s="21">
        <v>43704</v>
      </c>
      <c r="R106" s="21"/>
      <c r="S106" s="22"/>
      <c r="T106" s="23" t="s">
        <v>275</v>
      </c>
      <c r="U106" s="17">
        <f>IF(cdes_hors_bases[[#This Row],[Date]]="","",YEAR(cdes_hors_bases[[#This Row],[Date]]))</f>
        <v>2019</v>
      </c>
      <c r="V106" s="24" t="str">
        <f>IF(cdes_hors_bases[[#This Row],[Date]]="","",TEXT(MONTH(cdes_hors_bases[[#This Row],[Date]]),"00"))</f>
        <v>08</v>
      </c>
      <c r="W106" s="24" t="str">
        <f>IF(cdes_hors_bases[[#This Row],[Date]]="","",TEXT(WEEKNUM(cdes_hors_bases[[#This Row],[Date]],21),"00"))</f>
        <v>35</v>
      </c>
      <c r="X106" s="27" t="s">
        <v>43</v>
      </c>
    </row>
    <row r="107" spans="1:24" x14ac:dyDescent="0.2">
      <c r="A107" s="9" t="s">
        <v>276</v>
      </c>
      <c r="B107" s="10">
        <f t="shared" si="3"/>
        <v>1</v>
      </c>
      <c r="C107" s="10" t="str">
        <f t="shared" si="2"/>
        <v>HB451</v>
      </c>
      <c r="D107" s="11">
        <v>43706</v>
      </c>
      <c r="E107" s="12" t="s">
        <v>25</v>
      </c>
      <c r="F107" s="13"/>
      <c r="G107" s="14">
        <v>521</v>
      </c>
      <c r="H107" s="13"/>
      <c r="I107" s="15" t="s">
        <v>277</v>
      </c>
      <c r="J107" s="16" t="s">
        <v>278</v>
      </c>
      <c r="K107" s="28" t="s">
        <v>279</v>
      </c>
      <c r="L107" s="13" t="s">
        <v>280</v>
      </c>
      <c r="M107" s="18"/>
      <c r="N107" s="12">
        <v>50</v>
      </c>
      <c r="O107" s="19">
        <f>cdes_hors_bases[[#This Row],[Prix U ht]]*cdes_hors_bases[[#This Row],[Qté]]</f>
        <v>0</v>
      </c>
      <c r="P107" s="20"/>
      <c r="Q107" s="21"/>
      <c r="R107" s="21"/>
      <c r="S107" s="22" t="s">
        <v>261</v>
      </c>
      <c r="T107" s="23"/>
      <c r="U107" s="17">
        <f>IF(cdes_hors_bases[[#This Row],[Date]]="","",YEAR(cdes_hors_bases[[#This Row],[Date]]))</f>
        <v>2019</v>
      </c>
      <c r="V107" s="24" t="str">
        <f>IF(cdes_hors_bases[[#This Row],[Date]]="","",TEXT(MONTH(cdes_hors_bases[[#This Row],[Date]]),"00"))</f>
        <v>08</v>
      </c>
      <c r="W107" s="24" t="str">
        <f>IF(cdes_hors_bases[[#This Row],[Date]]="","",TEXT(WEEKNUM(cdes_hors_bases[[#This Row],[Date]],21),"00"))</f>
        <v>35</v>
      </c>
      <c r="X107" s="27" t="s">
        <v>201</v>
      </c>
    </row>
    <row r="108" spans="1:24" x14ac:dyDescent="0.2">
      <c r="A108" s="9" t="s">
        <v>281</v>
      </c>
      <c r="B108" s="10">
        <f t="shared" si="3"/>
        <v>1</v>
      </c>
      <c r="C108" s="10" t="str">
        <f t="shared" si="2"/>
        <v>HB461</v>
      </c>
      <c r="D108" s="11">
        <v>43711</v>
      </c>
      <c r="E108" s="12" t="s">
        <v>25</v>
      </c>
      <c r="F108" s="13"/>
      <c r="G108" s="14">
        <v>532</v>
      </c>
      <c r="H108" s="13"/>
      <c r="I108" s="15" t="s">
        <v>282</v>
      </c>
      <c r="J108" s="16">
        <v>114003</v>
      </c>
      <c r="K108" s="28" t="s">
        <v>36</v>
      </c>
      <c r="L108" s="13" t="s">
        <v>36</v>
      </c>
      <c r="M108" s="18"/>
      <c r="N108" s="12">
        <v>16</v>
      </c>
      <c r="O108" s="19">
        <f>cdes_hors_bases[[#This Row],[Prix U ht]]*cdes_hors_bases[[#This Row],[Qté]]</f>
        <v>0</v>
      </c>
      <c r="P108" s="20"/>
      <c r="Q108" s="21">
        <v>43712</v>
      </c>
      <c r="R108" s="21"/>
      <c r="S108" s="22"/>
      <c r="T108" s="23" t="s">
        <v>30</v>
      </c>
      <c r="U108" s="17">
        <f>IF(cdes_hors_bases[[#This Row],[Date]]="","",YEAR(cdes_hors_bases[[#This Row],[Date]]))</f>
        <v>2019</v>
      </c>
      <c r="V108" s="24" t="str">
        <f>IF(cdes_hors_bases[[#This Row],[Date]]="","",TEXT(MONTH(cdes_hors_bases[[#This Row],[Date]]),"00"))</f>
        <v>09</v>
      </c>
      <c r="W108" s="24" t="str">
        <f>IF(cdes_hors_bases[[#This Row],[Date]]="","",TEXT(WEEKNUM(cdes_hors_bases[[#This Row],[Date]],21),"00"))</f>
        <v>36</v>
      </c>
      <c r="X108" s="27" t="s">
        <v>31</v>
      </c>
    </row>
    <row r="109" spans="1:24" x14ac:dyDescent="0.2">
      <c r="A109" s="9" t="s">
        <v>281</v>
      </c>
      <c r="B109" s="10">
        <f t="shared" si="3"/>
        <v>2</v>
      </c>
      <c r="C109" s="10" t="str">
        <f t="shared" si="2"/>
        <v>HB462</v>
      </c>
      <c r="D109" s="11">
        <v>43711</v>
      </c>
      <c r="E109" s="12" t="s">
        <v>25</v>
      </c>
      <c r="F109" s="13"/>
      <c r="G109" s="14">
        <v>532</v>
      </c>
      <c r="H109" s="13"/>
      <c r="I109" s="15" t="s">
        <v>283</v>
      </c>
      <c r="J109" s="16" t="s">
        <v>284</v>
      </c>
      <c r="K109" s="28" t="s">
        <v>36</v>
      </c>
      <c r="L109" s="13" t="s">
        <v>36</v>
      </c>
      <c r="M109" s="18"/>
      <c r="N109" s="12">
        <v>1</v>
      </c>
      <c r="O109" s="19">
        <f>cdes_hors_bases[[#This Row],[Prix U ht]]*cdes_hors_bases[[#This Row],[Qté]]</f>
        <v>0</v>
      </c>
      <c r="P109" s="20"/>
      <c r="Q109" s="21">
        <v>43712</v>
      </c>
      <c r="R109" s="21"/>
      <c r="S109" s="22"/>
      <c r="T109" s="23" t="s">
        <v>30</v>
      </c>
      <c r="U109" s="17">
        <f>IF(cdes_hors_bases[[#This Row],[Date]]="","",YEAR(cdes_hors_bases[[#This Row],[Date]]))</f>
        <v>2019</v>
      </c>
      <c r="V109" s="24" t="str">
        <f>IF(cdes_hors_bases[[#This Row],[Date]]="","",TEXT(MONTH(cdes_hors_bases[[#This Row],[Date]]),"00"))</f>
        <v>09</v>
      </c>
      <c r="W109" s="24" t="str">
        <f>IF(cdes_hors_bases[[#This Row],[Date]]="","",TEXT(WEEKNUM(cdes_hors_bases[[#This Row],[Date]],21),"00"))</f>
        <v>36</v>
      </c>
      <c r="X109" s="27" t="s">
        <v>31</v>
      </c>
    </row>
    <row r="110" spans="1:24" x14ac:dyDescent="0.2">
      <c r="A110" s="9" t="s">
        <v>281</v>
      </c>
      <c r="B110" s="10">
        <f t="shared" si="3"/>
        <v>3</v>
      </c>
      <c r="C110" s="10" t="str">
        <f t="shared" si="2"/>
        <v>HB463</v>
      </c>
      <c r="D110" s="11">
        <v>43711</v>
      </c>
      <c r="E110" s="12" t="s">
        <v>25</v>
      </c>
      <c r="F110" s="13"/>
      <c r="G110" s="14">
        <v>532</v>
      </c>
      <c r="H110" s="13"/>
      <c r="I110" s="15" t="s">
        <v>285</v>
      </c>
      <c r="J110" s="16" t="s">
        <v>286</v>
      </c>
      <c r="K110" s="28" t="s">
        <v>36</v>
      </c>
      <c r="L110" s="13" t="s">
        <v>36</v>
      </c>
      <c r="M110" s="18"/>
      <c r="N110" s="12">
        <v>1</v>
      </c>
      <c r="O110" s="19">
        <f>cdes_hors_bases[[#This Row],[Prix U ht]]*cdes_hors_bases[[#This Row],[Qté]]</f>
        <v>0</v>
      </c>
      <c r="P110" s="20"/>
      <c r="Q110" s="21">
        <v>43712</v>
      </c>
      <c r="R110" s="21"/>
      <c r="S110" s="22"/>
      <c r="T110" s="23" t="s">
        <v>30</v>
      </c>
      <c r="U110" s="17">
        <f>IF(cdes_hors_bases[[#This Row],[Date]]="","",YEAR(cdes_hors_bases[[#This Row],[Date]]))</f>
        <v>2019</v>
      </c>
      <c r="V110" s="24" t="str">
        <f>IF(cdes_hors_bases[[#This Row],[Date]]="","",TEXT(MONTH(cdes_hors_bases[[#This Row],[Date]]),"00"))</f>
        <v>09</v>
      </c>
      <c r="W110" s="24" t="str">
        <f>IF(cdes_hors_bases[[#This Row],[Date]]="","",TEXT(WEEKNUM(cdes_hors_bases[[#This Row],[Date]],21),"00"))</f>
        <v>36</v>
      </c>
      <c r="X110" s="27" t="s">
        <v>31</v>
      </c>
    </row>
    <row r="111" spans="1:24" x14ac:dyDescent="0.2">
      <c r="A111" s="9" t="s">
        <v>281</v>
      </c>
      <c r="B111" s="10">
        <f t="shared" si="3"/>
        <v>4</v>
      </c>
      <c r="C111" s="10" t="str">
        <f t="shared" si="2"/>
        <v>HB464</v>
      </c>
      <c r="D111" s="11">
        <v>43711</v>
      </c>
      <c r="E111" s="12" t="s">
        <v>25</v>
      </c>
      <c r="F111" s="13"/>
      <c r="G111" s="14">
        <v>532</v>
      </c>
      <c r="H111" s="13"/>
      <c r="I111" s="15" t="s">
        <v>287</v>
      </c>
      <c r="J111" s="16" t="s">
        <v>288</v>
      </c>
      <c r="K111" s="28" t="s">
        <v>36</v>
      </c>
      <c r="L111" s="13" t="s">
        <v>36</v>
      </c>
      <c r="M111" s="18"/>
      <c r="N111" s="12">
        <v>1</v>
      </c>
      <c r="O111" s="19">
        <f>cdes_hors_bases[[#This Row],[Prix U ht]]*cdes_hors_bases[[#This Row],[Qté]]</f>
        <v>0</v>
      </c>
      <c r="P111" s="20"/>
      <c r="Q111" s="21">
        <v>43712</v>
      </c>
      <c r="R111" s="21"/>
      <c r="S111" s="22"/>
      <c r="T111" s="23" t="s">
        <v>30</v>
      </c>
      <c r="U111" s="17">
        <f>IF(cdes_hors_bases[[#This Row],[Date]]="","",YEAR(cdes_hors_bases[[#This Row],[Date]]))</f>
        <v>2019</v>
      </c>
      <c r="V111" s="24" t="str">
        <f>IF(cdes_hors_bases[[#This Row],[Date]]="","",TEXT(MONTH(cdes_hors_bases[[#This Row],[Date]]),"00"))</f>
        <v>09</v>
      </c>
      <c r="W111" s="24" t="str">
        <f>IF(cdes_hors_bases[[#This Row],[Date]]="","",TEXT(WEEKNUM(cdes_hors_bases[[#This Row],[Date]],21),"00"))</f>
        <v>36</v>
      </c>
      <c r="X111" s="27" t="s">
        <v>31</v>
      </c>
    </row>
    <row r="112" spans="1:24" x14ac:dyDescent="0.2">
      <c r="A112" s="9" t="s">
        <v>281</v>
      </c>
      <c r="B112" s="10">
        <f t="shared" si="3"/>
        <v>5</v>
      </c>
      <c r="C112" s="10" t="str">
        <f t="shared" si="2"/>
        <v>HB465</v>
      </c>
      <c r="D112" s="11">
        <v>43711</v>
      </c>
      <c r="E112" s="12" t="s">
        <v>25</v>
      </c>
      <c r="F112" s="13"/>
      <c r="G112" s="14">
        <v>532</v>
      </c>
      <c r="H112" s="13"/>
      <c r="I112" s="15" t="s">
        <v>289</v>
      </c>
      <c r="J112" s="16" t="s">
        <v>290</v>
      </c>
      <c r="K112" s="28" t="s">
        <v>36</v>
      </c>
      <c r="L112" s="13" t="s">
        <v>36</v>
      </c>
      <c r="M112" s="18"/>
      <c r="N112" s="12">
        <v>1</v>
      </c>
      <c r="O112" s="19">
        <f>cdes_hors_bases[[#This Row],[Prix U ht]]*cdes_hors_bases[[#This Row],[Qté]]</f>
        <v>0</v>
      </c>
      <c r="P112" s="20"/>
      <c r="Q112" s="21">
        <v>43712</v>
      </c>
      <c r="R112" s="21"/>
      <c r="S112" s="22"/>
      <c r="T112" s="23" t="s">
        <v>30</v>
      </c>
      <c r="U112" s="17">
        <f>IF(cdes_hors_bases[[#This Row],[Date]]="","",YEAR(cdes_hors_bases[[#This Row],[Date]]))</f>
        <v>2019</v>
      </c>
      <c r="V112" s="24" t="str">
        <f>IF(cdes_hors_bases[[#This Row],[Date]]="","",TEXT(MONTH(cdes_hors_bases[[#This Row],[Date]]),"00"))</f>
        <v>09</v>
      </c>
      <c r="W112" s="24" t="str">
        <f>IF(cdes_hors_bases[[#This Row],[Date]]="","",TEXT(WEEKNUM(cdes_hors_bases[[#This Row],[Date]],21),"00"))</f>
        <v>36</v>
      </c>
      <c r="X112" s="27" t="s">
        <v>31</v>
      </c>
    </row>
    <row r="113" spans="1:24" x14ac:dyDescent="0.2">
      <c r="A113" s="9" t="s">
        <v>281</v>
      </c>
      <c r="B113" s="10">
        <f t="shared" si="3"/>
        <v>6</v>
      </c>
      <c r="C113" s="10" t="str">
        <f t="shared" si="2"/>
        <v>HB466</v>
      </c>
      <c r="D113" s="11">
        <v>43711</v>
      </c>
      <c r="E113" s="12" t="s">
        <v>25</v>
      </c>
      <c r="F113" s="13"/>
      <c r="G113" s="14">
        <v>532</v>
      </c>
      <c r="H113" s="13"/>
      <c r="I113" s="15" t="s">
        <v>291</v>
      </c>
      <c r="J113" s="16" t="s">
        <v>292</v>
      </c>
      <c r="K113" s="28" t="s">
        <v>36</v>
      </c>
      <c r="L113" s="13" t="s">
        <v>36</v>
      </c>
      <c r="M113" s="18"/>
      <c r="N113" s="12">
        <v>1</v>
      </c>
      <c r="O113" s="19">
        <f>cdes_hors_bases[[#This Row],[Prix U ht]]*cdes_hors_bases[[#This Row],[Qté]]</f>
        <v>0</v>
      </c>
      <c r="P113" s="20"/>
      <c r="Q113" s="21">
        <v>43712</v>
      </c>
      <c r="R113" s="21"/>
      <c r="S113" s="22"/>
      <c r="T113" s="23" t="s">
        <v>30</v>
      </c>
      <c r="U113" s="17">
        <f>IF(cdes_hors_bases[[#This Row],[Date]]="","",YEAR(cdes_hors_bases[[#This Row],[Date]]))</f>
        <v>2019</v>
      </c>
      <c r="V113" s="24" t="str">
        <f>IF(cdes_hors_bases[[#This Row],[Date]]="","",TEXT(MONTH(cdes_hors_bases[[#This Row],[Date]]),"00"))</f>
        <v>09</v>
      </c>
      <c r="W113" s="24" t="str">
        <f>IF(cdes_hors_bases[[#This Row],[Date]]="","",TEXT(WEEKNUM(cdes_hors_bases[[#This Row],[Date]],21),"00"))</f>
        <v>36</v>
      </c>
      <c r="X113" s="27" t="s">
        <v>31</v>
      </c>
    </row>
    <row r="114" spans="1:24" x14ac:dyDescent="0.2">
      <c r="A114" s="9" t="s">
        <v>281</v>
      </c>
      <c r="B114" s="10">
        <f t="shared" si="3"/>
        <v>7</v>
      </c>
      <c r="C114" s="10" t="str">
        <f t="shared" si="2"/>
        <v>HB467</v>
      </c>
      <c r="D114" s="11">
        <v>43711</v>
      </c>
      <c r="E114" s="12" t="s">
        <v>25</v>
      </c>
      <c r="F114" s="13"/>
      <c r="G114" s="14">
        <v>532</v>
      </c>
      <c r="H114" s="13"/>
      <c r="I114" s="15" t="s">
        <v>293</v>
      </c>
      <c r="J114" s="16" t="s">
        <v>294</v>
      </c>
      <c r="K114" s="28" t="s">
        <v>36</v>
      </c>
      <c r="L114" s="13" t="s">
        <v>36</v>
      </c>
      <c r="M114" s="18"/>
      <c r="N114" s="12">
        <v>1</v>
      </c>
      <c r="O114" s="19">
        <f>cdes_hors_bases[[#This Row],[Prix U ht]]*cdes_hors_bases[[#This Row],[Qté]]</f>
        <v>0</v>
      </c>
      <c r="P114" s="20"/>
      <c r="Q114" s="21">
        <v>43712</v>
      </c>
      <c r="R114" s="21"/>
      <c r="S114" s="22"/>
      <c r="T114" s="23" t="s">
        <v>30</v>
      </c>
      <c r="U114" s="17">
        <f>IF(cdes_hors_bases[[#This Row],[Date]]="","",YEAR(cdes_hors_bases[[#This Row],[Date]]))</f>
        <v>2019</v>
      </c>
      <c r="V114" s="24" t="str">
        <f>IF(cdes_hors_bases[[#This Row],[Date]]="","",TEXT(MONTH(cdes_hors_bases[[#This Row],[Date]]),"00"))</f>
        <v>09</v>
      </c>
      <c r="W114" s="24" t="str">
        <f>IF(cdes_hors_bases[[#This Row],[Date]]="","",TEXT(WEEKNUM(cdes_hors_bases[[#This Row],[Date]],21),"00"))</f>
        <v>36</v>
      </c>
      <c r="X114" s="27" t="s">
        <v>31</v>
      </c>
    </row>
    <row r="115" spans="1:24" x14ac:dyDescent="0.2">
      <c r="A115" s="9" t="s">
        <v>281</v>
      </c>
      <c r="B115" s="10">
        <f t="shared" si="3"/>
        <v>8</v>
      </c>
      <c r="C115" s="10" t="str">
        <f t="shared" si="2"/>
        <v>HB468</v>
      </c>
      <c r="D115" s="11">
        <v>43711</v>
      </c>
      <c r="E115" s="12" t="s">
        <v>25</v>
      </c>
      <c r="F115" s="13"/>
      <c r="G115" s="14">
        <v>532</v>
      </c>
      <c r="H115" s="13"/>
      <c r="I115" s="15" t="s">
        <v>295</v>
      </c>
      <c r="J115" s="16" t="s">
        <v>296</v>
      </c>
      <c r="K115" s="28" t="s">
        <v>36</v>
      </c>
      <c r="L115" s="13" t="s">
        <v>36</v>
      </c>
      <c r="M115" s="18"/>
      <c r="N115" s="12">
        <v>5</v>
      </c>
      <c r="O115" s="19">
        <f>cdes_hors_bases[[#This Row],[Prix U ht]]*cdes_hors_bases[[#This Row],[Qté]]</f>
        <v>0</v>
      </c>
      <c r="P115" s="20"/>
      <c r="Q115" s="21">
        <v>43712</v>
      </c>
      <c r="R115" s="21"/>
      <c r="S115" s="22"/>
      <c r="T115" s="23" t="s">
        <v>30</v>
      </c>
      <c r="U115" s="17">
        <f>IF(cdes_hors_bases[[#This Row],[Date]]="","",YEAR(cdes_hors_bases[[#This Row],[Date]]))</f>
        <v>2019</v>
      </c>
      <c r="V115" s="24" t="str">
        <f>IF(cdes_hors_bases[[#This Row],[Date]]="","",TEXT(MONTH(cdes_hors_bases[[#This Row],[Date]]),"00"))</f>
        <v>09</v>
      </c>
      <c r="W115" s="24" t="str">
        <f>IF(cdes_hors_bases[[#This Row],[Date]]="","",TEXT(WEEKNUM(cdes_hors_bases[[#This Row],[Date]],21),"00"))</f>
        <v>36</v>
      </c>
      <c r="X115" s="27" t="s">
        <v>31</v>
      </c>
    </row>
    <row r="116" spans="1:24" x14ac:dyDescent="0.2">
      <c r="A116" s="9" t="s">
        <v>281</v>
      </c>
      <c r="B116" s="10">
        <f t="shared" si="3"/>
        <v>9</v>
      </c>
      <c r="C116" s="10" t="str">
        <f t="shared" si="2"/>
        <v>HB469</v>
      </c>
      <c r="D116" s="11">
        <v>43711</v>
      </c>
      <c r="E116" s="12" t="s">
        <v>25</v>
      </c>
      <c r="F116" s="13"/>
      <c r="G116" s="14">
        <v>532</v>
      </c>
      <c r="H116" s="13"/>
      <c r="I116" s="15" t="s">
        <v>297</v>
      </c>
      <c r="J116" s="16" t="s">
        <v>298</v>
      </c>
      <c r="K116" s="28" t="s">
        <v>36</v>
      </c>
      <c r="L116" s="13" t="s">
        <v>36</v>
      </c>
      <c r="M116" s="18"/>
      <c r="N116" s="12">
        <v>2</v>
      </c>
      <c r="O116" s="19">
        <f>cdes_hors_bases[[#This Row],[Prix U ht]]*cdes_hors_bases[[#This Row],[Qté]]</f>
        <v>0</v>
      </c>
      <c r="P116" s="20"/>
      <c r="Q116" s="21">
        <v>43712</v>
      </c>
      <c r="R116" s="21"/>
      <c r="S116" s="22"/>
      <c r="T116" s="23" t="s">
        <v>30</v>
      </c>
      <c r="U116" s="17">
        <f>IF(cdes_hors_bases[[#This Row],[Date]]="","",YEAR(cdes_hors_bases[[#This Row],[Date]]))</f>
        <v>2019</v>
      </c>
      <c r="V116" s="24" t="str">
        <f>IF(cdes_hors_bases[[#This Row],[Date]]="","",TEXT(MONTH(cdes_hors_bases[[#This Row],[Date]]),"00"))</f>
        <v>09</v>
      </c>
      <c r="W116" s="24" t="str">
        <f>IF(cdes_hors_bases[[#This Row],[Date]]="","",TEXT(WEEKNUM(cdes_hors_bases[[#This Row],[Date]],21),"00"))</f>
        <v>36</v>
      </c>
      <c r="X116" s="27" t="s">
        <v>31</v>
      </c>
    </row>
    <row r="117" spans="1:24" x14ac:dyDescent="0.2">
      <c r="A117" s="9" t="s">
        <v>299</v>
      </c>
      <c r="B117" s="10">
        <f t="shared" si="3"/>
        <v>1</v>
      </c>
      <c r="C117" s="10" t="str">
        <f t="shared" si="2"/>
        <v>HB471</v>
      </c>
      <c r="D117" s="11">
        <v>43711</v>
      </c>
      <c r="E117" s="12" t="s">
        <v>25</v>
      </c>
      <c r="F117" s="13"/>
      <c r="G117" s="14">
        <v>532</v>
      </c>
      <c r="H117" s="13"/>
      <c r="I117" s="15" t="s">
        <v>300</v>
      </c>
      <c r="J117" s="16" t="s">
        <v>301</v>
      </c>
      <c r="K117" s="28" t="s">
        <v>36</v>
      </c>
      <c r="L117" s="13" t="s">
        <v>36</v>
      </c>
      <c r="M117" s="18"/>
      <c r="N117" s="12">
        <v>1</v>
      </c>
      <c r="O117" s="19">
        <f>cdes_hors_bases[[#This Row],[Prix U ht]]*cdes_hors_bases[[#This Row],[Qté]]</f>
        <v>0</v>
      </c>
      <c r="P117" s="20"/>
      <c r="Q117" s="21">
        <v>43713</v>
      </c>
      <c r="R117" s="21"/>
      <c r="S117" s="22"/>
      <c r="T117" s="23" t="s">
        <v>30</v>
      </c>
      <c r="U117" s="17">
        <f>IF(cdes_hors_bases[[#This Row],[Date]]="","",YEAR(cdes_hors_bases[[#This Row],[Date]]))</f>
        <v>2019</v>
      </c>
      <c r="V117" s="24" t="str">
        <f>IF(cdes_hors_bases[[#This Row],[Date]]="","",TEXT(MONTH(cdes_hors_bases[[#This Row],[Date]]),"00"))</f>
        <v>09</v>
      </c>
      <c r="W117" s="24" t="str">
        <f>IF(cdes_hors_bases[[#This Row],[Date]]="","",TEXT(WEEKNUM(cdes_hors_bases[[#This Row],[Date]],21),"00"))</f>
        <v>36</v>
      </c>
      <c r="X117" s="27" t="s">
        <v>195</v>
      </c>
    </row>
    <row r="118" spans="1:24" x14ac:dyDescent="0.2">
      <c r="A118" s="9" t="s">
        <v>299</v>
      </c>
      <c r="B118" s="10">
        <f t="shared" si="3"/>
        <v>2</v>
      </c>
      <c r="C118" s="10" t="str">
        <f t="shared" si="2"/>
        <v>HB472</v>
      </c>
      <c r="D118" s="11">
        <v>43711</v>
      </c>
      <c r="E118" s="12" t="s">
        <v>25</v>
      </c>
      <c r="F118" s="13"/>
      <c r="G118" s="14">
        <v>532</v>
      </c>
      <c r="H118" s="13"/>
      <c r="I118" s="15" t="s">
        <v>302</v>
      </c>
      <c r="J118" s="16" t="s">
        <v>303</v>
      </c>
      <c r="K118" s="28" t="s">
        <v>36</v>
      </c>
      <c r="L118" s="13" t="s">
        <v>36</v>
      </c>
      <c r="M118" s="18"/>
      <c r="N118" s="12">
        <v>1</v>
      </c>
      <c r="O118" s="19">
        <f>cdes_hors_bases[[#This Row],[Prix U ht]]*cdes_hors_bases[[#This Row],[Qté]]</f>
        <v>0</v>
      </c>
      <c r="P118" s="20"/>
      <c r="Q118" s="21">
        <v>43713</v>
      </c>
      <c r="R118" s="21"/>
      <c r="S118" s="22"/>
      <c r="T118" s="23" t="s">
        <v>30</v>
      </c>
      <c r="U118" s="17">
        <f>IF(cdes_hors_bases[[#This Row],[Date]]="","",YEAR(cdes_hors_bases[[#This Row],[Date]]))</f>
        <v>2019</v>
      </c>
      <c r="V118" s="24" t="str">
        <f>IF(cdes_hors_bases[[#This Row],[Date]]="","",TEXT(MONTH(cdes_hors_bases[[#This Row],[Date]]),"00"))</f>
        <v>09</v>
      </c>
      <c r="W118" s="24" t="str">
        <f>IF(cdes_hors_bases[[#This Row],[Date]]="","",TEXT(WEEKNUM(cdes_hors_bases[[#This Row],[Date]],21),"00"))</f>
        <v>36</v>
      </c>
      <c r="X118" s="27" t="s">
        <v>195</v>
      </c>
    </row>
    <row r="119" spans="1:24" x14ac:dyDescent="0.2">
      <c r="A119" s="9" t="s">
        <v>299</v>
      </c>
      <c r="B119" s="10">
        <f t="shared" si="3"/>
        <v>3</v>
      </c>
      <c r="C119" s="10" t="str">
        <f t="shared" si="2"/>
        <v>HB473</v>
      </c>
      <c r="D119" s="11">
        <v>43711</v>
      </c>
      <c r="E119" s="12" t="s">
        <v>25</v>
      </c>
      <c r="F119" s="13"/>
      <c r="G119" s="14">
        <v>532</v>
      </c>
      <c r="H119" s="13"/>
      <c r="I119" s="15" t="s">
        <v>304</v>
      </c>
      <c r="J119" s="16" t="s">
        <v>305</v>
      </c>
      <c r="K119" s="28" t="s">
        <v>36</v>
      </c>
      <c r="L119" s="13" t="s">
        <v>36</v>
      </c>
      <c r="M119" s="18"/>
      <c r="N119" s="12">
        <v>1</v>
      </c>
      <c r="O119" s="19">
        <f>cdes_hors_bases[[#This Row],[Prix U ht]]*cdes_hors_bases[[#This Row],[Qté]]</f>
        <v>0</v>
      </c>
      <c r="P119" s="20"/>
      <c r="Q119" s="21">
        <v>43713</v>
      </c>
      <c r="R119" s="21"/>
      <c r="S119" s="22"/>
      <c r="T119" s="23" t="s">
        <v>30</v>
      </c>
      <c r="U119" s="17">
        <f>IF(cdes_hors_bases[[#This Row],[Date]]="","",YEAR(cdes_hors_bases[[#This Row],[Date]]))</f>
        <v>2019</v>
      </c>
      <c r="V119" s="24" t="str">
        <f>IF(cdes_hors_bases[[#This Row],[Date]]="","",TEXT(MONTH(cdes_hors_bases[[#This Row],[Date]]),"00"))</f>
        <v>09</v>
      </c>
      <c r="W119" s="24" t="str">
        <f>IF(cdes_hors_bases[[#This Row],[Date]]="","",TEXT(WEEKNUM(cdes_hors_bases[[#This Row],[Date]],21),"00"))</f>
        <v>36</v>
      </c>
      <c r="X119" s="27" t="s">
        <v>156</v>
      </c>
    </row>
    <row r="120" spans="1:24" x14ac:dyDescent="0.2">
      <c r="A120" s="9" t="s">
        <v>299</v>
      </c>
      <c r="B120" s="10">
        <f t="shared" si="3"/>
        <v>4</v>
      </c>
      <c r="C120" s="10" t="str">
        <f t="shared" si="2"/>
        <v>HB474</v>
      </c>
      <c r="D120" s="11">
        <v>43711</v>
      </c>
      <c r="E120" s="12" t="s">
        <v>25</v>
      </c>
      <c r="F120" s="13"/>
      <c r="G120" s="14">
        <v>532</v>
      </c>
      <c r="H120" s="13"/>
      <c r="I120" s="15" t="s">
        <v>306</v>
      </c>
      <c r="J120" s="16" t="s">
        <v>307</v>
      </c>
      <c r="K120" s="28" t="s">
        <v>36</v>
      </c>
      <c r="L120" s="13" t="s">
        <v>36</v>
      </c>
      <c r="M120" s="18"/>
      <c r="N120" s="12">
        <v>1</v>
      </c>
      <c r="O120" s="19">
        <f>cdes_hors_bases[[#This Row],[Prix U ht]]*cdes_hors_bases[[#This Row],[Qté]]</f>
        <v>0</v>
      </c>
      <c r="P120" s="20"/>
      <c r="Q120" s="21">
        <v>43713</v>
      </c>
      <c r="R120" s="21"/>
      <c r="S120" s="22"/>
      <c r="T120" s="23" t="s">
        <v>30</v>
      </c>
      <c r="U120" s="17">
        <f>IF(cdes_hors_bases[[#This Row],[Date]]="","",YEAR(cdes_hors_bases[[#This Row],[Date]]))</f>
        <v>2019</v>
      </c>
      <c r="V120" s="24" t="str">
        <f>IF(cdes_hors_bases[[#This Row],[Date]]="","",TEXT(MONTH(cdes_hors_bases[[#This Row],[Date]]),"00"))</f>
        <v>09</v>
      </c>
      <c r="W120" s="24" t="str">
        <f>IF(cdes_hors_bases[[#This Row],[Date]]="","",TEXT(WEEKNUM(cdes_hors_bases[[#This Row],[Date]],21),"00"))</f>
        <v>36</v>
      </c>
      <c r="X120" s="27" t="s">
        <v>195</v>
      </c>
    </row>
    <row r="121" spans="1:24" x14ac:dyDescent="0.2">
      <c r="A121" s="9" t="s">
        <v>299</v>
      </c>
      <c r="B121" s="10">
        <f t="shared" si="3"/>
        <v>5</v>
      </c>
      <c r="C121" s="10" t="str">
        <f t="shared" si="2"/>
        <v>HB475</v>
      </c>
      <c r="D121" s="11">
        <v>43711</v>
      </c>
      <c r="E121" s="12" t="s">
        <v>25</v>
      </c>
      <c r="F121" s="13"/>
      <c r="G121" s="14">
        <v>532</v>
      </c>
      <c r="H121" s="13"/>
      <c r="I121" s="15" t="s">
        <v>308</v>
      </c>
      <c r="J121" s="16" t="s">
        <v>309</v>
      </c>
      <c r="K121" s="28" t="s">
        <v>36</v>
      </c>
      <c r="L121" s="13" t="s">
        <v>36</v>
      </c>
      <c r="M121" s="18"/>
      <c r="N121" s="12">
        <v>1</v>
      </c>
      <c r="O121" s="19">
        <f>cdes_hors_bases[[#This Row],[Prix U ht]]*cdes_hors_bases[[#This Row],[Qté]]</f>
        <v>0</v>
      </c>
      <c r="P121" s="20"/>
      <c r="Q121" s="21">
        <v>43713</v>
      </c>
      <c r="R121" s="21"/>
      <c r="S121" s="22"/>
      <c r="T121" s="23" t="s">
        <v>30</v>
      </c>
      <c r="U121" s="17">
        <f>IF(cdes_hors_bases[[#This Row],[Date]]="","",YEAR(cdes_hors_bases[[#This Row],[Date]]))</f>
        <v>2019</v>
      </c>
      <c r="V121" s="24" t="str">
        <f>IF(cdes_hors_bases[[#This Row],[Date]]="","",TEXT(MONTH(cdes_hors_bases[[#This Row],[Date]]),"00"))</f>
        <v>09</v>
      </c>
      <c r="W121" s="24" t="str">
        <f>IF(cdes_hors_bases[[#This Row],[Date]]="","",TEXT(WEEKNUM(cdes_hors_bases[[#This Row],[Date]],21),"00"))</f>
        <v>36</v>
      </c>
      <c r="X121" s="27" t="s">
        <v>195</v>
      </c>
    </row>
    <row r="122" spans="1:24" x14ac:dyDescent="0.2">
      <c r="A122" s="9" t="s">
        <v>299</v>
      </c>
      <c r="B122" s="10">
        <f t="shared" si="3"/>
        <v>6</v>
      </c>
      <c r="C122" s="10" t="str">
        <f t="shared" si="2"/>
        <v>HB476</v>
      </c>
      <c r="D122" s="11">
        <v>43711</v>
      </c>
      <c r="E122" s="12" t="s">
        <v>25</v>
      </c>
      <c r="F122" s="13"/>
      <c r="G122" s="14">
        <v>532</v>
      </c>
      <c r="H122" s="13"/>
      <c r="I122" s="15" t="s">
        <v>310</v>
      </c>
      <c r="J122" s="16" t="s">
        <v>311</v>
      </c>
      <c r="K122" s="28" t="s">
        <v>36</v>
      </c>
      <c r="L122" s="13" t="s">
        <v>36</v>
      </c>
      <c r="M122" s="18"/>
      <c r="N122" s="12">
        <v>7</v>
      </c>
      <c r="O122" s="19">
        <f>cdes_hors_bases[[#This Row],[Prix U ht]]*cdes_hors_bases[[#This Row],[Qté]]</f>
        <v>0</v>
      </c>
      <c r="P122" s="20"/>
      <c r="Q122" s="21">
        <v>43713</v>
      </c>
      <c r="R122" s="21"/>
      <c r="S122" s="22"/>
      <c r="T122" s="23" t="s">
        <v>30</v>
      </c>
      <c r="U122" s="17">
        <f>IF(cdes_hors_bases[[#This Row],[Date]]="","",YEAR(cdes_hors_bases[[#This Row],[Date]]))</f>
        <v>2019</v>
      </c>
      <c r="V122" s="24" t="str">
        <f>IF(cdes_hors_bases[[#This Row],[Date]]="","",TEXT(MONTH(cdes_hors_bases[[#This Row],[Date]]),"00"))</f>
        <v>09</v>
      </c>
      <c r="W122" s="24" t="str">
        <f>IF(cdes_hors_bases[[#This Row],[Date]]="","",TEXT(WEEKNUM(cdes_hors_bases[[#This Row],[Date]],21),"00"))</f>
        <v>36</v>
      </c>
      <c r="X122" s="27" t="s">
        <v>195</v>
      </c>
    </row>
    <row r="123" spans="1:24" x14ac:dyDescent="0.2">
      <c r="A123" s="9" t="s">
        <v>299</v>
      </c>
      <c r="B123" s="10">
        <f t="shared" si="3"/>
        <v>7</v>
      </c>
      <c r="C123" s="10" t="str">
        <f t="shared" si="2"/>
        <v>HB477</v>
      </c>
      <c r="D123" s="11">
        <v>43711</v>
      </c>
      <c r="E123" s="12" t="s">
        <v>25</v>
      </c>
      <c r="F123" s="13"/>
      <c r="G123" s="14">
        <v>532</v>
      </c>
      <c r="H123" s="13"/>
      <c r="I123" s="15" t="s">
        <v>312</v>
      </c>
      <c r="J123" s="16" t="s">
        <v>313</v>
      </c>
      <c r="K123" s="28" t="s">
        <v>36</v>
      </c>
      <c r="L123" s="13" t="s">
        <v>36</v>
      </c>
      <c r="M123" s="18"/>
      <c r="N123" s="12">
        <v>2</v>
      </c>
      <c r="O123" s="19">
        <f>cdes_hors_bases[[#This Row],[Prix U ht]]*cdes_hors_bases[[#This Row],[Qté]]</f>
        <v>0</v>
      </c>
      <c r="P123" s="20"/>
      <c r="Q123" s="21">
        <v>43713</v>
      </c>
      <c r="R123" s="21"/>
      <c r="S123" s="22"/>
      <c r="T123" s="23" t="s">
        <v>30</v>
      </c>
      <c r="U123" s="17">
        <f>IF(cdes_hors_bases[[#This Row],[Date]]="","",YEAR(cdes_hors_bases[[#This Row],[Date]]))</f>
        <v>2019</v>
      </c>
      <c r="V123" s="24" t="str">
        <f>IF(cdes_hors_bases[[#This Row],[Date]]="","",TEXT(MONTH(cdes_hors_bases[[#This Row],[Date]]),"00"))</f>
        <v>09</v>
      </c>
      <c r="W123" s="24" t="str">
        <f>IF(cdes_hors_bases[[#This Row],[Date]]="","",TEXT(WEEKNUM(cdes_hors_bases[[#This Row],[Date]],21),"00"))</f>
        <v>36</v>
      </c>
      <c r="X123" s="27" t="s">
        <v>195</v>
      </c>
    </row>
    <row r="124" spans="1:24" x14ac:dyDescent="0.2">
      <c r="A124" s="9" t="s">
        <v>299</v>
      </c>
      <c r="B124" s="10">
        <f t="shared" si="3"/>
        <v>8</v>
      </c>
      <c r="C124" s="10" t="str">
        <f t="shared" si="2"/>
        <v>HB478</v>
      </c>
      <c r="D124" s="11">
        <v>43711</v>
      </c>
      <c r="E124" s="12" t="s">
        <v>25</v>
      </c>
      <c r="F124" s="13"/>
      <c r="G124" s="14">
        <v>532</v>
      </c>
      <c r="H124" s="13"/>
      <c r="I124" s="15" t="s">
        <v>314</v>
      </c>
      <c r="J124" s="16" t="s">
        <v>315</v>
      </c>
      <c r="K124" s="28" t="s">
        <v>36</v>
      </c>
      <c r="L124" s="13" t="s">
        <v>36</v>
      </c>
      <c r="M124" s="18"/>
      <c r="N124" s="12">
        <v>3</v>
      </c>
      <c r="O124" s="19">
        <f>cdes_hors_bases[[#This Row],[Prix U ht]]*cdes_hors_bases[[#This Row],[Qté]]</f>
        <v>0</v>
      </c>
      <c r="P124" s="20"/>
      <c r="Q124" s="21">
        <v>43712</v>
      </c>
      <c r="R124" s="21"/>
      <c r="S124" s="22"/>
      <c r="T124" s="23" t="s">
        <v>30</v>
      </c>
      <c r="U124" s="17">
        <f>IF(cdes_hors_bases[[#This Row],[Date]]="","",YEAR(cdes_hors_bases[[#This Row],[Date]]))</f>
        <v>2019</v>
      </c>
      <c r="V124" s="24" t="str">
        <f>IF(cdes_hors_bases[[#This Row],[Date]]="","",TEXT(MONTH(cdes_hors_bases[[#This Row],[Date]]),"00"))</f>
        <v>09</v>
      </c>
      <c r="W124" s="24" t="str">
        <f>IF(cdes_hors_bases[[#This Row],[Date]]="","",TEXT(WEEKNUM(cdes_hors_bases[[#This Row],[Date]],21),"00"))</f>
        <v>36</v>
      </c>
      <c r="X124" s="27" t="s">
        <v>195</v>
      </c>
    </row>
    <row r="125" spans="1:24" x14ac:dyDescent="0.2">
      <c r="A125" s="9" t="s">
        <v>316</v>
      </c>
      <c r="B125" s="10">
        <f t="shared" si="3"/>
        <v>1</v>
      </c>
      <c r="C125" s="10" t="str">
        <f t="shared" si="2"/>
        <v>HB481</v>
      </c>
      <c r="D125" s="11">
        <v>43711</v>
      </c>
      <c r="E125" s="12" t="s">
        <v>25</v>
      </c>
      <c r="F125" s="13"/>
      <c r="G125" s="14">
        <v>613</v>
      </c>
      <c r="H125" s="13"/>
      <c r="I125" s="15" t="s">
        <v>317</v>
      </c>
      <c r="J125" s="16" t="s">
        <v>318</v>
      </c>
      <c r="K125" s="28" t="s">
        <v>36</v>
      </c>
      <c r="L125" s="13" t="s">
        <v>36</v>
      </c>
      <c r="M125" s="18"/>
      <c r="N125" s="12">
        <v>3</v>
      </c>
      <c r="O125" s="19">
        <f>cdes_hors_bases[[#This Row],[Prix U ht]]*cdes_hors_bases[[#This Row],[Qté]]</f>
        <v>0</v>
      </c>
      <c r="P125" s="20"/>
      <c r="Q125" s="21">
        <v>43713</v>
      </c>
      <c r="R125" s="21"/>
      <c r="S125" s="22"/>
      <c r="T125" s="23" t="s">
        <v>30</v>
      </c>
      <c r="U125" s="17">
        <f>IF(cdes_hors_bases[[#This Row],[Date]]="","",YEAR(cdes_hors_bases[[#This Row],[Date]]))</f>
        <v>2019</v>
      </c>
      <c r="V125" s="24" t="str">
        <f>IF(cdes_hors_bases[[#This Row],[Date]]="","",TEXT(MONTH(cdes_hors_bases[[#This Row],[Date]]),"00"))</f>
        <v>09</v>
      </c>
      <c r="W125" s="24" t="str">
        <f>IF(cdes_hors_bases[[#This Row],[Date]]="","",TEXT(WEEKNUM(cdes_hors_bases[[#This Row],[Date]],21),"00"))</f>
        <v>36</v>
      </c>
      <c r="X125" s="27" t="s">
        <v>31</v>
      </c>
    </row>
    <row r="126" spans="1:24" x14ac:dyDescent="0.2">
      <c r="A126" s="9" t="s">
        <v>319</v>
      </c>
      <c r="B126" s="10">
        <f t="shared" si="3"/>
        <v>1</v>
      </c>
      <c r="C126" s="10" t="str">
        <f t="shared" si="2"/>
        <v>HB491</v>
      </c>
      <c r="D126" s="11">
        <v>43712</v>
      </c>
      <c r="E126" s="12" t="s">
        <v>25</v>
      </c>
      <c r="F126" s="13"/>
      <c r="G126" s="14">
        <v>613</v>
      </c>
      <c r="H126" s="13"/>
      <c r="I126" s="15" t="s">
        <v>62</v>
      </c>
      <c r="J126" s="16" t="s">
        <v>63</v>
      </c>
      <c r="K126" s="28" t="s">
        <v>28</v>
      </c>
      <c r="L126" s="13" t="s">
        <v>64</v>
      </c>
      <c r="M126" s="18"/>
      <c r="N126" s="12">
        <v>120</v>
      </c>
      <c r="O126" s="19">
        <f>cdes_hors_bases[[#This Row],[Prix U ht]]*cdes_hors_bases[[#This Row],[Qté]]</f>
        <v>0</v>
      </c>
      <c r="P126" s="20"/>
      <c r="Q126" s="21">
        <v>43713</v>
      </c>
      <c r="R126" s="21"/>
      <c r="S126" s="22"/>
      <c r="T126" s="23" t="s">
        <v>54</v>
      </c>
      <c r="U126" s="17">
        <f>IF(cdes_hors_bases[[#This Row],[Date]]="","",YEAR(cdes_hors_bases[[#This Row],[Date]]))</f>
        <v>2019</v>
      </c>
      <c r="V126" s="24" t="str">
        <f>IF(cdes_hors_bases[[#This Row],[Date]]="","",TEXT(MONTH(cdes_hors_bases[[#This Row],[Date]]),"00"))</f>
        <v>09</v>
      </c>
      <c r="W126" s="24" t="str">
        <f>IF(cdes_hors_bases[[#This Row],[Date]]="","",TEXT(WEEKNUM(cdes_hors_bases[[#This Row],[Date]],21),"00"))</f>
        <v>36</v>
      </c>
      <c r="X126" s="27" t="s">
        <v>65</v>
      </c>
    </row>
    <row r="127" spans="1:24" x14ac:dyDescent="0.2">
      <c r="A127" s="9" t="s">
        <v>320</v>
      </c>
      <c r="B127" s="10">
        <f t="shared" si="3"/>
        <v>1</v>
      </c>
      <c r="C127" s="10" t="str">
        <f t="shared" si="2"/>
        <v>HB501</v>
      </c>
      <c r="D127" s="11">
        <v>43714</v>
      </c>
      <c r="E127" s="12" t="s">
        <v>25</v>
      </c>
      <c r="F127" s="13"/>
      <c r="G127" s="14">
        <v>613</v>
      </c>
      <c r="H127" s="13"/>
      <c r="I127" s="15" t="s">
        <v>321</v>
      </c>
      <c r="J127" s="16" t="s">
        <v>322</v>
      </c>
      <c r="K127" s="28" t="s">
        <v>36</v>
      </c>
      <c r="L127" s="13" t="s">
        <v>36</v>
      </c>
      <c r="M127" s="18"/>
      <c r="N127" s="12">
        <v>5</v>
      </c>
      <c r="O127" s="19">
        <f>cdes_hors_bases[[#This Row],[Prix U ht]]*cdes_hors_bases[[#This Row],[Qté]]</f>
        <v>0</v>
      </c>
      <c r="P127" s="20"/>
      <c r="Q127" s="21">
        <v>43717</v>
      </c>
      <c r="R127" s="21"/>
      <c r="S127" s="22"/>
      <c r="T127" s="23" t="s">
        <v>30</v>
      </c>
      <c r="U127" s="17">
        <f>IF(cdes_hors_bases[[#This Row],[Date]]="","",YEAR(cdes_hors_bases[[#This Row],[Date]]))</f>
        <v>2019</v>
      </c>
      <c r="V127" s="24" t="str">
        <f>IF(cdes_hors_bases[[#This Row],[Date]]="","",TEXT(MONTH(cdes_hors_bases[[#This Row],[Date]]),"00"))</f>
        <v>09</v>
      </c>
      <c r="W127" s="24" t="str">
        <f>IF(cdes_hors_bases[[#This Row],[Date]]="","",TEXT(WEEKNUM(cdes_hors_bases[[#This Row],[Date]],21),"00"))</f>
        <v>36</v>
      </c>
      <c r="X127" s="27" t="s">
        <v>31</v>
      </c>
    </row>
    <row r="128" spans="1:24" x14ac:dyDescent="0.2">
      <c r="A128" s="9" t="s">
        <v>320</v>
      </c>
      <c r="B128" s="10">
        <f t="shared" si="3"/>
        <v>2</v>
      </c>
      <c r="C128" s="10" t="str">
        <f t="shared" si="2"/>
        <v>HB502</v>
      </c>
      <c r="D128" s="11">
        <v>43714</v>
      </c>
      <c r="E128" s="12" t="s">
        <v>25</v>
      </c>
      <c r="F128" s="13"/>
      <c r="G128" s="14">
        <v>613</v>
      </c>
      <c r="H128" s="13"/>
      <c r="I128" s="15" t="s">
        <v>323</v>
      </c>
      <c r="J128" s="16" t="s">
        <v>324</v>
      </c>
      <c r="K128" s="28" t="s">
        <v>36</v>
      </c>
      <c r="L128" s="13" t="s">
        <v>36</v>
      </c>
      <c r="M128" s="18"/>
      <c r="N128" s="12">
        <v>5</v>
      </c>
      <c r="O128" s="19">
        <f>cdes_hors_bases[[#This Row],[Prix U ht]]*cdes_hors_bases[[#This Row],[Qté]]</f>
        <v>0</v>
      </c>
      <c r="P128" s="20"/>
      <c r="Q128" s="21">
        <v>43721</v>
      </c>
      <c r="R128" s="21"/>
      <c r="S128" s="22"/>
      <c r="T128" s="23" t="s">
        <v>30</v>
      </c>
      <c r="U128" s="17">
        <f>IF(cdes_hors_bases[[#This Row],[Date]]="","",YEAR(cdes_hors_bases[[#This Row],[Date]]))</f>
        <v>2019</v>
      </c>
      <c r="V128" s="24" t="str">
        <f>IF(cdes_hors_bases[[#This Row],[Date]]="","",TEXT(MONTH(cdes_hors_bases[[#This Row],[Date]]),"00"))</f>
        <v>09</v>
      </c>
      <c r="W128" s="24" t="str">
        <f>IF(cdes_hors_bases[[#This Row],[Date]]="","",TEXT(WEEKNUM(cdes_hors_bases[[#This Row],[Date]],21),"00"))</f>
        <v>36</v>
      </c>
      <c r="X128" s="27" t="s">
        <v>31</v>
      </c>
    </row>
    <row r="129" spans="1:24" x14ac:dyDescent="0.2">
      <c r="A129" s="9" t="s">
        <v>320</v>
      </c>
      <c r="B129" s="10">
        <f t="shared" si="3"/>
        <v>3</v>
      </c>
      <c r="C129" s="10" t="str">
        <f t="shared" si="2"/>
        <v>HB503</v>
      </c>
      <c r="D129" s="11">
        <v>43714</v>
      </c>
      <c r="E129" s="12" t="s">
        <v>25</v>
      </c>
      <c r="F129" s="13"/>
      <c r="G129" s="14">
        <v>613</v>
      </c>
      <c r="H129" s="13"/>
      <c r="I129" s="15" t="s">
        <v>310</v>
      </c>
      <c r="J129" s="16" t="s">
        <v>311</v>
      </c>
      <c r="K129" s="28" t="s">
        <v>36</v>
      </c>
      <c r="L129" s="13" t="s">
        <v>36</v>
      </c>
      <c r="M129" s="18"/>
      <c r="N129" s="12">
        <v>6</v>
      </c>
      <c r="O129" s="19">
        <f>cdes_hors_bases[[#This Row],[Prix U ht]]*cdes_hors_bases[[#This Row],[Qté]]</f>
        <v>0</v>
      </c>
      <c r="P129" s="20"/>
      <c r="Q129" s="21">
        <v>43717</v>
      </c>
      <c r="R129" s="21"/>
      <c r="S129" s="22"/>
      <c r="T129" s="23" t="s">
        <v>30</v>
      </c>
      <c r="U129" s="17">
        <f>IF(cdes_hors_bases[[#This Row],[Date]]="","",YEAR(cdes_hors_bases[[#This Row],[Date]]))</f>
        <v>2019</v>
      </c>
      <c r="V129" s="24" t="str">
        <f>IF(cdes_hors_bases[[#This Row],[Date]]="","",TEXT(MONTH(cdes_hors_bases[[#This Row],[Date]]),"00"))</f>
        <v>09</v>
      </c>
      <c r="W129" s="24" t="str">
        <f>IF(cdes_hors_bases[[#This Row],[Date]]="","",TEXT(WEEKNUM(cdes_hors_bases[[#This Row],[Date]],21),"00"))</f>
        <v>36</v>
      </c>
      <c r="X129" s="27" t="s">
        <v>195</v>
      </c>
    </row>
    <row r="130" spans="1:24" x14ac:dyDescent="0.2">
      <c r="A130" s="9" t="s">
        <v>320</v>
      </c>
      <c r="B130" s="10">
        <f t="shared" si="3"/>
        <v>4</v>
      </c>
      <c r="C130" s="10" t="str">
        <f t="shared" ref="C130:C193" si="4">A130&amp;B130</f>
        <v>HB504</v>
      </c>
      <c r="D130" s="11">
        <v>43714</v>
      </c>
      <c r="E130" s="12" t="s">
        <v>25</v>
      </c>
      <c r="F130" s="13"/>
      <c r="G130" s="14">
        <v>613</v>
      </c>
      <c r="H130" s="13"/>
      <c r="I130" s="15" t="s">
        <v>325</v>
      </c>
      <c r="J130" s="16" t="s">
        <v>326</v>
      </c>
      <c r="K130" s="28" t="s">
        <v>36</v>
      </c>
      <c r="L130" s="13" t="s">
        <v>36</v>
      </c>
      <c r="M130" s="18"/>
      <c r="N130" s="12">
        <v>4</v>
      </c>
      <c r="O130" s="19">
        <f>cdes_hors_bases[[#This Row],[Prix U ht]]*cdes_hors_bases[[#This Row],[Qté]]</f>
        <v>0</v>
      </c>
      <c r="P130" s="20"/>
      <c r="Q130" s="21">
        <v>43717</v>
      </c>
      <c r="R130" s="21"/>
      <c r="S130" s="22"/>
      <c r="T130" s="23" t="s">
        <v>30</v>
      </c>
      <c r="U130" s="17">
        <f>IF(cdes_hors_bases[[#This Row],[Date]]="","",YEAR(cdes_hors_bases[[#This Row],[Date]]))</f>
        <v>2019</v>
      </c>
      <c r="V130" s="24" t="str">
        <f>IF(cdes_hors_bases[[#This Row],[Date]]="","",TEXT(MONTH(cdes_hors_bases[[#This Row],[Date]]),"00"))</f>
        <v>09</v>
      </c>
      <c r="W130" s="24" t="str">
        <f>IF(cdes_hors_bases[[#This Row],[Date]]="","",TEXT(WEEKNUM(cdes_hors_bases[[#This Row],[Date]],21),"00"))</f>
        <v>36</v>
      </c>
      <c r="X130" s="27" t="s">
        <v>31</v>
      </c>
    </row>
    <row r="131" spans="1:24" x14ac:dyDescent="0.2">
      <c r="A131" s="9" t="s">
        <v>320</v>
      </c>
      <c r="B131" s="10">
        <f t="shared" ref="B131:B173" si="5">IF(A131="","",IF(A131=A130,B130+1,1))</f>
        <v>5</v>
      </c>
      <c r="C131" s="10" t="str">
        <f t="shared" si="4"/>
        <v>HB505</v>
      </c>
      <c r="D131" s="11">
        <v>43714</v>
      </c>
      <c r="E131" s="12" t="s">
        <v>25</v>
      </c>
      <c r="F131" s="13"/>
      <c r="G131" s="14">
        <v>613</v>
      </c>
      <c r="H131" s="13"/>
      <c r="I131" s="15" t="s">
        <v>327</v>
      </c>
      <c r="J131" s="16" t="s">
        <v>328</v>
      </c>
      <c r="K131" s="28" t="s">
        <v>36</v>
      </c>
      <c r="L131" s="13" t="s">
        <v>36</v>
      </c>
      <c r="M131" s="18"/>
      <c r="N131" s="12">
        <v>1</v>
      </c>
      <c r="O131" s="19">
        <f>cdes_hors_bases[[#This Row],[Prix U ht]]*cdes_hors_bases[[#This Row],[Qté]]</f>
        <v>0</v>
      </c>
      <c r="P131" s="20"/>
      <c r="Q131" s="21">
        <v>43717</v>
      </c>
      <c r="R131" s="21"/>
      <c r="S131" s="22"/>
      <c r="T131" s="23" t="s">
        <v>30</v>
      </c>
      <c r="U131" s="17">
        <f>IF(cdes_hors_bases[[#This Row],[Date]]="","",YEAR(cdes_hors_bases[[#This Row],[Date]]))</f>
        <v>2019</v>
      </c>
      <c r="V131" s="24" t="str">
        <f>IF(cdes_hors_bases[[#This Row],[Date]]="","",TEXT(MONTH(cdes_hors_bases[[#This Row],[Date]]),"00"))</f>
        <v>09</v>
      </c>
      <c r="W131" s="24" t="str">
        <f>IF(cdes_hors_bases[[#This Row],[Date]]="","",TEXT(WEEKNUM(cdes_hors_bases[[#This Row],[Date]],21),"00"))</f>
        <v>36</v>
      </c>
      <c r="X131" s="27" t="s">
        <v>195</v>
      </c>
    </row>
    <row r="132" spans="1:24" x14ac:dyDescent="0.2">
      <c r="A132" s="9" t="s">
        <v>329</v>
      </c>
      <c r="B132" s="10">
        <f t="shared" si="5"/>
        <v>1</v>
      </c>
      <c r="C132" s="10" t="str">
        <f t="shared" si="4"/>
        <v>HB511</v>
      </c>
      <c r="D132" s="11">
        <v>43717</v>
      </c>
      <c r="E132" s="12" t="s">
        <v>25</v>
      </c>
      <c r="F132" s="13"/>
      <c r="G132" s="14">
        <v>527</v>
      </c>
      <c r="H132" s="13"/>
      <c r="I132" s="15" t="s">
        <v>330</v>
      </c>
      <c r="J132" s="16" t="s">
        <v>331</v>
      </c>
      <c r="K132" s="28" t="s">
        <v>36</v>
      </c>
      <c r="L132" s="13" t="s">
        <v>36</v>
      </c>
      <c r="M132" s="18"/>
      <c r="N132" s="12">
        <v>100</v>
      </c>
      <c r="O132" s="19">
        <f>cdes_hors_bases[[#This Row],[Prix U ht]]*cdes_hors_bases[[#This Row],[Qté]]</f>
        <v>0</v>
      </c>
      <c r="P132" s="20"/>
      <c r="Q132" s="21">
        <v>43719</v>
      </c>
      <c r="R132" s="21">
        <v>43732</v>
      </c>
      <c r="S132" s="22"/>
      <c r="T132" s="23" t="s">
        <v>30</v>
      </c>
      <c r="U132" s="17">
        <f>IF(cdes_hors_bases[[#This Row],[Date]]="","",YEAR(cdes_hors_bases[[#This Row],[Date]]))</f>
        <v>2019</v>
      </c>
      <c r="V132" s="24" t="str">
        <f>IF(cdes_hors_bases[[#This Row],[Date]]="","",TEXT(MONTH(cdes_hors_bases[[#This Row],[Date]]),"00"))</f>
        <v>09</v>
      </c>
      <c r="W132" s="24" t="str">
        <f>IF(cdes_hors_bases[[#This Row],[Date]]="","",TEXT(WEEKNUM(cdes_hors_bases[[#This Row],[Date]],21),"00"))</f>
        <v>37</v>
      </c>
      <c r="X132" s="27" t="s">
        <v>31</v>
      </c>
    </row>
    <row r="133" spans="1:24" x14ac:dyDescent="0.2">
      <c r="A133" s="9" t="s">
        <v>332</v>
      </c>
      <c r="B133" s="10">
        <f t="shared" si="5"/>
        <v>1</v>
      </c>
      <c r="C133" s="10" t="str">
        <f t="shared" si="4"/>
        <v>HB521</v>
      </c>
      <c r="D133" s="11">
        <v>43717</v>
      </c>
      <c r="E133" s="12" t="s">
        <v>39</v>
      </c>
      <c r="F133" s="13"/>
      <c r="G133" s="14">
        <v>613</v>
      </c>
      <c r="H133" s="13"/>
      <c r="I133" s="15" t="s">
        <v>333</v>
      </c>
      <c r="J133" s="16" t="s">
        <v>46</v>
      </c>
      <c r="K133" s="28" t="s">
        <v>36</v>
      </c>
      <c r="L133" s="13" t="s">
        <v>36</v>
      </c>
      <c r="M133" s="18"/>
      <c r="N133" s="12">
        <v>1</v>
      </c>
      <c r="O133" s="19">
        <f>cdes_hors_bases[[#This Row],[Prix U ht]]*cdes_hors_bases[[#This Row],[Qté]]</f>
        <v>0</v>
      </c>
      <c r="P133" s="20"/>
      <c r="Q133" s="21">
        <v>43727</v>
      </c>
      <c r="R133" s="21"/>
      <c r="S133" s="22"/>
      <c r="T133" s="23" t="s">
        <v>30</v>
      </c>
      <c r="U133" s="17">
        <f>IF(cdes_hors_bases[[#This Row],[Date]]="","",YEAR(cdes_hors_bases[[#This Row],[Date]]))</f>
        <v>2019</v>
      </c>
      <c r="V133" s="24" t="str">
        <f>IF(cdes_hors_bases[[#This Row],[Date]]="","",TEXT(MONTH(cdes_hors_bases[[#This Row],[Date]]),"00"))</f>
        <v>09</v>
      </c>
      <c r="W133" s="24" t="str">
        <f>IF(cdes_hors_bases[[#This Row],[Date]]="","",TEXT(WEEKNUM(cdes_hors_bases[[#This Row],[Date]],21),"00"))</f>
        <v>37</v>
      </c>
      <c r="X133" s="27" t="s">
        <v>43</v>
      </c>
    </row>
    <row r="134" spans="1:24" x14ac:dyDescent="0.2">
      <c r="A134" s="9" t="s">
        <v>334</v>
      </c>
      <c r="B134" s="10">
        <f t="shared" si="5"/>
        <v>1</v>
      </c>
      <c r="C134" s="10" t="str">
        <f t="shared" si="4"/>
        <v>HB531</v>
      </c>
      <c r="D134" s="11">
        <v>43717</v>
      </c>
      <c r="E134" s="12" t="s">
        <v>39</v>
      </c>
      <c r="F134" s="13"/>
      <c r="G134" s="14">
        <v>532</v>
      </c>
      <c r="H134" s="13"/>
      <c r="I134" s="15" t="s">
        <v>335</v>
      </c>
      <c r="J134" s="16" t="s">
        <v>336</v>
      </c>
      <c r="K134" s="28" t="s">
        <v>36</v>
      </c>
      <c r="L134" s="13" t="s">
        <v>36</v>
      </c>
      <c r="M134" s="18"/>
      <c r="N134" s="12"/>
      <c r="O134" s="19">
        <f>cdes_hors_bases[[#This Row],[Prix U ht]]*cdes_hors_bases[[#This Row],[Qté]]</f>
        <v>0</v>
      </c>
      <c r="P134" s="20"/>
      <c r="Q134" s="21">
        <v>43759</v>
      </c>
      <c r="R134" s="21"/>
      <c r="S134" s="22"/>
      <c r="T134" s="23" t="s">
        <v>275</v>
      </c>
      <c r="U134" s="17">
        <f>IF(cdes_hors_bases[[#This Row],[Date]]="","",YEAR(cdes_hors_bases[[#This Row],[Date]]))</f>
        <v>2019</v>
      </c>
      <c r="V134" s="24" t="str">
        <f>IF(cdes_hors_bases[[#This Row],[Date]]="","",TEXT(MONTH(cdes_hors_bases[[#This Row],[Date]]),"00"))</f>
        <v>09</v>
      </c>
      <c r="W134" s="24" t="str">
        <f>IF(cdes_hors_bases[[#This Row],[Date]]="","",TEXT(WEEKNUM(cdes_hors_bases[[#This Row],[Date]],21),"00"))</f>
        <v>37</v>
      </c>
      <c r="X134" s="27" t="s">
        <v>43</v>
      </c>
    </row>
    <row r="135" spans="1:24" x14ac:dyDescent="0.2">
      <c r="A135" s="9" t="s">
        <v>337</v>
      </c>
      <c r="B135" s="10">
        <f t="shared" si="5"/>
        <v>1</v>
      </c>
      <c r="C135" s="10" t="str">
        <f t="shared" si="4"/>
        <v>HB541</v>
      </c>
      <c r="D135" s="11">
        <v>43717</v>
      </c>
      <c r="E135" s="12" t="s">
        <v>39</v>
      </c>
      <c r="F135" s="13"/>
      <c r="G135" s="14">
        <v>613</v>
      </c>
      <c r="H135" s="13"/>
      <c r="I135" s="15" t="s">
        <v>338</v>
      </c>
      <c r="J135" s="16" t="s">
        <v>339</v>
      </c>
      <c r="K135" s="28" t="s">
        <v>36</v>
      </c>
      <c r="L135" s="13" t="s">
        <v>36</v>
      </c>
      <c r="M135" s="18"/>
      <c r="N135" s="12">
        <v>1</v>
      </c>
      <c r="O135" s="19">
        <f>cdes_hors_bases[[#This Row],[Prix U ht]]*cdes_hors_bases[[#This Row],[Qté]]</f>
        <v>0</v>
      </c>
      <c r="P135" s="20"/>
      <c r="Q135" s="21">
        <v>43753</v>
      </c>
      <c r="R135" s="21"/>
      <c r="S135" s="22"/>
      <c r="T135" s="23" t="s">
        <v>275</v>
      </c>
      <c r="U135" s="17">
        <f>IF(cdes_hors_bases[[#This Row],[Date]]="","",YEAR(cdes_hors_bases[[#This Row],[Date]]))</f>
        <v>2019</v>
      </c>
      <c r="V135" s="24" t="str">
        <f>IF(cdes_hors_bases[[#This Row],[Date]]="","",TEXT(MONTH(cdes_hors_bases[[#This Row],[Date]]),"00"))</f>
        <v>09</v>
      </c>
      <c r="W135" s="24" t="str">
        <f>IF(cdes_hors_bases[[#This Row],[Date]]="","",TEXT(WEEKNUM(cdes_hors_bases[[#This Row],[Date]],21),"00"))</f>
        <v>37</v>
      </c>
      <c r="X135" s="27" t="s">
        <v>43</v>
      </c>
    </row>
    <row r="136" spans="1:24" x14ac:dyDescent="0.2">
      <c r="A136" s="9" t="s">
        <v>340</v>
      </c>
      <c r="B136" s="10">
        <f t="shared" si="5"/>
        <v>1</v>
      </c>
      <c r="C136" s="10" t="str">
        <f t="shared" si="4"/>
        <v>HB551</v>
      </c>
      <c r="D136" s="11">
        <v>43721</v>
      </c>
      <c r="E136" s="12" t="s">
        <v>25</v>
      </c>
      <c r="F136" s="13"/>
      <c r="G136" s="14">
        <v>521</v>
      </c>
      <c r="H136" s="13"/>
      <c r="I136" s="15" t="s">
        <v>341</v>
      </c>
      <c r="J136" s="16" t="s">
        <v>342</v>
      </c>
      <c r="K136" s="28" t="s">
        <v>36</v>
      </c>
      <c r="L136" s="13" t="s">
        <v>36</v>
      </c>
      <c r="M136" s="18"/>
      <c r="N136" s="12">
        <v>2</v>
      </c>
      <c r="O136" s="19">
        <f>cdes_hors_bases[[#This Row],[Prix U ht]]*cdes_hors_bases[[#This Row],[Qté]]</f>
        <v>0</v>
      </c>
      <c r="P136" s="20"/>
      <c r="Q136" s="21">
        <v>43724</v>
      </c>
      <c r="R136" s="21"/>
      <c r="S136" s="22"/>
      <c r="T136" s="23" t="s">
        <v>30</v>
      </c>
      <c r="U136" s="17">
        <f>IF(cdes_hors_bases[[#This Row],[Date]]="","",YEAR(cdes_hors_bases[[#This Row],[Date]]))</f>
        <v>2019</v>
      </c>
      <c r="V136" s="24" t="str">
        <f>IF(cdes_hors_bases[[#This Row],[Date]]="","",TEXT(MONTH(cdes_hors_bases[[#This Row],[Date]]),"00"))</f>
        <v>09</v>
      </c>
      <c r="W136" s="24" t="str">
        <f>IF(cdes_hors_bases[[#This Row],[Date]]="","",TEXT(WEEKNUM(cdes_hors_bases[[#This Row],[Date]],21),"00"))</f>
        <v>37</v>
      </c>
      <c r="X136" s="27" t="s">
        <v>195</v>
      </c>
    </row>
    <row r="137" spans="1:24" x14ac:dyDescent="0.2">
      <c r="A137" s="9" t="s">
        <v>340</v>
      </c>
      <c r="B137" s="10">
        <f t="shared" si="5"/>
        <v>2</v>
      </c>
      <c r="C137" s="10" t="str">
        <f t="shared" si="4"/>
        <v>HB552</v>
      </c>
      <c r="D137" s="11">
        <v>43721</v>
      </c>
      <c r="E137" s="12" t="s">
        <v>25</v>
      </c>
      <c r="F137" s="13"/>
      <c r="G137" s="14">
        <v>521</v>
      </c>
      <c r="H137" s="13"/>
      <c r="I137" s="15" t="s">
        <v>343</v>
      </c>
      <c r="J137" s="16" t="s">
        <v>344</v>
      </c>
      <c r="K137" s="28" t="s">
        <v>36</v>
      </c>
      <c r="L137" s="13" t="s">
        <v>36</v>
      </c>
      <c r="M137" s="18"/>
      <c r="N137" s="12">
        <v>5</v>
      </c>
      <c r="O137" s="19">
        <f>cdes_hors_bases[[#This Row],[Prix U ht]]*cdes_hors_bases[[#This Row],[Qté]]</f>
        <v>0</v>
      </c>
      <c r="P137" s="20"/>
      <c r="Q137" s="21">
        <v>43724</v>
      </c>
      <c r="R137" s="21"/>
      <c r="S137" s="22"/>
      <c r="T137" s="23" t="s">
        <v>30</v>
      </c>
      <c r="U137" s="17">
        <f>IF(cdes_hors_bases[[#This Row],[Date]]="","",YEAR(cdes_hors_bases[[#This Row],[Date]]))</f>
        <v>2019</v>
      </c>
      <c r="V137" s="24" t="str">
        <f>IF(cdes_hors_bases[[#This Row],[Date]]="","",TEXT(MONTH(cdes_hors_bases[[#This Row],[Date]]),"00"))</f>
        <v>09</v>
      </c>
      <c r="W137" s="24" t="str">
        <f>IF(cdes_hors_bases[[#This Row],[Date]]="","",TEXT(WEEKNUM(cdes_hors_bases[[#This Row],[Date]],21),"00"))</f>
        <v>37</v>
      </c>
      <c r="X137" s="27" t="s">
        <v>173</v>
      </c>
    </row>
    <row r="138" spans="1:24" x14ac:dyDescent="0.2">
      <c r="A138" s="9" t="s">
        <v>345</v>
      </c>
      <c r="B138" s="10">
        <f t="shared" si="5"/>
        <v>1</v>
      </c>
      <c r="C138" s="10" t="str">
        <f t="shared" si="4"/>
        <v>HB561</v>
      </c>
      <c r="D138" s="11">
        <v>43721</v>
      </c>
      <c r="E138" s="12" t="s">
        <v>25</v>
      </c>
      <c r="F138" s="13"/>
      <c r="G138" s="14">
        <v>521</v>
      </c>
      <c r="H138" s="13"/>
      <c r="I138" s="15" t="s">
        <v>346</v>
      </c>
      <c r="J138" s="16" t="s">
        <v>347</v>
      </c>
      <c r="K138" s="28" t="s">
        <v>36</v>
      </c>
      <c r="L138" s="13" t="s">
        <v>36</v>
      </c>
      <c r="M138" s="18"/>
      <c r="N138" s="12">
        <v>2</v>
      </c>
      <c r="O138" s="19">
        <f>cdes_hors_bases[[#This Row],[Prix U ht]]*cdes_hors_bases[[#This Row],[Qté]]</f>
        <v>0</v>
      </c>
      <c r="P138" s="20"/>
      <c r="Q138" s="21">
        <v>43724</v>
      </c>
      <c r="R138" s="21"/>
      <c r="S138" s="22"/>
      <c r="T138" s="23" t="s">
        <v>30</v>
      </c>
      <c r="U138" s="17">
        <f>IF(cdes_hors_bases[[#This Row],[Date]]="","",YEAR(cdes_hors_bases[[#This Row],[Date]]))</f>
        <v>2019</v>
      </c>
      <c r="V138" s="24" t="str">
        <f>IF(cdes_hors_bases[[#This Row],[Date]]="","",TEXT(MONTH(cdes_hors_bases[[#This Row],[Date]]),"00"))</f>
        <v>09</v>
      </c>
      <c r="W138" s="24" t="str">
        <f>IF(cdes_hors_bases[[#This Row],[Date]]="","",TEXT(WEEKNUM(cdes_hors_bases[[#This Row],[Date]],21),"00"))</f>
        <v>37</v>
      </c>
      <c r="X138" s="27" t="s">
        <v>31</v>
      </c>
    </row>
    <row r="139" spans="1:24" x14ac:dyDescent="0.2">
      <c r="A139" s="9" t="s">
        <v>348</v>
      </c>
      <c r="B139" s="10">
        <f t="shared" si="5"/>
        <v>1</v>
      </c>
      <c r="C139" s="10" t="str">
        <f t="shared" si="4"/>
        <v>HB571</v>
      </c>
      <c r="D139" s="11">
        <v>43728</v>
      </c>
      <c r="E139" s="12" t="s">
        <v>25</v>
      </c>
      <c r="F139" s="13"/>
      <c r="G139" s="14">
        <v>613</v>
      </c>
      <c r="H139" s="13"/>
      <c r="I139" s="15" t="s">
        <v>50</v>
      </c>
      <c r="J139" s="16" t="s">
        <v>51</v>
      </c>
      <c r="K139" s="28" t="s">
        <v>52</v>
      </c>
      <c r="L139" s="13" t="s">
        <v>53</v>
      </c>
      <c r="M139" s="18"/>
      <c r="N139" s="12">
        <v>15</v>
      </c>
      <c r="O139" s="19">
        <f>cdes_hors_bases[[#This Row],[Prix U ht]]*cdes_hors_bases[[#This Row],[Qté]]</f>
        <v>0</v>
      </c>
      <c r="P139" s="20"/>
      <c r="Q139" s="21">
        <v>43731</v>
      </c>
      <c r="R139" s="21"/>
      <c r="S139" s="22"/>
      <c r="T139" s="23" t="s">
        <v>54</v>
      </c>
      <c r="U139" s="17">
        <f>IF(cdes_hors_bases[[#This Row],[Date]]="","",YEAR(cdes_hors_bases[[#This Row],[Date]]))</f>
        <v>2019</v>
      </c>
      <c r="V139" s="24" t="str">
        <f>IF(cdes_hors_bases[[#This Row],[Date]]="","",TEXT(MONTH(cdes_hors_bases[[#This Row],[Date]]),"00"))</f>
        <v>09</v>
      </c>
      <c r="W139" s="24" t="str">
        <f>IF(cdes_hors_bases[[#This Row],[Date]]="","",TEXT(WEEKNUM(cdes_hors_bases[[#This Row],[Date]],21),"00"))</f>
        <v>38</v>
      </c>
      <c r="X139" s="27" t="s">
        <v>55</v>
      </c>
    </row>
    <row r="140" spans="1:24" x14ac:dyDescent="0.2">
      <c r="A140" s="9" t="s">
        <v>348</v>
      </c>
      <c r="B140" s="10">
        <f t="shared" si="5"/>
        <v>2</v>
      </c>
      <c r="C140" s="10" t="str">
        <f t="shared" si="4"/>
        <v>HB572</v>
      </c>
      <c r="D140" s="11">
        <v>43728</v>
      </c>
      <c r="E140" s="12" t="s">
        <v>25</v>
      </c>
      <c r="F140" s="13"/>
      <c r="G140" s="14">
        <v>613</v>
      </c>
      <c r="H140" s="13"/>
      <c r="I140" s="15" t="s">
        <v>349</v>
      </c>
      <c r="J140" s="16" t="s">
        <v>350</v>
      </c>
      <c r="K140" s="28" t="s">
        <v>28</v>
      </c>
      <c r="L140" s="13" t="s">
        <v>351</v>
      </c>
      <c r="M140" s="18"/>
      <c r="N140" s="12">
        <v>2</v>
      </c>
      <c r="O140" s="19">
        <f>cdes_hors_bases[[#This Row],[Prix U ht]]*cdes_hors_bases[[#This Row],[Qté]]</f>
        <v>0</v>
      </c>
      <c r="P140" s="20"/>
      <c r="Q140" s="21">
        <v>43731</v>
      </c>
      <c r="R140" s="21"/>
      <c r="S140" s="22"/>
      <c r="T140" s="23" t="s">
        <v>54</v>
      </c>
      <c r="U140" s="17">
        <f>IF(cdes_hors_bases[[#This Row],[Date]]="","",YEAR(cdes_hors_bases[[#This Row],[Date]]))</f>
        <v>2019</v>
      </c>
      <c r="V140" s="24" t="str">
        <f>IF(cdes_hors_bases[[#This Row],[Date]]="","",TEXT(MONTH(cdes_hors_bases[[#This Row],[Date]]),"00"))</f>
        <v>09</v>
      </c>
      <c r="W140" s="24" t="str">
        <f>IF(cdes_hors_bases[[#This Row],[Date]]="","",TEXT(WEEKNUM(cdes_hors_bases[[#This Row],[Date]],21),"00"))</f>
        <v>38</v>
      </c>
      <c r="X140" s="27" t="s">
        <v>65</v>
      </c>
    </row>
    <row r="141" spans="1:24" x14ac:dyDescent="0.2">
      <c r="A141" s="9" t="s">
        <v>348</v>
      </c>
      <c r="B141" s="10">
        <f t="shared" si="5"/>
        <v>3</v>
      </c>
      <c r="C141" s="10" t="str">
        <f t="shared" si="4"/>
        <v>HB573</v>
      </c>
      <c r="D141" s="11">
        <v>43728</v>
      </c>
      <c r="E141" s="12" t="s">
        <v>25</v>
      </c>
      <c r="F141" s="13"/>
      <c r="G141" s="14">
        <v>613</v>
      </c>
      <c r="H141" s="13"/>
      <c r="I141" s="15" t="s">
        <v>130</v>
      </c>
      <c r="J141" s="16" t="s">
        <v>131</v>
      </c>
      <c r="K141" s="28" t="s">
        <v>52</v>
      </c>
      <c r="L141" s="13" t="s">
        <v>132</v>
      </c>
      <c r="M141" s="18"/>
      <c r="N141" s="12">
        <v>2</v>
      </c>
      <c r="O141" s="19">
        <f>cdes_hors_bases[[#This Row],[Prix U ht]]*cdes_hors_bases[[#This Row],[Qté]]</f>
        <v>0</v>
      </c>
      <c r="P141" s="20"/>
      <c r="Q141" s="21">
        <v>43731</v>
      </c>
      <c r="R141" s="21"/>
      <c r="S141" s="22"/>
      <c r="T141" s="23" t="s">
        <v>54</v>
      </c>
      <c r="U141" s="17">
        <f>IF(cdes_hors_bases[[#This Row],[Date]]="","",YEAR(cdes_hors_bases[[#This Row],[Date]]))</f>
        <v>2019</v>
      </c>
      <c r="V141" s="24" t="str">
        <f>IF(cdes_hors_bases[[#This Row],[Date]]="","",TEXT(MONTH(cdes_hors_bases[[#This Row],[Date]]),"00"))</f>
        <v>09</v>
      </c>
      <c r="W141" s="24" t="str">
        <f>IF(cdes_hors_bases[[#This Row],[Date]]="","",TEXT(WEEKNUM(cdes_hors_bases[[#This Row],[Date]],21),"00"))</f>
        <v>38</v>
      </c>
      <c r="X141" s="27" t="s">
        <v>65</v>
      </c>
    </row>
    <row r="142" spans="1:24" x14ac:dyDescent="0.2">
      <c r="A142" s="9" t="s">
        <v>348</v>
      </c>
      <c r="B142" s="10">
        <f t="shared" si="5"/>
        <v>4</v>
      </c>
      <c r="C142" s="10" t="str">
        <f t="shared" si="4"/>
        <v>HB574</v>
      </c>
      <c r="D142" s="11">
        <v>43728</v>
      </c>
      <c r="E142" s="12" t="s">
        <v>25</v>
      </c>
      <c r="F142" s="13"/>
      <c r="G142" s="14">
        <v>613</v>
      </c>
      <c r="H142" s="13"/>
      <c r="I142" s="15" t="s">
        <v>133</v>
      </c>
      <c r="J142" s="16" t="s">
        <v>134</v>
      </c>
      <c r="K142" s="28" t="s">
        <v>52</v>
      </c>
      <c r="L142" s="13" t="s">
        <v>132</v>
      </c>
      <c r="M142" s="18"/>
      <c r="N142" s="12">
        <v>2</v>
      </c>
      <c r="O142" s="19">
        <f>cdes_hors_bases[[#This Row],[Prix U ht]]*cdes_hors_bases[[#This Row],[Qté]]</f>
        <v>0</v>
      </c>
      <c r="P142" s="20"/>
      <c r="Q142" s="21">
        <v>43731</v>
      </c>
      <c r="R142" s="21"/>
      <c r="S142" s="22"/>
      <c r="T142" s="23" t="s">
        <v>54</v>
      </c>
      <c r="U142" s="17">
        <f>IF(cdes_hors_bases[[#This Row],[Date]]="","",YEAR(cdes_hors_bases[[#This Row],[Date]]))</f>
        <v>2019</v>
      </c>
      <c r="V142" s="24" t="str">
        <f>IF(cdes_hors_bases[[#This Row],[Date]]="","",TEXT(MONTH(cdes_hors_bases[[#This Row],[Date]]),"00"))</f>
        <v>09</v>
      </c>
      <c r="W142" s="24" t="str">
        <f>IF(cdes_hors_bases[[#This Row],[Date]]="","",TEXT(WEEKNUM(cdes_hors_bases[[#This Row],[Date]],21),"00"))</f>
        <v>38</v>
      </c>
      <c r="X142" s="27" t="s">
        <v>65</v>
      </c>
    </row>
    <row r="143" spans="1:24" x14ac:dyDescent="0.2">
      <c r="A143" s="9" t="s">
        <v>348</v>
      </c>
      <c r="B143" s="10">
        <f t="shared" si="5"/>
        <v>5</v>
      </c>
      <c r="C143" s="10" t="str">
        <f t="shared" si="4"/>
        <v>HB575</v>
      </c>
      <c r="D143" s="11">
        <v>43728</v>
      </c>
      <c r="E143" s="12" t="s">
        <v>25</v>
      </c>
      <c r="F143" s="13"/>
      <c r="G143" s="14">
        <v>613</v>
      </c>
      <c r="H143" s="13"/>
      <c r="I143" s="15" t="s">
        <v>135</v>
      </c>
      <c r="J143" s="16" t="s">
        <v>136</v>
      </c>
      <c r="K143" s="28" t="s">
        <v>52</v>
      </c>
      <c r="L143" s="13" t="s">
        <v>132</v>
      </c>
      <c r="M143" s="18"/>
      <c r="N143" s="12">
        <v>2</v>
      </c>
      <c r="O143" s="19">
        <f>cdes_hors_bases[[#This Row],[Prix U ht]]*cdes_hors_bases[[#This Row],[Qté]]</f>
        <v>0</v>
      </c>
      <c r="P143" s="20"/>
      <c r="Q143" s="21">
        <v>43731</v>
      </c>
      <c r="R143" s="21"/>
      <c r="S143" s="22"/>
      <c r="T143" s="23" t="s">
        <v>54</v>
      </c>
      <c r="U143" s="17">
        <f>IF(cdes_hors_bases[[#This Row],[Date]]="","",YEAR(cdes_hors_bases[[#This Row],[Date]]))</f>
        <v>2019</v>
      </c>
      <c r="V143" s="24" t="str">
        <f>IF(cdes_hors_bases[[#This Row],[Date]]="","",TEXT(MONTH(cdes_hors_bases[[#This Row],[Date]]),"00"))</f>
        <v>09</v>
      </c>
      <c r="W143" s="24" t="str">
        <f>IF(cdes_hors_bases[[#This Row],[Date]]="","",TEXT(WEEKNUM(cdes_hors_bases[[#This Row],[Date]],21),"00"))</f>
        <v>38</v>
      </c>
      <c r="X143" s="27" t="s">
        <v>65</v>
      </c>
    </row>
    <row r="144" spans="1:24" x14ac:dyDescent="0.2">
      <c r="A144" s="9" t="s">
        <v>352</v>
      </c>
      <c r="B144" s="10">
        <f t="shared" si="5"/>
        <v>1</v>
      </c>
      <c r="C144" s="10" t="str">
        <f t="shared" si="4"/>
        <v>HB581</v>
      </c>
      <c r="D144" s="11">
        <v>43728</v>
      </c>
      <c r="E144" s="12" t="s">
        <v>25</v>
      </c>
      <c r="F144" s="13"/>
      <c r="G144" s="14">
        <v>613</v>
      </c>
      <c r="H144" s="13"/>
      <c r="I144" s="15" t="s">
        <v>249</v>
      </c>
      <c r="J144" s="16" t="s">
        <v>250</v>
      </c>
      <c r="K144" s="28" t="s">
        <v>36</v>
      </c>
      <c r="L144" s="13" t="s">
        <v>36</v>
      </c>
      <c r="M144" s="18"/>
      <c r="N144" s="12">
        <v>5</v>
      </c>
      <c r="O144" s="19">
        <f>cdes_hors_bases[[#This Row],[Prix U ht]]*cdes_hors_bases[[#This Row],[Qté]]</f>
        <v>0</v>
      </c>
      <c r="P144" s="20"/>
      <c r="Q144" s="21">
        <v>43731</v>
      </c>
      <c r="R144" s="21"/>
      <c r="S144" s="22"/>
      <c r="T144" s="23" t="s">
        <v>30</v>
      </c>
      <c r="U144" s="17">
        <f>IF(cdes_hors_bases[[#This Row],[Date]]="","",YEAR(cdes_hors_bases[[#This Row],[Date]]))</f>
        <v>2019</v>
      </c>
      <c r="V144" s="24" t="str">
        <f>IF(cdes_hors_bases[[#This Row],[Date]]="","",TEXT(MONTH(cdes_hors_bases[[#This Row],[Date]]),"00"))</f>
        <v>09</v>
      </c>
      <c r="W144" s="24" t="str">
        <f>IF(cdes_hors_bases[[#This Row],[Date]]="","",TEXT(WEEKNUM(cdes_hors_bases[[#This Row],[Date]],21),"00"))</f>
        <v>38</v>
      </c>
      <c r="X144" s="27" t="s">
        <v>31</v>
      </c>
    </row>
    <row r="145" spans="1:24" x14ac:dyDescent="0.2">
      <c r="A145" s="9" t="s">
        <v>352</v>
      </c>
      <c r="B145" s="10">
        <f t="shared" si="5"/>
        <v>2</v>
      </c>
      <c r="C145" s="10" t="str">
        <f t="shared" si="4"/>
        <v>HB582</v>
      </c>
      <c r="D145" s="11">
        <v>43728</v>
      </c>
      <c r="E145" s="12" t="s">
        <v>25</v>
      </c>
      <c r="F145" s="13"/>
      <c r="G145" s="14">
        <v>532</v>
      </c>
      <c r="H145" s="13"/>
      <c r="I145" s="15" t="s">
        <v>353</v>
      </c>
      <c r="J145" s="16" t="s">
        <v>354</v>
      </c>
      <c r="K145" s="28" t="s">
        <v>36</v>
      </c>
      <c r="L145" s="13" t="s">
        <v>36</v>
      </c>
      <c r="M145" s="18"/>
      <c r="N145" s="12">
        <v>5</v>
      </c>
      <c r="O145" s="19">
        <f>cdes_hors_bases[[#This Row],[Prix U ht]]*cdes_hors_bases[[#This Row],[Qté]]</f>
        <v>0</v>
      </c>
      <c r="P145" s="20"/>
      <c r="Q145" s="21">
        <v>43731</v>
      </c>
      <c r="R145" s="21"/>
      <c r="S145" s="22"/>
      <c r="T145" s="23" t="s">
        <v>30</v>
      </c>
      <c r="U145" s="17">
        <f>IF(cdes_hors_bases[[#This Row],[Date]]="","",YEAR(cdes_hors_bases[[#This Row],[Date]]))</f>
        <v>2019</v>
      </c>
      <c r="V145" s="24" t="str">
        <f>IF(cdes_hors_bases[[#This Row],[Date]]="","",TEXT(MONTH(cdes_hors_bases[[#This Row],[Date]]),"00"))</f>
        <v>09</v>
      </c>
      <c r="W145" s="24" t="str">
        <f>IF(cdes_hors_bases[[#This Row],[Date]]="","",TEXT(WEEKNUM(cdes_hors_bases[[#This Row],[Date]],21),"00"))</f>
        <v>38</v>
      </c>
      <c r="X145" s="27" t="s">
        <v>31</v>
      </c>
    </row>
    <row r="146" spans="1:24" x14ac:dyDescent="0.2">
      <c r="A146" s="9" t="s">
        <v>352</v>
      </c>
      <c r="B146" s="10">
        <f t="shared" si="5"/>
        <v>3</v>
      </c>
      <c r="C146" s="10" t="str">
        <f t="shared" si="4"/>
        <v>HB583</v>
      </c>
      <c r="D146" s="11">
        <v>43728</v>
      </c>
      <c r="E146" s="12" t="s">
        <v>25</v>
      </c>
      <c r="F146" s="13"/>
      <c r="G146" s="14">
        <v>532</v>
      </c>
      <c r="H146" s="13"/>
      <c r="I146" s="15" t="s">
        <v>355</v>
      </c>
      <c r="J146" s="16" t="s">
        <v>356</v>
      </c>
      <c r="K146" s="28" t="s">
        <v>36</v>
      </c>
      <c r="L146" s="13" t="s">
        <v>36</v>
      </c>
      <c r="M146" s="18"/>
      <c r="N146" s="12">
        <v>5</v>
      </c>
      <c r="O146" s="19">
        <f>cdes_hors_bases[[#This Row],[Prix U ht]]*cdes_hors_bases[[#This Row],[Qté]]</f>
        <v>0</v>
      </c>
      <c r="P146" s="20"/>
      <c r="Q146" s="21">
        <v>43731</v>
      </c>
      <c r="R146" s="21"/>
      <c r="S146" s="22"/>
      <c r="T146" s="23" t="s">
        <v>30</v>
      </c>
      <c r="U146" s="17">
        <f>IF(cdes_hors_bases[[#This Row],[Date]]="","",YEAR(cdes_hors_bases[[#This Row],[Date]]))</f>
        <v>2019</v>
      </c>
      <c r="V146" s="24" t="str">
        <f>IF(cdes_hors_bases[[#This Row],[Date]]="","",TEXT(MONTH(cdes_hors_bases[[#This Row],[Date]]),"00"))</f>
        <v>09</v>
      </c>
      <c r="W146" s="24" t="str">
        <f>IF(cdes_hors_bases[[#This Row],[Date]]="","",TEXT(WEEKNUM(cdes_hors_bases[[#This Row],[Date]],21),"00"))</f>
        <v>38</v>
      </c>
      <c r="X146" s="27" t="s">
        <v>31</v>
      </c>
    </row>
    <row r="147" spans="1:24" x14ac:dyDescent="0.2">
      <c r="A147" s="9" t="s">
        <v>352</v>
      </c>
      <c r="B147" s="10">
        <f t="shared" si="5"/>
        <v>4</v>
      </c>
      <c r="C147" s="10" t="str">
        <f t="shared" si="4"/>
        <v>HB584</v>
      </c>
      <c r="D147" s="11">
        <v>43728</v>
      </c>
      <c r="E147" s="12" t="s">
        <v>25</v>
      </c>
      <c r="F147" s="13"/>
      <c r="G147" s="14">
        <v>532</v>
      </c>
      <c r="H147" s="13"/>
      <c r="I147" s="15" t="s">
        <v>357</v>
      </c>
      <c r="J147" s="16" t="s">
        <v>358</v>
      </c>
      <c r="K147" s="28" t="s">
        <v>36</v>
      </c>
      <c r="L147" s="13" t="s">
        <v>36</v>
      </c>
      <c r="M147" s="18"/>
      <c r="N147" s="12">
        <v>5</v>
      </c>
      <c r="O147" s="19">
        <f>cdes_hors_bases[[#This Row],[Prix U ht]]*cdes_hors_bases[[#This Row],[Qté]]</f>
        <v>0</v>
      </c>
      <c r="P147" s="20"/>
      <c r="Q147" s="21">
        <v>43731</v>
      </c>
      <c r="R147" s="21"/>
      <c r="S147" s="22"/>
      <c r="T147" s="23" t="s">
        <v>30</v>
      </c>
      <c r="U147" s="17">
        <f>IF(cdes_hors_bases[[#This Row],[Date]]="","",YEAR(cdes_hors_bases[[#This Row],[Date]]))</f>
        <v>2019</v>
      </c>
      <c r="V147" s="24" t="str">
        <f>IF(cdes_hors_bases[[#This Row],[Date]]="","",TEXT(MONTH(cdes_hors_bases[[#This Row],[Date]]),"00"))</f>
        <v>09</v>
      </c>
      <c r="W147" s="24" t="str">
        <f>IF(cdes_hors_bases[[#This Row],[Date]]="","",TEXT(WEEKNUM(cdes_hors_bases[[#This Row],[Date]],21),"00"))</f>
        <v>38</v>
      </c>
      <c r="X147" s="27" t="s">
        <v>31</v>
      </c>
    </row>
    <row r="148" spans="1:24" x14ac:dyDescent="0.2">
      <c r="A148" s="9" t="s">
        <v>359</v>
      </c>
      <c r="B148" s="10">
        <f t="shared" si="5"/>
        <v>1</v>
      </c>
      <c r="C148" s="10" t="str">
        <f t="shared" si="4"/>
        <v>HB591</v>
      </c>
      <c r="D148" s="11">
        <v>43731</v>
      </c>
      <c r="E148" s="12" t="s">
        <v>25</v>
      </c>
      <c r="F148" s="13"/>
      <c r="G148" s="14">
        <v>527</v>
      </c>
      <c r="H148" s="13"/>
      <c r="I148" s="15" t="s">
        <v>180</v>
      </c>
      <c r="J148" s="16" t="s">
        <v>181</v>
      </c>
      <c r="K148" s="28" t="s">
        <v>36</v>
      </c>
      <c r="L148" s="13" t="s">
        <v>36</v>
      </c>
      <c r="M148" s="18"/>
      <c r="N148" s="12">
        <v>10</v>
      </c>
      <c r="O148" s="19">
        <f>cdes_hors_bases[[#This Row],[Prix U ht]]*cdes_hors_bases[[#This Row],[Qté]]</f>
        <v>0</v>
      </c>
      <c r="P148" s="20"/>
      <c r="Q148" s="21">
        <v>43733</v>
      </c>
      <c r="R148" s="21"/>
      <c r="S148" s="22"/>
      <c r="T148" s="23" t="s">
        <v>30</v>
      </c>
      <c r="U148" s="17">
        <f>IF(cdes_hors_bases[[#This Row],[Date]]="","",YEAR(cdes_hors_bases[[#This Row],[Date]]))</f>
        <v>2019</v>
      </c>
      <c r="V148" s="24" t="str">
        <f>IF(cdes_hors_bases[[#This Row],[Date]]="","",TEXT(MONTH(cdes_hors_bases[[#This Row],[Date]]),"00"))</f>
        <v>09</v>
      </c>
      <c r="W148" s="24" t="str">
        <f>IF(cdes_hors_bases[[#This Row],[Date]]="","",TEXT(WEEKNUM(cdes_hors_bases[[#This Row],[Date]],21),"00"))</f>
        <v>39</v>
      </c>
      <c r="X148" s="27" t="s">
        <v>182</v>
      </c>
    </row>
    <row r="149" spans="1:24" x14ac:dyDescent="0.2">
      <c r="A149" s="9" t="s">
        <v>360</v>
      </c>
      <c r="B149" s="10">
        <f t="shared" si="5"/>
        <v>1</v>
      </c>
      <c r="C149" s="10" t="str">
        <f t="shared" si="4"/>
        <v>HB601</v>
      </c>
      <c r="D149" s="11">
        <v>43731</v>
      </c>
      <c r="E149" s="12" t="s">
        <v>39</v>
      </c>
      <c r="F149" s="13"/>
      <c r="G149" s="14">
        <v>532</v>
      </c>
      <c r="H149" s="13"/>
      <c r="I149" s="15" t="s">
        <v>361</v>
      </c>
      <c r="J149" s="16" t="s">
        <v>362</v>
      </c>
      <c r="K149" s="28" t="s">
        <v>36</v>
      </c>
      <c r="L149" s="13" t="s">
        <v>36</v>
      </c>
      <c r="M149" s="18"/>
      <c r="N149" s="12">
        <v>1</v>
      </c>
      <c r="O149" s="19">
        <f>cdes_hors_bases[[#This Row],[Prix U ht]]*cdes_hors_bases[[#This Row],[Qté]]</f>
        <v>0</v>
      </c>
      <c r="P149" s="20"/>
      <c r="Q149" s="21">
        <v>43735</v>
      </c>
      <c r="R149" s="21"/>
      <c r="S149" s="22"/>
      <c r="T149" s="23" t="s">
        <v>275</v>
      </c>
      <c r="U149" s="17">
        <f>IF(cdes_hors_bases[[#This Row],[Date]]="","",YEAR(cdes_hors_bases[[#This Row],[Date]]))</f>
        <v>2019</v>
      </c>
      <c r="V149" s="24" t="str">
        <f>IF(cdes_hors_bases[[#This Row],[Date]]="","",TEXT(MONTH(cdes_hors_bases[[#This Row],[Date]]),"00"))</f>
        <v>09</v>
      </c>
      <c r="W149" s="24" t="str">
        <f>IF(cdes_hors_bases[[#This Row],[Date]]="","",TEXT(WEEKNUM(cdes_hors_bases[[#This Row],[Date]],21),"00"))</f>
        <v>39</v>
      </c>
      <c r="X149" s="27" t="s">
        <v>43</v>
      </c>
    </row>
    <row r="150" spans="1:24" x14ac:dyDescent="0.2">
      <c r="A150" s="9" t="s">
        <v>363</v>
      </c>
      <c r="B150" s="10">
        <f t="shared" si="5"/>
        <v>1</v>
      </c>
      <c r="C150" s="10" t="str">
        <f t="shared" si="4"/>
        <v>HB611</v>
      </c>
      <c r="D150" s="11">
        <v>43742</v>
      </c>
      <c r="E150" s="12" t="s">
        <v>25</v>
      </c>
      <c r="F150" s="13"/>
      <c r="G150" s="14">
        <v>613</v>
      </c>
      <c r="H150" s="13"/>
      <c r="I150" s="15" t="s">
        <v>364</v>
      </c>
      <c r="J150" s="16" t="s">
        <v>365</v>
      </c>
      <c r="K150" s="28" t="s">
        <v>28</v>
      </c>
      <c r="L150" s="13" t="s">
        <v>351</v>
      </c>
      <c r="M150" s="18"/>
      <c r="N150" s="12">
        <v>2</v>
      </c>
      <c r="O150" s="19">
        <f>cdes_hors_bases[[#This Row],[Prix U ht]]*cdes_hors_bases[[#This Row],[Qté]]</f>
        <v>0</v>
      </c>
      <c r="P150" s="20"/>
      <c r="Q150" s="21">
        <v>43748</v>
      </c>
      <c r="R150" s="21"/>
      <c r="S150" s="22"/>
      <c r="T150" s="23" t="s">
        <v>54</v>
      </c>
      <c r="U150" s="17">
        <f>IF(cdes_hors_bases[[#This Row],[Date]]="","",YEAR(cdes_hors_bases[[#This Row],[Date]]))</f>
        <v>2019</v>
      </c>
      <c r="V150" s="24" t="str">
        <f>IF(cdes_hors_bases[[#This Row],[Date]]="","",TEXT(MONTH(cdes_hors_bases[[#This Row],[Date]]),"00"))</f>
        <v>10</v>
      </c>
      <c r="W150" s="24" t="str">
        <f>IF(cdes_hors_bases[[#This Row],[Date]]="","",TEXT(WEEKNUM(cdes_hors_bases[[#This Row],[Date]],21),"00"))</f>
        <v>40</v>
      </c>
      <c r="X150" s="27" t="s">
        <v>55</v>
      </c>
    </row>
    <row r="151" spans="1:24" x14ac:dyDescent="0.2">
      <c r="A151" s="9" t="s">
        <v>363</v>
      </c>
      <c r="B151" s="10">
        <f t="shared" si="5"/>
        <v>2</v>
      </c>
      <c r="C151" s="10" t="str">
        <f t="shared" si="4"/>
        <v>HB612</v>
      </c>
      <c r="D151" s="11">
        <v>43742</v>
      </c>
      <c r="E151" s="12" t="s">
        <v>25</v>
      </c>
      <c r="F151" s="13"/>
      <c r="G151" s="14">
        <v>613</v>
      </c>
      <c r="H151" s="13"/>
      <c r="I151" s="15" t="s">
        <v>213</v>
      </c>
      <c r="J151" s="16" t="s">
        <v>214</v>
      </c>
      <c r="K151" s="28" t="s">
        <v>36</v>
      </c>
      <c r="L151" s="13" t="s">
        <v>36</v>
      </c>
      <c r="M151" s="18"/>
      <c r="N151" s="12">
        <v>4</v>
      </c>
      <c r="O151" s="19">
        <f>cdes_hors_bases[[#This Row],[Prix U ht]]*cdes_hors_bases[[#This Row],[Qté]]</f>
        <v>0</v>
      </c>
      <c r="P151" s="20"/>
      <c r="Q151" s="21">
        <v>43745</v>
      </c>
      <c r="R151" s="21"/>
      <c r="S151" s="22"/>
      <c r="T151" s="23" t="s">
        <v>54</v>
      </c>
      <c r="U151" s="17">
        <f>IF(cdes_hors_bases[[#This Row],[Date]]="","",YEAR(cdes_hors_bases[[#This Row],[Date]]))</f>
        <v>2019</v>
      </c>
      <c r="V151" s="24" t="str">
        <f>IF(cdes_hors_bases[[#This Row],[Date]]="","",TEXT(MONTH(cdes_hors_bases[[#This Row],[Date]]),"00"))</f>
        <v>10</v>
      </c>
      <c r="W151" s="24" t="str">
        <f>IF(cdes_hors_bases[[#This Row],[Date]]="","",TEXT(WEEKNUM(cdes_hors_bases[[#This Row],[Date]],21),"00"))</f>
        <v>40</v>
      </c>
      <c r="X151" s="27" t="s">
        <v>65</v>
      </c>
    </row>
    <row r="152" spans="1:24" x14ac:dyDescent="0.2">
      <c r="A152" s="9" t="s">
        <v>363</v>
      </c>
      <c r="B152" s="10">
        <f t="shared" si="5"/>
        <v>3</v>
      </c>
      <c r="C152" s="10" t="str">
        <f t="shared" si="4"/>
        <v>HB613</v>
      </c>
      <c r="D152" s="11">
        <v>43742</v>
      </c>
      <c r="E152" s="12" t="s">
        <v>25</v>
      </c>
      <c r="F152" s="13"/>
      <c r="G152" s="14">
        <v>613</v>
      </c>
      <c r="H152" s="13"/>
      <c r="I152" s="15" t="s">
        <v>82</v>
      </c>
      <c r="J152" s="16" t="s">
        <v>83</v>
      </c>
      <c r="K152" s="28" t="s">
        <v>36</v>
      </c>
      <c r="L152" s="13" t="s">
        <v>36</v>
      </c>
      <c r="M152" s="18"/>
      <c r="N152" s="12">
        <v>1</v>
      </c>
      <c r="O152" s="19">
        <f>cdes_hors_bases[[#This Row],[Prix U ht]]*cdes_hors_bases[[#This Row],[Qté]]</f>
        <v>0</v>
      </c>
      <c r="P152" s="20"/>
      <c r="Q152" s="21">
        <v>43745</v>
      </c>
      <c r="R152" s="21"/>
      <c r="S152" s="22"/>
      <c r="T152" s="23" t="s">
        <v>54</v>
      </c>
      <c r="U152" s="17">
        <f>IF(cdes_hors_bases[[#This Row],[Date]]="","",YEAR(cdes_hors_bases[[#This Row],[Date]]))</f>
        <v>2019</v>
      </c>
      <c r="V152" s="24" t="str">
        <f>IF(cdes_hors_bases[[#This Row],[Date]]="","",TEXT(MONTH(cdes_hors_bases[[#This Row],[Date]]),"00"))</f>
        <v>10</v>
      </c>
      <c r="W152" s="24" t="str">
        <f>IF(cdes_hors_bases[[#This Row],[Date]]="","",TEXT(WEEKNUM(cdes_hors_bases[[#This Row],[Date]],21),"00"))</f>
        <v>40</v>
      </c>
      <c r="X152" s="27" t="s">
        <v>65</v>
      </c>
    </row>
    <row r="153" spans="1:24" x14ac:dyDescent="0.2">
      <c r="A153" s="9" t="s">
        <v>363</v>
      </c>
      <c r="B153" s="10">
        <f t="shared" si="5"/>
        <v>4</v>
      </c>
      <c r="C153" s="10" t="str">
        <f t="shared" si="4"/>
        <v>HB614</v>
      </c>
      <c r="D153" s="11">
        <v>43742</v>
      </c>
      <c r="E153" s="12" t="s">
        <v>25</v>
      </c>
      <c r="F153" s="13"/>
      <c r="G153" s="14">
        <v>613</v>
      </c>
      <c r="H153" s="13"/>
      <c r="I153" s="15" t="s">
        <v>366</v>
      </c>
      <c r="J153" s="16" t="s">
        <v>367</v>
      </c>
      <c r="K153" s="28" t="s">
        <v>36</v>
      </c>
      <c r="L153" s="13" t="s">
        <v>36</v>
      </c>
      <c r="M153" s="18"/>
      <c r="N153" s="12">
        <v>1</v>
      </c>
      <c r="O153" s="19">
        <f>cdes_hors_bases[[#This Row],[Prix U ht]]*cdes_hors_bases[[#This Row],[Qté]]</f>
        <v>0</v>
      </c>
      <c r="P153" s="20"/>
      <c r="Q153" s="21">
        <v>43745</v>
      </c>
      <c r="R153" s="21"/>
      <c r="S153" s="22"/>
      <c r="T153" s="23" t="s">
        <v>54</v>
      </c>
      <c r="U153" s="17">
        <f>IF(cdes_hors_bases[[#This Row],[Date]]="","",YEAR(cdes_hors_bases[[#This Row],[Date]]))</f>
        <v>2019</v>
      </c>
      <c r="V153" s="24" t="str">
        <f>IF(cdes_hors_bases[[#This Row],[Date]]="","",TEXT(MONTH(cdes_hors_bases[[#This Row],[Date]]),"00"))</f>
        <v>10</v>
      </c>
      <c r="W153" s="24" t="str">
        <f>IF(cdes_hors_bases[[#This Row],[Date]]="","",TEXT(WEEKNUM(cdes_hors_bases[[#This Row],[Date]],21),"00"))</f>
        <v>40</v>
      </c>
      <c r="X153" s="27" t="s">
        <v>65</v>
      </c>
    </row>
    <row r="154" spans="1:24" x14ac:dyDescent="0.2">
      <c r="A154" s="9" t="s">
        <v>368</v>
      </c>
      <c r="B154" s="10">
        <f t="shared" si="5"/>
        <v>1</v>
      </c>
      <c r="C154" s="10" t="str">
        <f t="shared" si="4"/>
        <v>HB621</v>
      </c>
      <c r="D154" s="11">
        <v>43745</v>
      </c>
      <c r="E154" s="12" t="s">
        <v>25</v>
      </c>
      <c r="F154" s="13"/>
      <c r="G154" s="14">
        <v>613</v>
      </c>
      <c r="H154" s="13"/>
      <c r="I154" s="15" t="s">
        <v>369</v>
      </c>
      <c r="J154" s="16" t="s">
        <v>370</v>
      </c>
      <c r="K154" s="28" t="s">
        <v>36</v>
      </c>
      <c r="L154" s="13" t="s">
        <v>36</v>
      </c>
      <c r="M154" s="18"/>
      <c r="N154" s="12">
        <v>5</v>
      </c>
      <c r="O154" s="19">
        <f>cdes_hors_bases[[#This Row],[Prix U ht]]*cdes_hors_bases[[#This Row],[Qté]]</f>
        <v>0</v>
      </c>
      <c r="P154" s="20"/>
      <c r="Q154" s="21">
        <v>43746</v>
      </c>
      <c r="R154" s="21"/>
      <c r="S154" s="22"/>
      <c r="T154" s="23" t="s">
        <v>275</v>
      </c>
      <c r="U154" s="17">
        <f>IF(cdes_hors_bases[[#This Row],[Date]]="","",YEAR(cdes_hors_bases[[#This Row],[Date]]))</f>
        <v>2019</v>
      </c>
      <c r="V154" s="24" t="str">
        <f>IF(cdes_hors_bases[[#This Row],[Date]]="","",TEXT(MONTH(cdes_hors_bases[[#This Row],[Date]]),"00"))</f>
        <v>10</v>
      </c>
      <c r="W154" s="24" t="str">
        <f>IF(cdes_hors_bases[[#This Row],[Date]]="","",TEXT(WEEKNUM(cdes_hors_bases[[#This Row],[Date]],21),"00"))</f>
        <v>41</v>
      </c>
      <c r="X154" s="27" t="s">
        <v>31</v>
      </c>
    </row>
    <row r="155" spans="1:24" x14ac:dyDescent="0.2">
      <c r="A155" s="9" t="s">
        <v>368</v>
      </c>
      <c r="B155" s="10">
        <f t="shared" si="5"/>
        <v>2</v>
      </c>
      <c r="C155" s="10" t="str">
        <f t="shared" si="4"/>
        <v>HB622</v>
      </c>
      <c r="D155" s="11">
        <v>43745</v>
      </c>
      <c r="E155" s="12" t="s">
        <v>25</v>
      </c>
      <c r="F155" s="13"/>
      <c r="G155" s="14">
        <v>613</v>
      </c>
      <c r="H155" s="13"/>
      <c r="I155" s="15" t="s">
        <v>371</v>
      </c>
      <c r="J155" s="16" t="s">
        <v>372</v>
      </c>
      <c r="K155" s="28" t="s">
        <v>36</v>
      </c>
      <c r="L155" s="13" t="s">
        <v>36</v>
      </c>
      <c r="M155" s="18"/>
      <c r="N155" s="12">
        <v>2</v>
      </c>
      <c r="O155" s="19">
        <f>cdes_hors_bases[[#This Row],[Prix U ht]]*cdes_hors_bases[[#This Row],[Qté]]</f>
        <v>0</v>
      </c>
      <c r="P155" s="20"/>
      <c r="Q155" s="21">
        <v>43746</v>
      </c>
      <c r="R155" s="21"/>
      <c r="S155" s="22"/>
      <c r="T155" s="23" t="s">
        <v>275</v>
      </c>
      <c r="U155" s="17">
        <f>IF(cdes_hors_bases[[#This Row],[Date]]="","",YEAR(cdes_hors_bases[[#This Row],[Date]]))</f>
        <v>2019</v>
      </c>
      <c r="V155" s="24" t="str">
        <f>IF(cdes_hors_bases[[#This Row],[Date]]="","",TEXT(MONTH(cdes_hors_bases[[#This Row],[Date]]),"00"))</f>
        <v>10</v>
      </c>
      <c r="W155" s="24" t="str">
        <f>IF(cdes_hors_bases[[#This Row],[Date]]="","",TEXT(WEEKNUM(cdes_hors_bases[[#This Row],[Date]],21),"00"))</f>
        <v>41</v>
      </c>
      <c r="X155" s="27" t="s">
        <v>179</v>
      </c>
    </row>
    <row r="156" spans="1:24" x14ac:dyDescent="0.2">
      <c r="A156" s="9" t="s">
        <v>368</v>
      </c>
      <c r="B156" s="10">
        <f t="shared" si="5"/>
        <v>3</v>
      </c>
      <c r="C156" s="10" t="str">
        <f t="shared" si="4"/>
        <v>HB623</v>
      </c>
      <c r="D156" s="11">
        <v>43745</v>
      </c>
      <c r="E156" s="12" t="s">
        <v>25</v>
      </c>
      <c r="F156" s="13"/>
      <c r="G156" s="14">
        <v>613</v>
      </c>
      <c r="H156" s="13"/>
      <c r="I156" s="15" t="s">
        <v>346</v>
      </c>
      <c r="J156" s="16" t="s">
        <v>347</v>
      </c>
      <c r="K156" s="28" t="s">
        <v>36</v>
      </c>
      <c r="L156" s="13" t="s">
        <v>36</v>
      </c>
      <c r="M156" s="18"/>
      <c r="N156" s="12">
        <v>2</v>
      </c>
      <c r="O156" s="19">
        <f>cdes_hors_bases[[#This Row],[Prix U ht]]*cdes_hors_bases[[#This Row],[Qté]]</f>
        <v>0</v>
      </c>
      <c r="P156" s="20"/>
      <c r="Q156" s="21">
        <v>43746</v>
      </c>
      <c r="R156" s="21"/>
      <c r="S156" s="22"/>
      <c r="T156" s="23" t="s">
        <v>275</v>
      </c>
      <c r="U156" s="17">
        <f>IF(cdes_hors_bases[[#This Row],[Date]]="","",YEAR(cdes_hors_bases[[#This Row],[Date]]))</f>
        <v>2019</v>
      </c>
      <c r="V156" s="24" t="str">
        <f>IF(cdes_hors_bases[[#This Row],[Date]]="","",TEXT(MONTH(cdes_hors_bases[[#This Row],[Date]]),"00"))</f>
        <v>10</v>
      </c>
      <c r="W156" s="24" t="str">
        <f>IF(cdes_hors_bases[[#This Row],[Date]]="","",TEXT(WEEKNUM(cdes_hors_bases[[#This Row],[Date]],21),"00"))</f>
        <v>41</v>
      </c>
      <c r="X156" s="27" t="s">
        <v>31</v>
      </c>
    </row>
    <row r="157" spans="1:24" x14ac:dyDescent="0.2">
      <c r="A157" s="9" t="s">
        <v>373</v>
      </c>
      <c r="B157" s="10">
        <f t="shared" si="5"/>
        <v>1</v>
      </c>
      <c r="C157" s="10" t="str">
        <f t="shared" si="4"/>
        <v>HB631</v>
      </c>
      <c r="D157" s="11">
        <v>43752</v>
      </c>
      <c r="E157" s="12" t="s">
        <v>25</v>
      </c>
      <c r="F157" s="13"/>
      <c r="G157" s="14">
        <v>613</v>
      </c>
      <c r="H157" s="13"/>
      <c r="I157" s="15" t="s">
        <v>374</v>
      </c>
      <c r="J157" s="16" t="s">
        <v>375</v>
      </c>
      <c r="K157" s="28" t="s">
        <v>36</v>
      </c>
      <c r="L157" s="13" t="s">
        <v>36</v>
      </c>
      <c r="M157" s="18"/>
      <c r="N157" s="12">
        <v>1</v>
      </c>
      <c r="O157" s="19">
        <f>cdes_hors_bases[[#This Row],[Prix U ht]]*cdes_hors_bases[[#This Row],[Qté]]</f>
        <v>0</v>
      </c>
      <c r="P157" s="20"/>
      <c r="Q157" s="21">
        <v>43754</v>
      </c>
      <c r="R157" s="21"/>
      <c r="S157" s="22"/>
      <c r="T157" s="23" t="s">
        <v>30</v>
      </c>
      <c r="U157" s="17">
        <f>IF(cdes_hors_bases[[#This Row],[Date]]="","",YEAR(cdes_hors_bases[[#This Row],[Date]]))</f>
        <v>2019</v>
      </c>
      <c r="V157" s="24" t="str">
        <f>IF(cdes_hors_bases[[#This Row],[Date]]="","",TEXT(MONTH(cdes_hors_bases[[#This Row],[Date]]),"00"))</f>
        <v>10</v>
      </c>
      <c r="W157" s="24" t="str">
        <f>IF(cdes_hors_bases[[#This Row],[Date]]="","",TEXT(WEEKNUM(cdes_hors_bases[[#This Row],[Date]],21),"00"))</f>
        <v>42</v>
      </c>
      <c r="X157" s="27" t="s">
        <v>182</v>
      </c>
    </row>
    <row r="158" spans="1:24" x14ac:dyDescent="0.2">
      <c r="A158" s="9" t="s">
        <v>373</v>
      </c>
      <c r="B158" s="10">
        <f t="shared" si="5"/>
        <v>2</v>
      </c>
      <c r="C158" s="10" t="str">
        <f t="shared" si="4"/>
        <v>HB632</v>
      </c>
      <c r="D158" s="11">
        <v>43752</v>
      </c>
      <c r="E158" s="12" t="s">
        <v>25</v>
      </c>
      <c r="F158" s="13"/>
      <c r="G158" s="14">
        <v>613</v>
      </c>
      <c r="H158" s="13"/>
      <c r="I158" s="15" t="s">
        <v>376</v>
      </c>
      <c r="J158" s="16" t="s">
        <v>377</v>
      </c>
      <c r="K158" s="28" t="s">
        <v>36</v>
      </c>
      <c r="L158" s="13" t="s">
        <v>36</v>
      </c>
      <c r="M158" s="18"/>
      <c r="N158" s="12">
        <v>1</v>
      </c>
      <c r="O158" s="19">
        <f>cdes_hors_bases[[#This Row],[Prix U ht]]*cdes_hors_bases[[#This Row],[Qté]]</f>
        <v>0</v>
      </c>
      <c r="P158" s="20"/>
      <c r="Q158" s="21">
        <v>43760</v>
      </c>
      <c r="R158" s="21"/>
      <c r="S158" s="22"/>
      <c r="T158" s="23" t="s">
        <v>30</v>
      </c>
      <c r="U158" s="17">
        <f>IF(cdes_hors_bases[[#This Row],[Date]]="","",YEAR(cdes_hors_bases[[#This Row],[Date]]))</f>
        <v>2019</v>
      </c>
      <c r="V158" s="24" t="str">
        <f>IF(cdes_hors_bases[[#This Row],[Date]]="","",TEXT(MONTH(cdes_hors_bases[[#This Row],[Date]]),"00"))</f>
        <v>10</v>
      </c>
      <c r="W158" s="24" t="str">
        <f>IF(cdes_hors_bases[[#This Row],[Date]]="","",TEXT(WEEKNUM(cdes_hors_bases[[#This Row],[Date]],21),"00"))</f>
        <v>42</v>
      </c>
      <c r="X158" s="27" t="s">
        <v>31</v>
      </c>
    </row>
    <row r="159" spans="1:24" x14ac:dyDescent="0.2">
      <c r="A159" s="9" t="s">
        <v>378</v>
      </c>
      <c r="B159" s="10">
        <f t="shared" si="5"/>
        <v>1</v>
      </c>
      <c r="C159" s="10" t="str">
        <f t="shared" si="4"/>
        <v>HB641</v>
      </c>
      <c r="D159" s="11">
        <v>43752</v>
      </c>
      <c r="E159" s="12" t="s">
        <v>25</v>
      </c>
      <c r="F159" s="13"/>
      <c r="G159" s="14">
        <v>613</v>
      </c>
      <c r="H159" s="13"/>
      <c r="I159" s="15" t="s">
        <v>366</v>
      </c>
      <c r="J159" s="16" t="s">
        <v>367</v>
      </c>
      <c r="K159" s="28" t="s">
        <v>36</v>
      </c>
      <c r="L159" s="13" t="s">
        <v>36</v>
      </c>
      <c r="M159" s="18"/>
      <c r="N159" s="12">
        <v>6</v>
      </c>
      <c r="O159" s="19">
        <f>cdes_hors_bases[[#This Row],[Prix U ht]]*cdes_hors_bases[[#This Row],[Qté]]</f>
        <v>0</v>
      </c>
      <c r="P159" s="20"/>
      <c r="Q159" s="21">
        <v>43753</v>
      </c>
      <c r="R159" s="21"/>
      <c r="S159" s="22"/>
      <c r="T159" s="23" t="s">
        <v>54</v>
      </c>
      <c r="U159" s="17">
        <f>IF(cdes_hors_bases[[#This Row],[Date]]="","",YEAR(cdes_hors_bases[[#This Row],[Date]]))</f>
        <v>2019</v>
      </c>
      <c r="V159" s="24" t="str">
        <f>IF(cdes_hors_bases[[#This Row],[Date]]="","",TEXT(MONTH(cdes_hors_bases[[#This Row],[Date]]),"00"))</f>
        <v>10</v>
      </c>
      <c r="W159" s="24" t="str">
        <f>IF(cdes_hors_bases[[#This Row],[Date]]="","",TEXT(WEEKNUM(cdes_hors_bases[[#This Row],[Date]],21),"00"))</f>
        <v>42</v>
      </c>
      <c r="X159" s="27" t="s">
        <v>65</v>
      </c>
    </row>
    <row r="160" spans="1:24" x14ac:dyDescent="0.2">
      <c r="A160" s="9" t="s">
        <v>378</v>
      </c>
      <c r="B160" s="10">
        <f t="shared" si="5"/>
        <v>2</v>
      </c>
      <c r="C160" s="10" t="str">
        <f t="shared" si="4"/>
        <v>HB642</v>
      </c>
      <c r="D160" s="11">
        <v>43752</v>
      </c>
      <c r="E160" s="12" t="s">
        <v>25</v>
      </c>
      <c r="F160" s="13"/>
      <c r="G160" s="14">
        <v>613</v>
      </c>
      <c r="H160" s="13"/>
      <c r="I160" s="15" t="s">
        <v>82</v>
      </c>
      <c r="J160" s="16" t="s">
        <v>83</v>
      </c>
      <c r="K160" s="28" t="s">
        <v>36</v>
      </c>
      <c r="L160" s="13" t="s">
        <v>36</v>
      </c>
      <c r="M160" s="18"/>
      <c r="N160" s="12">
        <v>6</v>
      </c>
      <c r="O160" s="19">
        <f>cdes_hors_bases[[#This Row],[Prix U ht]]*cdes_hors_bases[[#This Row],[Qté]]</f>
        <v>0</v>
      </c>
      <c r="P160" s="20"/>
      <c r="Q160" s="21">
        <v>43753</v>
      </c>
      <c r="R160" s="21"/>
      <c r="S160" s="22"/>
      <c r="T160" s="23" t="s">
        <v>54</v>
      </c>
      <c r="U160" s="17">
        <f>IF(cdes_hors_bases[[#This Row],[Date]]="","",YEAR(cdes_hors_bases[[#This Row],[Date]]))</f>
        <v>2019</v>
      </c>
      <c r="V160" s="24" t="str">
        <f>IF(cdes_hors_bases[[#This Row],[Date]]="","",TEXT(MONTH(cdes_hors_bases[[#This Row],[Date]]),"00"))</f>
        <v>10</v>
      </c>
      <c r="W160" s="24" t="str">
        <f>IF(cdes_hors_bases[[#This Row],[Date]]="","",TEXT(WEEKNUM(cdes_hors_bases[[#This Row],[Date]],21),"00"))</f>
        <v>42</v>
      </c>
      <c r="X160" s="27" t="s">
        <v>65</v>
      </c>
    </row>
    <row r="161" spans="1:24" x14ac:dyDescent="0.2">
      <c r="A161" s="9" t="s">
        <v>378</v>
      </c>
      <c r="B161" s="10">
        <f t="shared" si="5"/>
        <v>3</v>
      </c>
      <c r="C161" s="10" t="str">
        <f t="shared" si="4"/>
        <v>HB643</v>
      </c>
      <c r="D161" s="11">
        <v>43752</v>
      </c>
      <c r="E161" s="12" t="s">
        <v>25</v>
      </c>
      <c r="F161" s="13"/>
      <c r="G161" s="14">
        <v>613</v>
      </c>
      <c r="H161" s="13"/>
      <c r="I161" s="15" t="s">
        <v>379</v>
      </c>
      <c r="J161" s="16" t="s">
        <v>380</v>
      </c>
      <c r="K161" s="28" t="s">
        <v>36</v>
      </c>
      <c r="L161" s="13" t="s">
        <v>36</v>
      </c>
      <c r="M161" s="18"/>
      <c r="N161" s="12">
        <v>2</v>
      </c>
      <c r="O161" s="19">
        <f>cdes_hors_bases[[#This Row],[Prix U ht]]*cdes_hors_bases[[#This Row],[Qté]]</f>
        <v>0</v>
      </c>
      <c r="P161" s="20"/>
      <c r="Q161" s="21">
        <v>43753</v>
      </c>
      <c r="R161" s="21"/>
      <c r="S161" s="22"/>
      <c r="T161" s="23" t="s">
        <v>54</v>
      </c>
      <c r="U161" s="17">
        <f>IF(cdes_hors_bases[[#This Row],[Date]]="","",YEAR(cdes_hors_bases[[#This Row],[Date]]))</f>
        <v>2019</v>
      </c>
      <c r="V161" s="24" t="str">
        <f>IF(cdes_hors_bases[[#This Row],[Date]]="","",TEXT(MONTH(cdes_hors_bases[[#This Row],[Date]]),"00"))</f>
        <v>10</v>
      </c>
      <c r="W161" s="24" t="str">
        <f>IF(cdes_hors_bases[[#This Row],[Date]]="","",TEXT(WEEKNUM(cdes_hors_bases[[#This Row],[Date]],21),"00"))</f>
        <v>42</v>
      </c>
      <c r="X161" s="27" t="s">
        <v>65</v>
      </c>
    </row>
    <row r="162" spans="1:24" x14ac:dyDescent="0.2">
      <c r="A162" s="9" t="s">
        <v>378</v>
      </c>
      <c r="B162" s="10">
        <f t="shared" si="5"/>
        <v>4</v>
      </c>
      <c r="C162" s="10" t="str">
        <f t="shared" si="4"/>
        <v>HB644</v>
      </c>
      <c r="D162" s="11">
        <v>43752</v>
      </c>
      <c r="E162" s="12" t="s">
        <v>25</v>
      </c>
      <c r="F162" s="13"/>
      <c r="G162" s="14">
        <v>613</v>
      </c>
      <c r="H162" s="13"/>
      <c r="I162" s="15" t="s">
        <v>80</v>
      </c>
      <c r="J162" s="16" t="s">
        <v>81</v>
      </c>
      <c r="K162" s="28" t="s">
        <v>36</v>
      </c>
      <c r="L162" s="13" t="s">
        <v>36</v>
      </c>
      <c r="M162" s="18"/>
      <c r="N162" s="12">
        <v>14</v>
      </c>
      <c r="O162" s="19">
        <f>cdes_hors_bases[[#This Row],[Prix U ht]]*cdes_hors_bases[[#This Row],[Qté]]</f>
        <v>0</v>
      </c>
      <c r="P162" s="20"/>
      <c r="Q162" s="21">
        <v>43753</v>
      </c>
      <c r="R162" s="21"/>
      <c r="S162" s="22"/>
      <c r="T162" s="23" t="s">
        <v>54</v>
      </c>
      <c r="U162" s="17">
        <f>IF(cdes_hors_bases[[#This Row],[Date]]="","",YEAR(cdes_hors_bases[[#This Row],[Date]]))</f>
        <v>2019</v>
      </c>
      <c r="V162" s="24" t="str">
        <f>IF(cdes_hors_bases[[#This Row],[Date]]="","",TEXT(MONTH(cdes_hors_bases[[#This Row],[Date]]),"00"))</f>
        <v>10</v>
      </c>
      <c r="W162" s="24" t="str">
        <f>IF(cdes_hors_bases[[#This Row],[Date]]="","",TEXT(WEEKNUM(cdes_hors_bases[[#This Row],[Date]],21),"00"))</f>
        <v>42</v>
      </c>
      <c r="X162" s="27" t="s">
        <v>65</v>
      </c>
    </row>
    <row r="163" spans="1:24" x14ac:dyDescent="0.2">
      <c r="A163" s="9" t="s">
        <v>381</v>
      </c>
      <c r="B163" s="10">
        <f t="shared" si="5"/>
        <v>1</v>
      </c>
      <c r="C163" s="10" t="str">
        <f t="shared" si="4"/>
        <v>HB651</v>
      </c>
      <c r="D163" s="11">
        <v>43752</v>
      </c>
      <c r="E163" s="12" t="s">
        <v>39</v>
      </c>
      <c r="F163" s="13"/>
      <c r="G163" s="14">
        <v>613</v>
      </c>
      <c r="H163" s="13"/>
      <c r="I163" s="15" t="s">
        <v>382</v>
      </c>
      <c r="J163" s="16" t="s">
        <v>383</v>
      </c>
      <c r="K163" s="28" t="s">
        <v>36</v>
      </c>
      <c r="L163" s="13" t="s">
        <v>36</v>
      </c>
      <c r="M163" s="18"/>
      <c r="N163" s="12">
        <v>2</v>
      </c>
      <c r="O163" s="19">
        <f>cdes_hors_bases[[#This Row],[Prix U ht]]*cdes_hors_bases[[#This Row],[Qté]]</f>
        <v>0</v>
      </c>
      <c r="P163" s="20"/>
      <c r="Q163" s="21">
        <v>43756</v>
      </c>
      <c r="R163" s="21"/>
      <c r="S163" s="22"/>
      <c r="T163" s="23" t="s">
        <v>30</v>
      </c>
      <c r="U163" s="17">
        <f>IF(cdes_hors_bases[[#This Row],[Date]]="","",YEAR(cdes_hors_bases[[#This Row],[Date]]))</f>
        <v>2019</v>
      </c>
      <c r="V163" s="24" t="str">
        <f>IF(cdes_hors_bases[[#This Row],[Date]]="","",TEXT(MONTH(cdes_hors_bases[[#This Row],[Date]]),"00"))</f>
        <v>10</v>
      </c>
      <c r="W163" s="24" t="str">
        <f>IF(cdes_hors_bases[[#This Row],[Date]]="","",TEXT(WEEKNUM(cdes_hors_bases[[#This Row],[Date]],21),"00"))</f>
        <v>42</v>
      </c>
      <c r="X163" s="27" t="s">
        <v>43</v>
      </c>
    </row>
    <row r="164" spans="1:24" x14ac:dyDescent="0.2">
      <c r="A164" s="9" t="s">
        <v>384</v>
      </c>
      <c r="B164" s="10">
        <f t="shared" si="5"/>
        <v>1</v>
      </c>
      <c r="C164" s="10" t="str">
        <f t="shared" si="4"/>
        <v>HB661</v>
      </c>
      <c r="D164" s="11">
        <v>43753</v>
      </c>
      <c r="E164" s="12" t="s">
        <v>39</v>
      </c>
      <c r="F164" s="13"/>
      <c r="G164" s="14">
        <v>613</v>
      </c>
      <c r="H164" s="13"/>
      <c r="I164" s="15" t="s">
        <v>385</v>
      </c>
      <c r="J164" s="16" t="s">
        <v>386</v>
      </c>
      <c r="K164" s="28" t="s">
        <v>36</v>
      </c>
      <c r="L164" s="13" t="s">
        <v>36</v>
      </c>
      <c r="M164" s="18"/>
      <c r="N164" s="12">
        <v>1</v>
      </c>
      <c r="O164" s="19">
        <f>cdes_hors_bases[[#This Row],[Prix U ht]]*cdes_hors_bases[[#This Row],[Qté]]</f>
        <v>0</v>
      </c>
      <c r="P164" s="20"/>
      <c r="Q164" s="21"/>
      <c r="R164" s="21"/>
      <c r="S164" s="22"/>
      <c r="T164" s="23" t="s">
        <v>275</v>
      </c>
      <c r="U164" s="17">
        <f>IF(cdes_hors_bases[[#This Row],[Date]]="","",YEAR(cdes_hors_bases[[#This Row],[Date]]))</f>
        <v>2019</v>
      </c>
      <c r="V164" s="24" t="str">
        <f>IF(cdes_hors_bases[[#This Row],[Date]]="","",TEXT(MONTH(cdes_hors_bases[[#This Row],[Date]]),"00"))</f>
        <v>10</v>
      </c>
      <c r="W164" s="24" t="str">
        <f>IF(cdes_hors_bases[[#This Row],[Date]]="","",TEXT(WEEKNUM(cdes_hors_bases[[#This Row],[Date]],21),"00"))</f>
        <v>42</v>
      </c>
      <c r="X164" s="27" t="s">
        <v>43</v>
      </c>
    </row>
    <row r="165" spans="1:24" x14ac:dyDescent="0.2">
      <c r="A165" s="9" t="s">
        <v>387</v>
      </c>
      <c r="B165" s="10">
        <f t="shared" si="5"/>
        <v>1</v>
      </c>
      <c r="C165" s="10" t="str">
        <f t="shared" si="4"/>
        <v>HB671</v>
      </c>
      <c r="D165" s="11">
        <v>43755</v>
      </c>
      <c r="E165" s="12" t="s">
        <v>25</v>
      </c>
      <c r="F165" s="13"/>
      <c r="G165" s="14">
        <v>613</v>
      </c>
      <c r="H165" s="13"/>
      <c r="I165" s="15" t="s">
        <v>388</v>
      </c>
      <c r="J165" s="16" t="s">
        <v>389</v>
      </c>
      <c r="K165" s="28" t="s">
        <v>36</v>
      </c>
      <c r="L165" s="13" t="s">
        <v>36</v>
      </c>
      <c r="M165" s="18"/>
      <c r="N165" s="12">
        <v>2</v>
      </c>
      <c r="O165" s="19">
        <f>cdes_hors_bases[[#This Row],[Prix U ht]]*cdes_hors_bases[[#This Row],[Qté]]</f>
        <v>0</v>
      </c>
      <c r="P165" s="20"/>
      <c r="Q165" s="21">
        <v>43756</v>
      </c>
      <c r="R165" s="21">
        <v>43760</v>
      </c>
      <c r="S165" s="22"/>
      <c r="T165" s="23" t="s">
        <v>54</v>
      </c>
      <c r="U165" s="17">
        <f>IF(cdes_hors_bases[[#This Row],[Date]]="","",YEAR(cdes_hors_bases[[#This Row],[Date]]))</f>
        <v>2019</v>
      </c>
      <c r="V165" s="24" t="str">
        <f>IF(cdes_hors_bases[[#This Row],[Date]]="","",TEXT(MONTH(cdes_hors_bases[[#This Row],[Date]]),"00"))</f>
        <v>10</v>
      </c>
      <c r="W165" s="24" t="str">
        <f>IF(cdes_hors_bases[[#This Row],[Date]]="","",TEXT(WEEKNUM(cdes_hors_bases[[#This Row],[Date]],21),"00"))</f>
        <v>42</v>
      </c>
      <c r="X165" s="27" t="s">
        <v>65</v>
      </c>
    </row>
    <row r="166" spans="1:24" x14ac:dyDescent="0.2">
      <c r="A166" s="9" t="s">
        <v>387</v>
      </c>
      <c r="B166" s="10">
        <f t="shared" si="5"/>
        <v>2</v>
      </c>
      <c r="C166" s="10" t="str">
        <f t="shared" si="4"/>
        <v>HB672</v>
      </c>
      <c r="D166" s="11">
        <v>43755</v>
      </c>
      <c r="E166" s="12" t="s">
        <v>25</v>
      </c>
      <c r="F166" s="13"/>
      <c r="G166" s="14">
        <v>613</v>
      </c>
      <c r="H166" s="13"/>
      <c r="I166" s="15" t="s">
        <v>366</v>
      </c>
      <c r="J166" s="16" t="s">
        <v>367</v>
      </c>
      <c r="K166" s="28" t="s">
        <v>36</v>
      </c>
      <c r="L166" s="13" t="s">
        <v>36</v>
      </c>
      <c r="M166" s="18"/>
      <c r="N166" s="12">
        <v>17</v>
      </c>
      <c r="O166" s="19">
        <f>cdes_hors_bases[[#This Row],[Prix U ht]]*cdes_hors_bases[[#This Row],[Qté]]</f>
        <v>0</v>
      </c>
      <c r="P166" s="20"/>
      <c r="Q166" s="21">
        <v>43756</v>
      </c>
      <c r="R166" s="21"/>
      <c r="S166" s="22"/>
      <c r="T166" s="23" t="s">
        <v>54</v>
      </c>
      <c r="U166" s="17">
        <f>IF(cdes_hors_bases[[#This Row],[Date]]="","",YEAR(cdes_hors_bases[[#This Row],[Date]]))</f>
        <v>2019</v>
      </c>
      <c r="V166" s="24" t="str">
        <f>IF(cdes_hors_bases[[#This Row],[Date]]="","",TEXT(MONTH(cdes_hors_bases[[#This Row],[Date]]),"00"))</f>
        <v>10</v>
      </c>
      <c r="W166" s="24" t="str">
        <f>IF(cdes_hors_bases[[#This Row],[Date]]="","",TEXT(WEEKNUM(cdes_hors_bases[[#This Row],[Date]],21),"00"))</f>
        <v>42</v>
      </c>
      <c r="X166" s="27" t="s">
        <v>65</v>
      </c>
    </row>
    <row r="167" spans="1:24" x14ac:dyDescent="0.2">
      <c r="A167" s="9" t="s">
        <v>387</v>
      </c>
      <c r="B167" s="10">
        <f t="shared" si="5"/>
        <v>3</v>
      </c>
      <c r="C167" s="10" t="str">
        <f t="shared" si="4"/>
        <v>HB673</v>
      </c>
      <c r="D167" s="11">
        <v>43755</v>
      </c>
      <c r="E167" s="12" t="s">
        <v>25</v>
      </c>
      <c r="F167" s="13"/>
      <c r="G167" s="14">
        <v>613</v>
      </c>
      <c r="H167" s="13"/>
      <c r="I167" s="15" t="s">
        <v>82</v>
      </c>
      <c r="J167" s="16" t="s">
        <v>83</v>
      </c>
      <c r="K167" s="28" t="s">
        <v>36</v>
      </c>
      <c r="L167" s="13" t="s">
        <v>36</v>
      </c>
      <c r="M167" s="18"/>
      <c r="N167" s="12">
        <v>19</v>
      </c>
      <c r="O167" s="19">
        <f>cdes_hors_bases[[#This Row],[Prix U ht]]*cdes_hors_bases[[#This Row],[Qté]]</f>
        <v>0</v>
      </c>
      <c r="P167" s="20"/>
      <c r="Q167" s="21">
        <v>43756</v>
      </c>
      <c r="R167" s="21"/>
      <c r="S167" s="22"/>
      <c r="T167" s="23" t="s">
        <v>54</v>
      </c>
      <c r="U167" s="17">
        <f>IF(cdes_hors_bases[[#This Row],[Date]]="","",YEAR(cdes_hors_bases[[#This Row],[Date]]))</f>
        <v>2019</v>
      </c>
      <c r="V167" s="24" t="str">
        <f>IF(cdes_hors_bases[[#This Row],[Date]]="","",TEXT(MONTH(cdes_hors_bases[[#This Row],[Date]]),"00"))</f>
        <v>10</v>
      </c>
      <c r="W167" s="24" t="str">
        <f>IF(cdes_hors_bases[[#This Row],[Date]]="","",TEXT(WEEKNUM(cdes_hors_bases[[#This Row],[Date]],21),"00"))</f>
        <v>42</v>
      </c>
      <c r="X167" s="27" t="s">
        <v>65</v>
      </c>
    </row>
    <row r="168" spans="1:24" x14ac:dyDescent="0.2">
      <c r="A168" s="9" t="s">
        <v>387</v>
      </c>
      <c r="B168" s="10">
        <f t="shared" si="5"/>
        <v>4</v>
      </c>
      <c r="C168" s="10" t="str">
        <f t="shared" si="4"/>
        <v>HB674</v>
      </c>
      <c r="D168" s="11">
        <v>43755</v>
      </c>
      <c r="E168" s="12" t="s">
        <v>25</v>
      </c>
      <c r="F168" s="13"/>
      <c r="G168" s="14">
        <v>613</v>
      </c>
      <c r="H168" s="13"/>
      <c r="I168" s="15" t="s">
        <v>379</v>
      </c>
      <c r="J168" s="16" t="s">
        <v>390</v>
      </c>
      <c r="K168" s="28" t="s">
        <v>36</v>
      </c>
      <c r="L168" s="13" t="s">
        <v>36</v>
      </c>
      <c r="M168" s="18"/>
      <c r="N168" s="12">
        <v>4</v>
      </c>
      <c r="O168" s="19">
        <f>cdes_hors_bases[[#This Row],[Prix U ht]]*cdes_hors_bases[[#This Row],[Qté]]</f>
        <v>0</v>
      </c>
      <c r="P168" s="20"/>
      <c r="Q168" s="21">
        <v>43756</v>
      </c>
      <c r="R168" s="21"/>
      <c r="S168" s="22"/>
      <c r="T168" s="23" t="s">
        <v>54</v>
      </c>
      <c r="U168" s="17">
        <f>IF(cdes_hors_bases[[#This Row],[Date]]="","",YEAR(cdes_hors_bases[[#This Row],[Date]]))</f>
        <v>2019</v>
      </c>
      <c r="V168" s="24" t="str">
        <f>IF(cdes_hors_bases[[#This Row],[Date]]="","",TEXT(MONTH(cdes_hors_bases[[#This Row],[Date]]),"00"))</f>
        <v>10</v>
      </c>
      <c r="W168" s="24" t="str">
        <f>IF(cdes_hors_bases[[#This Row],[Date]]="","",TEXT(WEEKNUM(cdes_hors_bases[[#This Row],[Date]],21),"00"))</f>
        <v>42</v>
      </c>
      <c r="X168" s="27" t="s">
        <v>65</v>
      </c>
    </row>
    <row r="169" spans="1:24" x14ac:dyDescent="0.2">
      <c r="A169" s="9" t="s">
        <v>387</v>
      </c>
      <c r="B169" s="10">
        <f t="shared" si="5"/>
        <v>5</v>
      </c>
      <c r="C169" s="10" t="str">
        <f t="shared" si="4"/>
        <v>HB675</v>
      </c>
      <c r="D169" s="11">
        <v>43755</v>
      </c>
      <c r="E169" s="12" t="s">
        <v>25</v>
      </c>
      <c r="F169" s="13"/>
      <c r="G169" s="14">
        <v>613</v>
      </c>
      <c r="H169" s="13"/>
      <c r="I169" s="15" t="s">
        <v>391</v>
      </c>
      <c r="J169" s="16" t="s">
        <v>392</v>
      </c>
      <c r="K169" s="28" t="s">
        <v>52</v>
      </c>
      <c r="L169" s="13" t="s">
        <v>132</v>
      </c>
      <c r="M169" s="18"/>
      <c r="N169" s="12">
        <v>1</v>
      </c>
      <c r="O169" s="19">
        <f>cdes_hors_bases[[#This Row],[Prix U ht]]*cdes_hors_bases[[#This Row],[Qté]]</f>
        <v>0</v>
      </c>
      <c r="P169" s="20"/>
      <c r="Q169" s="21">
        <v>43756</v>
      </c>
      <c r="R169" s="21"/>
      <c r="S169" s="22"/>
      <c r="T169" s="23" t="s">
        <v>54</v>
      </c>
      <c r="U169" s="17">
        <f>IF(cdes_hors_bases[[#This Row],[Date]]="","",YEAR(cdes_hors_bases[[#This Row],[Date]]))</f>
        <v>2019</v>
      </c>
      <c r="V169" s="24" t="str">
        <f>IF(cdes_hors_bases[[#This Row],[Date]]="","",TEXT(MONTH(cdes_hors_bases[[#This Row],[Date]]),"00"))</f>
        <v>10</v>
      </c>
      <c r="W169" s="24" t="str">
        <f>IF(cdes_hors_bases[[#This Row],[Date]]="","",TEXT(WEEKNUM(cdes_hors_bases[[#This Row],[Date]],21),"00"))</f>
        <v>42</v>
      </c>
      <c r="X169" s="27" t="s">
        <v>65</v>
      </c>
    </row>
    <row r="170" spans="1:24" x14ac:dyDescent="0.2">
      <c r="A170" s="9" t="s">
        <v>387</v>
      </c>
      <c r="B170" s="10">
        <f t="shared" si="5"/>
        <v>6</v>
      </c>
      <c r="C170" s="10" t="str">
        <f t="shared" si="4"/>
        <v>HB676</v>
      </c>
      <c r="D170" s="11">
        <v>43755</v>
      </c>
      <c r="E170" s="12" t="s">
        <v>25</v>
      </c>
      <c r="F170" s="13"/>
      <c r="G170" s="14">
        <v>613</v>
      </c>
      <c r="H170" s="13"/>
      <c r="I170" s="15" t="s">
        <v>80</v>
      </c>
      <c r="J170" s="16" t="s">
        <v>81</v>
      </c>
      <c r="K170" s="28" t="s">
        <v>36</v>
      </c>
      <c r="L170" s="13" t="s">
        <v>36</v>
      </c>
      <c r="M170" s="18"/>
      <c r="N170" s="12">
        <v>10</v>
      </c>
      <c r="O170" s="19">
        <f>cdes_hors_bases[[#This Row],[Prix U ht]]*cdes_hors_bases[[#This Row],[Qté]]</f>
        <v>0</v>
      </c>
      <c r="P170" s="20"/>
      <c r="Q170" s="21">
        <v>43756</v>
      </c>
      <c r="R170" s="21"/>
      <c r="S170" s="22"/>
      <c r="T170" s="23" t="s">
        <v>54</v>
      </c>
      <c r="U170" s="17">
        <f>IF(cdes_hors_bases[[#This Row],[Date]]="","",YEAR(cdes_hors_bases[[#This Row],[Date]]))</f>
        <v>2019</v>
      </c>
      <c r="V170" s="24" t="str">
        <f>IF(cdes_hors_bases[[#This Row],[Date]]="","",TEXT(MONTH(cdes_hors_bases[[#This Row],[Date]]),"00"))</f>
        <v>10</v>
      </c>
      <c r="W170" s="24" t="str">
        <f>IF(cdes_hors_bases[[#This Row],[Date]]="","",TEXT(WEEKNUM(cdes_hors_bases[[#This Row],[Date]],21),"00"))</f>
        <v>42</v>
      </c>
      <c r="X170" s="27" t="s">
        <v>65</v>
      </c>
    </row>
    <row r="171" spans="1:24" x14ac:dyDescent="0.2">
      <c r="A171" s="9" t="s">
        <v>387</v>
      </c>
      <c r="B171" s="10">
        <f t="shared" si="5"/>
        <v>7</v>
      </c>
      <c r="C171" s="10" t="str">
        <f t="shared" si="4"/>
        <v>HB677</v>
      </c>
      <c r="D171" s="11">
        <v>43755</v>
      </c>
      <c r="E171" s="12" t="s">
        <v>25</v>
      </c>
      <c r="F171" s="13"/>
      <c r="G171" s="14">
        <v>613</v>
      </c>
      <c r="H171" s="13"/>
      <c r="I171" s="15" t="s">
        <v>62</v>
      </c>
      <c r="J171" s="16" t="s">
        <v>63</v>
      </c>
      <c r="K171" s="28" t="s">
        <v>28</v>
      </c>
      <c r="L171" s="13" t="s">
        <v>64</v>
      </c>
      <c r="M171" s="18"/>
      <c r="N171" s="12">
        <v>96</v>
      </c>
      <c r="O171" s="19">
        <f>cdes_hors_bases[[#This Row],[Prix U ht]]*cdes_hors_bases[[#This Row],[Qté]]</f>
        <v>0</v>
      </c>
      <c r="P171" s="20"/>
      <c r="Q171" s="21">
        <v>43756</v>
      </c>
      <c r="R171" s="21"/>
      <c r="S171" s="22"/>
      <c r="T171" s="23" t="s">
        <v>54</v>
      </c>
      <c r="U171" s="17">
        <f>IF(cdes_hors_bases[[#This Row],[Date]]="","",YEAR(cdes_hors_bases[[#This Row],[Date]]))</f>
        <v>2019</v>
      </c>
      <c r="V171" s="24" t="str">
        <f>IF(cdes_hors_bases[[#This Row],[Date]]="","",TEXT(MONTH(cdes_hors_bases[[#This Row],[Date]]),"00"))</f>
        <v>10</v>
      </c>
      <c r="W171" s="24" t="str">
        <f>IF(cdes_hors_bases[[#This Row],[Date]]="","",TEXT(WEEKNUM(cdes_hors_bases[[#This Row],[Date]],21),"00"))</f>
        <v>42</v>
      </c>
      <c r="X171" s="27" t="s">
        <v>65</v>
      </c>
    </row>
    <row r="172" spans="1:24" x14ac:dyDescent="0.2">
      <c r="A172" s="9" t="s">
        <v>393</v>
      </c>
      <c r="B172" s="10">
        <f t="shared" si="5"/>
        <v>1</v>
      </c>
      <c r="C172" s="10" t="str">
        <f t="shared" si="4"/>
        <v>HB681</v>
      </c>
      <c r="D172" s="11">
        <v>43755</v>
      </c>
      <c r="E172" s="12" t="s">
        <v>25</v>
      </c>
      <c r="F172" s="13"/>
      <c r="G172" s="14">
        <v>613</v>
      </c>
      <c r="H172" s="13"/>
      <c r="I172" s="15" t="s">
        <v>84</v>
      </c>
      <c r="J172" s="16" t="s">
        <v>85</v>
      </c>
      <c r="K172" s="28" t="s">
        <v>28</v>
      </c>
      <c r="L172" s="13" t="s">
        <v>86</v>
      </c>
      <c r="M172" s="18"/>
      <c r="N172" s="12">
        <v>64</v>
      </c>
      <c r="O172" s="19">
        <f>cdes_hors_bases[[#This Row],[Prix U ht]]*cdes_hors_bases[[#This Row],[Qté]]</f>
        <v>0</v>
      </c>
      <c r="P172" s="20"/>
      <c r="Q172" s="21">
        <v>43756</v>
      </c>
      <c r="R172" s="21">
        <v>43768</v>
      </c>
      <c r="S172" s="22"/>
      <c r="T172" s="23" t="s">
        <v>54</v>
      </c>
      <c r="U172" s="17">
        <f>IF(cdes_hors_bases[[#This Row],[Date]]="","",YEAR(cdes_hors_bases[[#This Row],[Date]]))</f>
        <v>2019</v>
      </c>
      <c r="V172" s="24" t="str">
        <f>IF(cdes_hors_bases[[#This Row],[Date]]="","",TEXT(MONTH(cdes_hors_bases[[#This Row],[Date]]),"00"))</f>
        <v>10</v>
      </c>
      <c r="W172" s="24" t="str">
        <f>IF(cdes_hors_bases[[#This Row],[Date]]="","",TEXT(WEEKNUM(cdes_hors_bases[[#This Row],[Date]],21),"00"))</f>
        <v>42</v>
      </c>
      <c r="X172" s="27" t="s">
        <v>65</v>
      </c>
    </row>
    <row r="173" spans="1:24" x14ac:dyDescent="0.2">
      <c r="A173" s="30" t="s">
        <v>393</v>
      </c>
      <c r="B173" s="31">
        <f t="shared" si="5"/>
        <v>2</v>
      </c>
      <c r="C173" s="31" t="str">
        <f t="shared" si="4"/>
        <v>HB682</v>
      </c>
      <c r="D173" s="32">
        <v>43755</v>
      </c>
      <c r="E173" s="33" t="s">
        <v>25</v>
      </c>
      <c r="F173" s="34"/>
      <c r="G173" s="35">
        <v>613</v>
      </c>
      <c r="H173" s="34"/>
      <c r="I173" s="36" t="s">
        <v>87</v>
      </c>
      <c r="J173" s="37" t="s">
        <v>88</v>
      </c>
      <c r="K173" s="38" t="s">
        <v>89</v>
      </c>
      <c r="L173" s="34" t="s">
        <v>90</v>
      </c>
      <c r="M173" s="39"/>
      <c r="N173" s="33">
        <v>10</v>
      </c>
      <c r="O173" s="19">
        <f>cdes_hors_bases[[#This Row],[Prix U ht]]*cdes_hors_bases[[#This Row],[Qté]]</f>
        <v>0</v>
      </c>
      <c r="P173" s="40"/>
      <c r="Q173" s="41">
        <v>43782</v>
      </c>
      <c r="R173" s="41"/>
      <c r="S173" s="42"/>
      <c r="T173" s="43" t="s">
        <v>54</v>
      </c>
      <c r="U173" s="44">
        <f>IF(cdes_hors_bases[[#This Row],[Date]]="","",YEAR(cdes_hors_bases[[#This Row],[Date]]))</f>
        <v>2019</v>
      </c>
      <c r="V173" s="45" t="str">
        <f>IF(cdes_hors_bases[[#This Row],[Date]]="","",TEXT(MONTH(cdes_hors_bases[[#This Row],[Date]]),"00"))</f>
        <v>10</v>
      </c>
      <c r="W173" s="45" t="str">
        <f>IF(cdes_hors_bases[[#This Row],[Date]]="","",TEXT(WEEKNUM(cdes_hors_bases[[#This Row],[Date]],21),"00"))</f>
        <v>42</v>
      </c>
      <c r="X173" s="46" t="s">
        <v>65</v>
      </c>
    </row>
    <row r="174" spans="1:24" x14ac:dyDescent="0.2">
      <c r="A174" s="30" t="s">
        <v>394</v>
      </c>
      <c r="B174" s="31">
        <f>IF(A174="","",IF(A174=A173,B173+1,1))</f>
        <v>1</v>
      </c>
      <c r="C174" s="47" t="str">
        <f>A174&amp;B174</f>
        <v>HB691</v>
      </c>
      <c r="D174" s="32">
        <v>43766</v>
      </c>
      <c r="E174" s="33" t="s">
        <v>25</v>
      </c>
      <c r="F174" s="34"/>
      <c r="G174" s="35">
        <v>613</v>
      </c>
      <c r="H174" s="34"/>
      <c r="I174" s="36" t="s">
        <v>395</v>
      </c>
      <c r="J174" s="37" t="s">
        <v>396</v>
      </c>
      <c r="K174" s="38" t="s">
        <v>36</v>
      </c>
      <c r="L174" s="34" t="s">
        <v>36</v>
      </c>
      <c r="M174" s="39"/>
      <c r="N174" s="33">
        <v>2</v>
      </c>
      <c r="O174" s="48">
        <f>cdes_hors_bases[[#This Row],[Prix U ht]]*cdes_hors_bases[[#This Row],[Qté]]</f>
        <v>0</v>
      </c>
      <c r="P174" s="40"/>
      <c r="Q174" s="41">
        <v>43767</v>
      </c>
      <c r="R174" s="41"/>
      <c r="S174" s="42"/>
      <c r="T174" s="45" t="s">
        <v>275</v>
      </c>
      <c r="U174" s="49">
        <f>IF(cdes_hors_bases[[#This Row],[Date]]="","",YEAR(cdes_hors_bases[[#This Row],[Date]]))</f>
        <v>2019</v>
      </c>
      <c r="V174" s="50" t="str">
        <f>IF(cdes_hors_bases[[#This Row],[Date]]="","",TEXT(MONTH(cdes_hors_bases[[#This Row],[Date]]),"00"))</f>
        <v>10</v>
      </c>
      <c r="W174" s="50" t="str">
        <f>IF(cdes_hors_bases[[#This Row],[Date]]="","",TEXT(WEEKNUM(cdes_hors_bases[[#This Row],[Date]],21),"00"))</f>
        <v>44</v>
      </c>
      <c r="X174" s="50" t="s">
        <v>31</v>
      </c>
    </row>
    <row r="175" spans="1:24" x14ac:dyDescent="0.2">
      <c r="A175" s="9" t="s">
        <v>394</v>
      </c>
      <c r="B175" s="10">
        <f t="shared" ref="B175:B178" si="6">IF(A175="","",IF(A175=A174,B174+1,1))</f>
        <v>2</v>
      </c>
      <c r="C175" s="51" t="str">
        <f t="shared" ref="C175:C178" si="7">A175&amp;B175</f>
        <v>HB692</v>
      </c>
      <c r="D175" s="11">
        <v>43766</v>
      </c>
      <c r="E175" s="12" t="s">
        <v>25</v>
      </c>
      <c r="F175" s="13"/>
      <c r="G175" s="14">
        <v>613</v>
      </c>
      <c r="H175" s="13"/>
      <c r="I175" s="15" t="s">
        <v>397</v>
      </c>
      <c r="J175" s="16" t="s">
        <v>398</v>
      </c>
      <c r="K175" s="28" t="s">
        <v>36</v>
      </c>
      <c r="L175" s="13" t="s">
        <v>36</v>
      </c>
      <c r="M175" s="18"/>
      <c r="N175" s="12">
        <v>2</v>
      </c>
      <c r="O175" s="19">
        <f>cdes_hors_bases[[#This Row],[Prix U ht]]*cdes_hors_bases[[#This Row],[Qté]]</f>
        <v>0</v>
      </c>
      <c r="P175" s="40"/>
      <c r="Q175" s="21">
        <v>43767</v>
      </c>
      <c r="R175" s="21"/>
      <c r="S175" s="22"/>
      <c r="T175" s="45" t="s">
        <v>275</v>
      </c>
      <c r="U175" s="52">
        <f>IF(cdes_hors_bases[[#This Row],[Date]]="","",YEAR(cdes_hors_bases[[#This Row],[Date]]))</f>
        <v>2019</v>
      </c>
      <c r="V175" s="53" t="str">
        <f>IF(cdes_hors_bases[[#This Row],[Date]]="","",TEXT(MONTH(cdes_hors_bases[[#This Row],[Date]]),"00"))</f>
        <v>10</v>
      </c>
      <c r="W175" s="53" t="str">
        <f>IF(cdes_hors_bases[[#This Row],[Date]]="","",TEXT(WEEKNUM(cdes_hors_bases[[#This Row],[Date]],21),"00"))</f>
        <v>44</v>
      </c>
      <c r="X175" s="50" t="s">
        <v>31</v>
      </c>
    </row>
    <row r="176" spans="1:24" x14ac:dyDescent="0.2">
      <c r="A176" s="9" t="s">
        <v>399</v>
      </c>
      <c r="B176" s="10">
        <f t="shared" si="6"/>
        <v>1</v>
      </c>
      <c r="C176" s="51" t="str">
        <f t="shared" si="7"/>
        <v>HB701</v>
      </c>
      <c r="D176" s="11">
        <v>43766</v>
      </c>
      <c r="E176" s="12" t="s">
        <v>25</v>
      </c>
      <c r="F176" s="13"/>
      <c r="G176" s="14">
        <v>613</v>
      </c>
      <c r="H176" s="13"/>
      <c r="I176" s="15" t="s">
        <v>224</v>
      </c>
      <c r="J176" s="16" t="s">
        <v>225</v>
      </c>
      <c r="K176" s="16" t="s">
        <v>36</v>
      </c>
      <c r="L176" s="16" t="s">
        <v>36</v>
      </c>
      <c r="M176" s="18"/>
      <c r="N176" s="12">
        <v>10</v>
      </c>
      <c r="O176" s="19">
        <f>cdes_hors_bases[[#This Row],[Prix U ht]]*cdes_hors_bases[[#This Row],[Qté]]</f>
        <v>0</v>
      </c>
      <c r="P176" s="40"/>
      <c r="Q176" s="21">
        <v>43767</v>
      </c>
      <c r="R176" s="21"/>
      <c r="S176" s="22"/>
      <c r="T176" s="24" t="s">
        <v>275</v>
      </c>
      <c r="U176" s="52">
        <f>IF(cdes_hors_bases[[#This Row],[Date]]="","",YEAR(cdes_hors_bases[[#This Row],[Date]]))</f>
        <v>2019</v>
      </c>
      <c r="V176" s="53" t="str">
        <f>IF(cdes_hors_bases[[#This Row],[Date]]="","",TEXT(MONTH(cdes_hors_bases[[#This Row],[Date]]),"00"))</f>
        <v>10</v>
      </c>
      <c r="W176" s="53" t="str">
        <f>IF(cdes_hors_bases[[#This Row],[Date]]="","",TEXT(WEEKNUM(cdes_hors_bases[[#This Row],[Date]],21),"00"))</f>
        <v>44</v>
      </c>
      <c r="X176" s="53" t="s">
        <v>195</v>
      </c>
    </row>
    <row r="177" spans="1:24" x14ac:dyDescent="0.2">
      <c r="A177" s="9" t="s">
        <v>399</v>
      </c>
      <c r="B177" s="10">
        <f t="shared" si="6"/>
        <v>2</v>
      </c>
      <c r="C177" s="51" t="str">
        <f t="shared" si="7"/>
        <v>HB702</v>
      </c>
      <c r="D177" s="11">
        <v>43766</v>
      </c>
      <c r="E177" s="12" t="s">
        <v>25</v>
      </c>
      <c r="F177" s="13"/>
      <c r="G177" s="14">
        <v>613</v>
      </c>
      <c r="H177" s="13"/>
      <c r="I177" s="36" t="s">
        <v>400</v>
      </c>
      <c r="J177" s="37" t="s">
        <v>401</v>
      </c>
      <c r="K177" s="16" t="s">
        <v>36</v>
      </c>
      <c r="L177" s="16" t="s">
        <v>36</v>
      </c>
      <c r="M177" s="39"/>
      <c r="N177" s="33">
        <v>1</v>
      </c>
      <c r="O177" s="48">
        <f>cdes_hors_bases[[#This Row],[Prix U ht]]*cdes_hors_bases[[#This Row],[Qté]]</f>
        <v>0</v>
      </c>
      <c r="P177" s="40"/>
      <c r="Q177" s="41">
        <v>43767</v>
      </c>
      <c r="R177" s="41"/>
      <c r="S177" s="42"/>
      <c r="T177" s="45" t="s">
        <v>275</v>
      </c>
      <c r="U177" s="49">
        <f>IF(cdes_hors_bases[[#This Row],[Date]]="","",YEAR(cdes_hors_bases[[#This Row],[Date]]))</f>
        <v>2019</v>
      </c>
      <c r="V177" s="50" t="str">
        <f>IF(cdes_hors_bases[[#This Row],[Date]]="","",TEXT(MONTH(cdes_hors_bases[[#This Row],[Date]]),"00"))</f>
        <v>10</v>
      </c>
      <c r="W177" s="50" t="str">
        <f>IF(cdes_hors_bases[[#This Row],[Date]]="","",TEXT(WEEKNUM(cdes_hors_bases[[#This Row],[Date]],21),"00"))</f>
        <v>44</v>
      </c>
      <c r="X177" s="50" t="s">
        <v>31</v>
      </c>
    </row>
    <row r="178" spans="1:24" x14ac:dyDescent="0.2">
      <c r="A178" s="9" t="s">
        <v>399</v>
      </c>
      <c r="B178" s="10">
        <f t="shared" si="6"/>
        <v>3</v>
      </c>
      <c r="C178" s="51" t="str">
        <f t="shared" si="7"/>
        <v>HB703</v>
      </c>
      <c r="D178" s="11">
        <v>43766</v>
      </c>
      <c r="E178" s="12" t="s">
        <v>25</v>
      </c>
      <c r="F178" s="13"/>
      <c r="G178" s="14">
        <v>613</v>
      </c>
      <c r="H178" s="13"/>
      <c r="I178" s="36" t="s">
        <v>402</v>
      </c>
      <c r="J178" s="37" t="s">
        <v>403</v>
      </c>
      <c r="K178" s="38" t="s">
        <v>28</v>
      </c>
      <c r="L178" s="34" t="s">
        <v>404</v>
      </c>
      <c r="M178" s="39"/>
      <c r="N178" s="33">
        <v>1</v>
      </c>
      <c r="O178" s="48">
        <f>cdes_hors_bases[[#This Row],[Prix U ht]]*cdes_hors_bases[[#This Row],[Qté]]</f>
        <v>0</v>
      </c>
      <c r="P178" s="40"/>
      <c r="Q178" s="41">
        <v>43767</v>
      </c>
      <c r="R178" s="41"/>
      <c r="S178" s="42"/>
      <c r="T178" s="45" t="s">
        <v>275</v>
      </c>
      <c r="U178" s="49">
        <f>IF(cdes_hors_bases[[#This Row],[Date]]="","",YEAR(cdes_hors_bases[[#This Row],[Date]]))</f>
        <v>2019</v>
      </c>
      <c r="V178" s="50" t="str">
        <f>IF(cdes_hors_bases[[#This Row],[Date]]="","",TEXT(MONTH(cdes_hors_bases[[#This Row],[Date]]),"00"))</f>
        <v>10</v>
      </c>
      <c r="W178" s="50" t="str">
        <f>IF(cdes_hors_bases[[#This Row],[Date]]="","",TEXT(WEEKNUM(cdes_hors_bases[[#This Row],[Date]],21),"00"))</f>
        <v>44</v>
      </c>
      <c r="X178" s="50" t="s">
        <v>195</v>
      </c>
    </row>
    <row r="179" spans="1:24" x14ac:dyDescent="0.2">
      <c r="A179" s="30" t="s">
        <v>405</v>
      </c>
      <c r="B179" s="31">
        <f>IF(A179="","",IF(A179=A178,B178+1,1))</f>
        <v>1</v>
      </c>
      <c r="C179" s="47" t="str">
        <f>A179&amp;B179</f>
        <v>HB711</v>
      </c>
      <c r="D179" s="32">
        <v>43774</v>
      </c>
      <c r="E179" s="12" t="s">
        <v>25</v>
      </c>
      <c r="F179" s="34"/>
      <c r="G179" s="35">
        <v>527</v>
      </c>
      <c r="H179" s="13"/>
      <c r="I179" s="36" t="s">
        <v>330</v>
      </c>
      <c r="J179" s="37" t="s">
        <v>331</v>
      </c>
      <c r="K179" s="38" t="s">
        <v>36</v>
      </c>
      <c r="L179" s="34" t="s">
        <v>36</v>
      </c>
      <c r="M179" s="39"/>
      <c r="N179" s="33">
        <v>100</v>
      </c>
      <c r="O179" s="48">
        <f>cdes_hors_bases[[#This Row],[Prix U ht]]*cdes_hors_bases[[#This Row],[Qté]]</f>
        <v>0</v>
      </c>
      <c r="P179" s="40"/>
      <c r="Q179" s="41">
        <v>43775</v>
      </c>
      <c r="R179" s="41">
        <v>43782</v>
      </c>
      <c r="S179" s="42" t="s">
        <v>406</v>
      </c>
      <c r="T179" s="45" t="s">
        <v>275</v>
      </c>
      <c r="U179" s="38">
        <f>IF(cdes_hors_bases[[#This Row],[Date]]="","",YEAR(cdes_hors_bases[[#This Row],[Date]]))</f>
        <v>2019</v>
      </c>
      <c r="V179" s="46" t="str">
        <f>IF(cdes_hors_bases[[#This Row],[Date]]="","",TEXT(MONTH(cdes_hors_bases[[#This Row],[Date]]),"00"))</f>
        <v>11</v>
      </c>
      <c r="W179" s="46" t="str">
        <f>IF(cdes_hors_bases[[#This Row],[Date]]="","",TEXT(WEEKNUM(cdes_hors_bases[[#This Row],[Date]],21),"00"))</f>
        <v>45</v>
      </c>
      <c r="X179" s="46" t="s">
        <v>195</v>
      </c>
    </row>
    <row r="180" spans="1:24" x14ac:dyDescent="0.2">
      <c r="A180" s="30" t="s">
        <v>405</v>
      </c>
      <c r="B180" s="31">
        <f t="shared" ref="B180:B185" si="8">IF(A180="","",IF(A180=A179,B179+1,1))</f>
        <v>2</v>
      </c>
      <c r="C180" s="47" t="str">
        <f t="shared" ref="C180:C184" si="9">A180&amp;B180</f>
        <v>HB712</v>
      </c>
      <c r="D180" s="32">
        <v>43774</v>
      </c>
      <c r="E180" s="12" t="s">
        <v>25</v>
      </c>
      <c r="F180" s="34"/>
      <c r="G180" s="35">
        <v>527</v>
      </c>
      <c r="H180" s="13"/>
      <c r="I180" s="36" t="s">
        <v>407</v>
      </c>
      <c r="J180" s="37" t="s">
        <v>408</v>
      </c>
      <c r="K180" s="38" t="s">
        <v>36</v>
      </c>
      <c r="L180" s="34" t="s">
        <v>36</v>
      </c>
      <c r="M180" s="39"/>
      <c r="N180" s="33">
        <v>24</v>
      </c>
      <c r="O180" s="48">
        <f>cdes_hors_bases[[#This Row],[Prix U ht]]*cdes_hors_bases[[#This Row],[Qté]]</f>
        <v>0</v>
      </c>
      <c r="P180" s="40"/>
      <c r="Q180" s="41">
        <v>43775</v>
      </c>
      <c r="R180" s="41"/>
      <c r="S180" s="42"/>
      <c r="T180" s="45" t="s">
        <v>275</v>
      </c>
      <c r="U180" s="38">
        <f>IF(cdes_hors_bases[[#This Row],[Date]]="","",YEAR(cdes_hors_bases[[#This Row],[Date]]))</f>
        <v>2019</v>
      </c>
      <c r="V180" s="46" t="str">
        <f>IF(cdes_hors_bases[[#This Row],[Date]]="","",TEXT(MONTH(cdes_hors_bases[[#This Row],[Date]]),"00"))</f>
        <v>11</v>
      </c>
      <c r="W180" s="46" t="str">
        <f>IF(cdes_hors_bases[[#This Row],[Date]]="","",TEXT(WEEKNUM(cdes_hors_bases[[#This Row],[Date]],21),"00"))</f>
        <v>45</v>
      </c>
      <c r="X180" s="46" t="s">
        <v>195</v>
      </c>
    </row>
    <row r="181" spans="1:24" x14ac:dyDescent="0.2">
      <c r="A181" s="30" t="s">
        <v>405</v>
      </c>
      <c r="B181" s="31">
        <f t="shared" si="8"/>
        <v>3</v>
      </c>
      <c r="C181" s="47" t="str">
        <f t="shared" si="9"/>
        <v>HB713</v>
      </c>
      <c r="D181" s="32">
        <v>43774</v>
      </c>
      <c r="E181" s="12" t="s">
        <v>25</v>
      </c>
      <c r="F181" s="34"/>
      <c r="G181" s="35">
        <v>527</v>
      </c>
      <c r="H181" s="13"/>
      <c r="I181" s="36" t="s">
        <v>409</v>
      </c>
      <c r="J181" s="37" t="s">
        <v>410</v>
      </c>
      <c r="K181" s="38" t="s">
        <v>36</v>
      </c>
      <c r="L181" s="34" t="s">
        <v>36</v>
      </c>
      <c r="M181" s="39"/>
      <c r="N181" s="33">
        <v>2</v>
      </c>
      <c r="O181" s="48">
        <f>cdes_hors_bases[[#This Row],[Prix U ht]]*cdes_hors_bases[[#This Row],[Qté]]</f>
        <v>0</v>
      </c>
      <c r="P181" s="40"/>
      <c r="Q181" s="41">
        <v>43775</v>
      </c>
      <c r="R181" s="41"/>
      <c r="S181" s="42"/>
      <c r="T181" s="45" t="s">
        <v>275</v>
      </c>
      <c r="U181" s="38">
        <f>IF(cdes_hors_bases[[#This Row],[Date]]="","",YEAR(cdes_hors_bases[[#This Row],[Date]]))</f>
        <v>2019</v>
      </c>
      <c r="V181" s="46" t="str">
        <f>IF(cdes_hors_bases[[#This Row],[Date]]="","",TEXT(MONTH(cdes_hors_bases[[#This Row],[Date]]),"00"))</f>
        <v>11</v>
      </c>
      <c r="W181" s="46" t="str">
        <f>IF(cdes_hors_bases[[#This Row],[Date]]="","",TEXT(WEEKNUM(cdes_hors_bases[[#This Row],[Date]],21),"00"))</f>
        <v>45</v>
      </c>
      <c r="X181" s="46" t="s">
        <v>31</v>
      </c>
    </row>
    <row r="182" spans="1:24" x14ac:dyDescent="0.2">
      <c r="A182" s="30" t="s">
        <v>405</v>
      </c>
      <c r="B182" s="31">
        <f t="shared" si="8"/>
        <v>4</v>
      </c>
      <c r="C182" s="47" t="str">
        <f t="shared" si="9"/>
        <v>HB714</v>
      </c>
      <c r="D182" s="32">
        <v>43774</v>
      </c>
      <c r="E182" s="12" t="s">
        <v>25</v>
      </c>
      <c r="F182" s="34"/>
      <c r="G182" s="35">
        <v>527</v>
      </c>
      <c r="H182" s="13"/>
      <c r="I182" s="36" t="s">
        <v>411</v>
      </c>
      <c r="J182" s="16" t="s">
        <v>412</v>
      </c>
      <c r="K182" s="38" t="s">
        <v>36</v>
      </c>
      <c r="L182" s="34" t="s">
        <v>36</v>
      </c>
      <c r="M182" s="18"/>
      <c r="N182" s="12">
        <v>2</v>
      </c>
      <c r="O182" s="19">
        <f>cdes_hors_bases[[#This Row],[Prix U ht]]*cdes_hors_bases[[#This Row],[Qté]]</f>
        <v>0</v>
      </c>
      <c r="P182" s="40"/>
      <c r="Q182" s="21">
        <v>43775</v>
      </c>
      <c r="R182" s="21"/>
      <c r="S182" s="22"/>
      <c r="T182" s="45" t="s">
        <v>275</v>
      </c>
      <c r="U182" s="28">
        <f>IF(cdes_hors_bases[[#This Row],[Date]]="","",YEAR(cdes_hors_bases[[#This Row],[Date]]))</f>
        <v>2019</v>
      </c>
      <c r="V182" s="27" t="str">
        <f>IF(cdes_hors_bases[[#This Row],[Date]]="","",TEXT(MONTH(cdes_hors_bases[[#This Row],[Date]]),"00"))</f>
        <v>11</v>
      </c>
      <c r="W182" s="27" t="str">
        <f>IF(cdes_hors_bases[[#This Row],[Date]]="","",TEXT(WEEKNUM(cdes_hors_bases[[#This Row],[Date]],21),"00"))</f>
        <v>45</v>
      </c>
      <c r="X182" s="27" t="s">
        <v>31</v>
      </c>
    </row>
    <row r="183" spans="1:24" x14ac:dyDescent="0.2">
      <c r="A183" s="30" t="s">
        <v>405</v>
      </c>
      <c r="B183" s="31">
        <f t="shared" si="8"/>
        <v>5</v>
      </c>
      <c r="C183" s="47" t="str">
        <f t="shared" si="9"/>
        <v>HB715</v>
      </c>
      <c r="D183" s="32">
        <v>43774</v>
      </c>
      <c r="E183" s="12" t="s">
        <v>25</v>
      </c>
      <c r="F183" s="34"/>
      <c r="G183" s="35">
        <v>527</v>
      </c>
      <c r="H183" s="13"/>
      <c r="I183" s="15" t="s">
        <v>413</v>
      </c>
      <c r="J183" s="16" t="s">
        <v>414</v>
      </c>
      <c r="K183" s="28" t="s">
        <v>36</v>
      </c>
      <c r="L183" s="13" t="s">
        <v>36</v>
      </c>
      <c r="M183" s="18"/>
      <c r="N183" s="12">
        <v>2</v>
      </c>
      <c r="O183" s="19">
        <f>cdes_hors_bases[[#This Row],[Prix U ht]]*cdes_hors_bases[[#This Row],[Qté]]</f>
        <v>0</v>
      </c>
      <c r="P183" s="40"/>
      <c r="Q183" s="21">
        <v>43775</v>
      </c>
      <c r="R183" s="21"/>
      <c r="S183" s="22"/>
      <c r="T183" s="45" t="s">
        <v>275</v>
      </c>
      <c r="U183" s="28">
        <f>IF(cdes_hors_bases[[#This Row],[Date]]="","",YEAR(cdes_hors_bases[[#This Row],[Date]]))</f>
        <v>2019</v>
      </c>
      <c r="V183" s="27" t="str">
        <f>IF(cdes_hors_bases[[#This Row],[Date]]="","",TEXT(MONTH(cdes_hors_bases[[#This Row],[Date]]),"00"))</f>
        <v>11</v>
      </c>
      <c r="W183" s="27" t="str">
        <f>IF(cdes_hors_bases[[#This Row],[Date]]="","",TEXT(WEEKNUM(cdes_hors_bases[[#This Row],[Date]],21),"00"))</f>
        <v>45</v>
      </c>
      <c r="X183" s="27" t="s">
        <v>31</v>
      </c>
    </row>
    <row r="184" spans="1:24" x14ac:dyDescent="0.2">
      <c r="A184" s="30" t="s">
        <v>405</v>
      </c>
      <c r="B184" s="31">
        <f t="shared" si="8"/>
        <v>6</v>
      </c>
      <c r="C184" s="47" t="str">
        <f t="shared" si="9"/>
        <v>HB716</v>
      </c>
      <c r="D184" s="32">
        <v>43774</v>
      </c>
      <c r="E184" s="12" t="s">
        <v>25</v>
      </c>
      <c r="F184" s="34"/>
      <c r="G184" s="35">
        <v>527</v>
      </c>
      <c r="H184" s="13"/>
      <c r="I184" s="15" t="s">
        <v>246</v>
      </c>
      <c r="J184" s="16">
        <v>377063</v>
      </c>
      <c r="K184" s="28" t="s">
        <v>36</v>
      </c>
      <c r="L184" s="13" t="s">
        <v>36</v>
      </c>
      <c r="M184" s="39"/>
      <c r="N184" s="33">
        <v>1</v>
      </c>
      <c r="O184" s="48">
        <f>cdes_hors_bases[[#This Row],[Prix U ht]]*cdes_hors_bases[[#This Row],[Qté]]</f>
        <v>0</v>
      </c>
      <c r="P184" s="40"/>
      <c r="Q184" s="41">
        <v>43775</v>
      </c>
      <c r="R184" s="41"/>
      <c r="S184" s="42"/>
      <c r="T184" s="45" t="s">
        <v>275</v>
      </c>
      <c r="U184" s="38">
        <f>IF(cdes_hors_bases[[#This Row],[Date]]="","",YEAR(cdes_hors_bases[[#This Row],[Date]]))</f>
        <v>2019</v>
      </c>
      <c r="V184" s="46" t="str">
        <f>IF(cdes_hors_bases[[#This Row],[Date]]="","",TEXT(MONTH(cdes_hors_bases[[#This Row],[Date]]),"00"))</f>
        <v>11</v>
      </c>
      <c r="W184" s="46" t="str">
        <f>IF(cdes_hors_bases[[#This Row],[Date]]="","",TEXT(WEEKNUM(cdes_hors_bases[[#This Row],[Date]],21),"00"))</f>
        <v>45</v>
      </c>
      <c r="X184" s="46" t="s">
        <v>31</v>
      </c>
    </row>
    <row r="185" spans="1:24" x14ac:dyDescent="0.2">
      <c r="A185" s="30" t="s">
        <v>415</v>
      </c>
      <c r="B185" s="31">
        <f t="shared" si="8"/>
        <v>1</v>
      </c>
      <c r="C185" s="47" t="str">
        <f>A185&amp;B185</f>
        <v>HB721</v>
      </c>
      <c r="D185" s="32">
        <v>43774</v>
      </c>
      <c r="E185" s="33" t="s">
        <v>192</v>
      </c>
      <c r="F185" s="34"/>
      <c r="G185" s="35">
        <v>532</v>
      </c>
      <c r="H185" s="34"/>
      <c r="I185" s="36" t="s">
        <v>416</v>
      </c>
      <c r="J185" s="37" t="s">
        <v>417</v>
      </c>
      <c r="K185" s="38" t="s">
        <v>36</v>
      </c>
      <c r="L185" s="34" t="s">
        <v>36</v>
      </c>
      <c r="M185" s="39"/>
      <c r="N185" s="33">
        <v>2</v>
      </c>
      <c r="O185" s="48">
        <f>cdes_hors_bases[[#This Row],[Prix U ht]]*cdes_hors_bases[[#This Row],[Qté]]</f>
        <v>0</v>
      </c>
      <c r="P185" s="40"/>
      <c r="Q185" s="41">
        <v>43775</v>
      </c>
      <c r="R185" s="41"/>
      <c r="S185" s="42"/>
      <c r="T185" s="45" t="s">
        <v>275</v>
      </c>
      <c r="U185" s="38">
        <f>IF(cdes_hors_bases[[#This Row],[Date]]="","",YEAR(cdes_hors_bases[[#This Row],[Date]]))</f>
        <v>2019</v>
      </c>
      <c r="V185" s="46" t="str">
        <f>IF(cdes_hors_bases[[#This Row],[Date]]="","",TEXT(MONTH(cdes_hors_bases[[#This Row],[Date]]),"00"))</f>
        <v>11</v>
      </c>
      <c r="W185" s="46" t="str">
        <f>IF(cdes_hors_bases[[#This Row],[Date]]="","",TEXT(WEEKNUM(cdes_hors_bases[[#This Row],[Date]],21),"00"))</f>
        <v>45</v>
      </c>
      <c r="X185" s="46" t="s">
        <v>195</v>
      </c>
    </row>
    <row r="186" spans="1:24" x14ac:dyDescent="0.2">
      <c r="A186" s="30" t="s">
        <v>418</v>
      </c>
      <c r="B186" s="31">
        <f>IF(A186="","",IF(A186=A185,B185+1,1))</f>
        <v>1</v>
      </c>
      <c r="C186" s="47" t="str">
        <f>A186&amp;B186</f>
        <v>HB731</v>
      </c>
      <c r="D186" s="32"/>
      <c r="E186" s="33"/>
      <c r="F186" s="34"/>
      <c r="G186" s="35"/>
      <c r="H186" s="34"/>
      <c r="I186" s="36"/>
      <c r="J186" s="37"/>
      <c r="K186" s="38"/>
      <c r="L186" s="34"/>
      <c r="M186" s="39"/>
      <c r="N186" s="33"/>
      <c r="O186" s="48">
        <f>cdes_hors_bases[[#This Row],[Prix U ht]]*cdes_hors_bases[[#This Row],[Qté]]</f>
        <v>0</v>
      </c>
      <c r="P186" s="40"/>
      <c r="Q186" s="54"/>
      <c r="R186" s="54"/>
      <c r="S186" s="42"/>
      <c r="T186" s="45"/>
      <c r="U186" s="38" t="str">
        <f>IF(cdes_hors_bases[[#This Row],[Date]]="","",YEAR(cdes_hors_bases[[#This Row],[Date]]))</f>
        <v/>
      </c>
      <c r="V186" s="46" t="str">
        <f>IF(cdes_hors_bases[[#This Row],[Date]]="","",TEXT(MONTH(cdes_hors_bases[[#This Row],[Date]]),"00"))</f>
        <v/>
      </c>
      <c r="W186" s="46" t="str">
        <f>IF(cdes_hors_bases[[#This Row],[Date]]="","",TEXT(WEEKNUM(cdes_hors_bases[[#This Row],[Date]],21),"00"))</f>
        <v/>
      </c>
      <c r="X186" s="46"/>
    </row>
    <row r="187" spans="1:24" x14ac:dyDescent="0.2">
      <c r="A187" s="30" t="s">
        <v>419</v>
      </c>
      <c r="B187" s="31">
        <f>IF(A187="","",IF(A187=A186,B186+1,1))</f>
        <v>1</v>
      </c>
      <c r="C187" s="47" t="str">
        <f>A187&amp;B187</f>
        <v>HB741</v>
      </c>
      <c r="D187" s="32"/>
      <c r="E187" s="33"/>
      <c r="F187" s="34"/>
      <c r="G187" s="35"/>
      <c r="H187" s="34"/>
      <c r="I187" s="36"/>
      <c r="J187" s="37"/>
      <c r="K187" s="38"/>
      <c r="L187" s="34"/>
      <c r="M187" s="39"/>
      <c r="N187" s="33"/>
      <c r="O187" s="48">
        <f>cdes_hors_bases[[#This Row],[Prix U ht]]*cdes_hors_bases[[#This Row],[Qté]]</f>
        <v>0</v>
      </c>
      <c r="P187" s="40"/>
      <c r="Q187" s="54"/>
      <c r="R187" s="54"/>
      <c r="S187" s="42"/>
      <c r="T187" s="45"/>
      <c r="U187" s="38" t="str">
        <f>IF(cdes_hors_bases[[#This Row],[Date]]="","",YEAR(cdes_hors_bases[[#This Row],[Date]]))</f>
        <v/>
      </c>
      <c r="V187" s="46" t="str">
        <f>IF(cdes_hors_bases[[#This Row],[Date]]="","",TEXT(MONTH(cdes_hors_bases[[#This Row],[Date]]),"00"))</f>
        <v/>
      </c>
      <c r="W187" s="46" t="str">
        <f>IF(cdes_hors_bases[[#This Row],[Date]]="","",TEXT(WEEKNUM(cdes_hors_bases[[#This Row],[Date]],21),"00"))</f>
        <v/>
      </c>
      <c r="X187" s="46"/>
    </row>
  </sheetData>
  <sheetProtection formatCells="0" formatColumns="0" formatRows="0" insertColumns="0" insertRows="0" insertHyperlinks="0" deleteColumns="0" deleteRows="0" sort="0" autoFilter="0" pivotTables="0"/>
  <conditionalFormatting sqref="U2:U187 P2:P187 I2:M187">
    <cfRule type="expression" dxfId="33" priority="5" stopIfTrue="1">
      <formula>$G2=1</formula>
    </cfRule>
  </conditionalFormatting>
  <conditionalFormatting sqref="T2:U187">
    <cfRule type="containsText" dxfId="32" priority="2" operator="containsText" text="SIEGE">
      <formula>NOT(ISERROR(SEARCH("SIEGE",T2)))</formula>
    </cfRule>
    <cfRule type="containsText" dxfId="31" priority="3" operator="containsText" text="NON">
      <formula>NOT(ISERROR(SEARCH("NON",T2)))</formula>
    </cfRule>
    <cfRule type="containsText" dxfId="30" priority="4" operator="containsText" text="OUI">
      <formula>NOT(ISERROR(SEARCH("OUI",T2)))</formula>
    </cfRule>
  </conditionalFormatting>
  <conditionalFormatting sqref="I179:M179">
    <cfRule type="expression" dxfId="29" priority="1" stopIfTrue="1">
      <formula>$G179=1</formula>
    </cfRule>
  </conditionalFormatting>
  <dataValidations count="9">
    <dataValidation type="list" allowBlank="1" showInputMessage="1" showErrorMessage="1" sqref="X2:X187" xr:uid="{258B6B97-22B2-48AF-816A-81827895FC16}">
      <formula1>LISTE_TYPE_PRODUIT</formula1>
    </dataValidation>
    <dataValidation type="list" allowBlank="1" showInputMessage="1" showErrorMessage="1" sqref="G60842:G62822 JC60906:JC62886 SY60906:SY62886 ACU60906:ACU62886 AMQ60906:AMQ62886 AWM60906:AWM62886 BGI60906:BGI62886 BQE60906:BQE62886 CAA60906:CAA62886 CJW60906:CJW62886 CTS60906:CTS62886 DDO60906:DDO62886 DNK60906:DNK62886 DXG60906:DXG62886 EHC60906:EHC62886 EQY60906:EQY62886 FAU60906:FAU62886 FKQ60906:FKQ62886 FUM60906:FUM62886 GEI60906:GEI62886 GOE60906:GOE62886 GYA60906:GYA62886 HHW60906:HHW62886 HRS60906:HRS62886 IBO60906:IBO62886 ILK60906:ILK62886 IVG60906:IVG62886 JFC60906:JFC62886 JOY60906:JOY62886 JYU60906:JYU62886 KIQ60906:KIQ62886 KSM60906:KSM62886 LCI60906:LCI62886 LME60906:LME62886 LWA60906:LWA62886 MFW60906:MFW62886 MPS60906:MPS62886 MZO60906:MZO62886 NJK60906:NJK62886 NTG60906:NTG62886 ODC60906:ODC62886 OMY60906:OMY62886 OWU60906:OWU62886 PGQ60906:PGQ62886 PQM60906:PQM62886 QAI60906:QAI62886 QKE60906:QKE62886 QUA60906:QUA62886 RDW60906:RDW62886 RNS60906:RNS62886 RXO60906:RXO62886 SHK60906:SHK62886 SRG60906:SRG62886 TBC60906:TBC62886 TKY60906:TKY62886 TUU60906:TUU62886 UEQ60906:UEQ62886 UOM60906:UOM62886 UYI60906:UYI62886 VIE60906:VIE62886 VSA60906:VSA62886 WBW60906:WBW62886 WLS60906:WLS62886 WVO60906:WVO62886 G126378:G128358 JC126442:JC128422 SY126442:SY128422 ACU126442:ACU128422 AMQ126442:AMQ128422 AWM126442:AWM128422 BGI126442:BGI128422 BQE126442:BQE128422 CAA126442:CAA128422 CJW126442:CJW128422 CTS126442:CTS128422 DDO126442:DDO128422 DNK126442:DNK128422 DXG126442:DXG128422 EHC126442:EHC128422 EQY126442:EQY128422 FAU126442:FAU128422 FKQ126442:FKQ128422 FUM126442:FUM128422 GEI126442:GEI128422 GOE126442:GOE128422 GYA126442:GYA128422 HHW126442:HHW128422 HRS126442:HRS128422 IBO126442:IBO128422 ILK126442:ILK128422 IVG126442:IVG128422 JFC126442:JFC128422 JOY126442:JOY128422 JYU126442:JYU128422 KIQ126442:KIQ128422 KSM126442:KSM128422 LCI126442:LCI128422 LME126442:LME128422 LWA126442:LWA128422 MFW126442:MFW128422 MPS126442:MPS128422 MZO126442:MZO128422 NJK126442:NJK128422 NTG126442:NTG128422 ODC126442:ODC128422 OMY126442:OMY128422 OWU126442:OWU128422 PGQ126442:PGQ128422 PQM126442:PQM128422 QAI126442:QAI128422 QKE126442:QKE128422 QUA126442:QUA128422 RDW126442:RDW128422 RNS126442:RNS128422 RXO126442:RXO128422 SHK126442:SHK128422 SRG126442:SRG128422 TBC126442:TBC128422 TKY126442:TKY128422 TUU126442:TUU128422 UEQ126442:UEQ128422 UOM126442:UOM128422 UYI126442:UYI128422 VIE126442:VIE128422 VSA126442:VSA128422 WBW126442:WBW128422 WLS126442:WLS128422 WVO126442:WVO128422 G191914:G193894 JC191978:JC193958 SY191978:SY193958 ACU191978:ACU193958 AMQ191978:AMQ193958 AWM191978:AWM193958 BGI191978:BGI193958 BQE191978:BQE193958 CAA191978:CAA193958 CJW191978:CJW193958 CTS191978:CTS193958 DDO191978:DDO193958 DNK191978:DNK193958 DXG191978:DXG193958 EHC191978:EHC193958 EQY191978:EQY193958 FAU191978:FAU193958 FKQ191978:FKQ193958 FUM191978:FUM193958 GEI191978:GEI193958 GOE191978:GOE193958 GYA191978:GYA193958 HHW191978:HHW193958 HRS191978:HRS193958 IBO191978:IBO193958 ILK191978:ILK193958 IVG191978:IVG193958 JFC191978:JFC193958 JOY191978:JOY193958 JYU191978:JYU193958 KIQ191978:KIQ193958 KSM191978:KSM193958 LCI191978:LCI193958 LME191978:LME193958 LWA191978:LWA193958 MFW191978:MFW193958 MPS191978:MPS193958 MZO191978:MZO193958 NJK191978:NJK193958 NTG191978:NTG193958 ODC191978:ODC193958 OMY191978:OMY193958 OWU191978:OWU193958 PGQ191978:PGQ193958 PQM191978:PQM193958 QAI191978:QAI193958 QKE191978:QKE193958 QUA191978:QUA193958 RDW191978:RDW193958 RNS191978:RNS193958 RXO191978:RXO193958 SHK191978:SHK193958 SRG191978:SRG193958 TBC191978:TBC193958 TKY191978:TKY193958 TUU191978:TUU193958 UEQ191978:UEQ193958 UOM191978:UOM193958 UYI191978:UYI193958 VIE191978:VIE193958 VSA191978:VSA193958 WBW191978:WBW193958 WLS191978:WLS193958 WVO191978:WVO193958 G257450:G259430 JC257514:JC259494 SY257514:SY259494 ACU257514:ACU259494 AMQ257514:AMQ259494 AWM257514:AWM259494 BGI257514:BGI259494 BQE257514:BQE259494 CAA257514:CAA259494 CJW257514:CJW259494 CTS257514:CTS259494 DDO257514:DDO259494 DNK257514:DNK259494 DXG257514:DXG259494 EHC257514:EHC259494 EQY257514:EQY259494 FAU257514:FAU259494 FKQ257514:FKQ259494 FUM257514:FUM259494 GEI257514:GEI259494 GOE257514:GOE259494 GYA257514:GYA259494 HHW257514:HHW259494 HRS257514:HRS259494 IBO257514:IBO259494 ILK257514:ILK259494 IVG257514:IVG259494 JFC257514:JFC259494 JOY257514:JOY259494 JYU257514:JYU259494 KIQ257514:KIQ259494 KSM257514:KSM259494 LCI257514:LCI259494 LME257514:LME259494 LWA257514:LWA259494 MFW257514:MFW259494 MPS257514:MPS259494 MZO257514:MZO259494 NJK257514:NJK259494 NTG257514:NTG259494 ODC257514:ODC259494 OMY257514:OMY259494 OWU257514:OWU259494 PGQ257514:PGQ259494 PQM257514:PQM259494 QAI257514:QAI259494 QKE257514:QKE259494 QUA257514:QUA259494 RDW257514:RDW259494 RNS257514:RNS259494 RXO257514:RXO259494 SHK257514:SHK259494 SRG257514:SRG259494 TBC257514:TBC259494 TKY257514:TKY259494 TUU257514:TUU259494 UEQ257514:UEQ259494 UOM257514:UOM259494 UYI257514:UYI259494 VIE257514:VIE259494 VSA257514:VSA259494 WBW257514:WBW259494 WLS257514:WLS259494 WVO257514:WVO259494 G322986:G324966 JC323050:JC325030 SY323050:SY325030 ACU323050:ACU325030 AMQ323050:AMQ325030 AWM323050:AWM325030 BGI323050:BGI325030 BQE323050:BQE325030 CAA323050:CAA325030 CJW323050:CJW325030 CTS323050:CTS325030 DDO323050:DDO325030 DNK323050:DNK325030 DXG323050:DXG325030 EHC323050:EHC325030 EQY323050:EQY325030 FAU323050:FAU325030 FKQ323050:FKQ325030 FUM323050:FUM325030 GEI323050:GEI325030 GOE323050:GOE325030 GYA323050:GYA325030 HHW323050:HHW325030 HRS323050:HRS325030 IBO323050:IBO325030 ILK323050:ILK325030 IVG323050:IVG325030 JFC323050:JFC325030 JOY323050:JOY325030 JYU323050:JYU325030 KIQ323050:KIQ325030 KSM323050:KSM325030 LCI323050:LCI325030 LME323050:LME325030 LWA323050:LWA325030 MFW323050:MFW325030 MPS323050:MPS325030 MZO323050:MZO325030 NJK323050:NJK325030 NTG323050:NTG325030 ODC323050:ODC325030 OMY323050:OMY325030 OWU323050:OWU325030 PGQ323050:PGQ325030 PQM323050:PQM325030 QAI323050:QAI325030 QKE323050:QKE325030 QUA323050:QUA325030 RDW323050:RDW325030 RNS323050:RNS325030 RXO323050:RXO325030 SHK323050:SHK325030 SRG323050:SRG325030 TBC323050:TBC325030 TKY323050:TKY325030 TUU323050:TUU325030 UEQ323050:UEQ325030 UOM323050:UOM325030 UYI323050:UYI325030 VIE323050:VIE325030 VSA323050:VSA325030 WBW323050:WBW325030 WLS323050:WLS325030 WVO323050:WVO325030 G388522:G390502 JC388586:JC390566 SY388586:SY390566 ACU388586:ACU390566 AMQ388586:AMQ390566 AWM388586:AWM390566 BGI388586:BGI390566 BQE388586:BQE390566 CAA388586:CAA390566 CJW388586:CJW390566 CTS388586:CTS390566 DDO388586:DDO390566 DNK388586:DNK390566 DXG388586:DXG390566 EHC388586:EHC390566 EQY388586:EQY390566 FAU388586:FAU390566 FKQ388586:FKQ390566 FUM388586:FUM390566 GEI388586:GEI390566 GOE388586:GOE390566 GYA388586:GYA390566 HHW388586:HHW390566 HRS388586:HRS390566 IBO388586:IBO390566 ILK388586:ILK390566 IVG388586:IVG390566 JFC388586:JFC390566 JOY388586:JOY390566 JYU388586:JYU390566 KIQ388586:KIQ390566 KSM388586:KSM390566 LCI388586:LCI390566 LME388586:LME390566 LWA388586:LWA390566 MFW388586:MFW390566 MPS388586:MPS390566 MZO388586:MZO390566 NJK388586:NJK390566 NTG388586:NTG390566 ODC388586:ODC390566 OMY388586:OMY390566 OWU388586:OWU390566 PGQ388586:PGQ390566 PQM388586:PQM390566 QAI388586:QAI390566 QKE388586:QKE390566 QUA388586:QUA390566 RDW388586:RDW390566 RNS388586:RNS390566 RXO388586:RXO390566 SHK388586:SHK390566 SRG388586:SRG390566 TBC388586:TBC390566 TKY388586:TKY390566 TUU388586:TUU390566 UEQ388586:UEQ390566 UOM388586:UOM390566 UYI388586:UYI390566 VIE388586:VIE390566 VSA388586:VSA390566 WBW388586:WBW390566 WLS388586:WLS390566 WVO388586:WVO390566 G454058:G456038 JC454122:JC456102 SY454122:SY456102 ACU454122:ACU456102 AMQ454122:AMQ456102 AWM454122:AWM456102 BGI454122:BGI456102 BQE454122:BQE456102 CAA454122:CAA456102 CJW454122:CJW456102 CTS454122:CTS456102 DDO454122:DDO456102 DNK454122:DNK456102 DXG454122:DXG456102 EHC454122:EHC456102 EQY454122:EQY456102 FAU454122:FAU456102 FKQ454122:FKQ456102 FUM454122:FUM456102 GEI454122:GEI456102 GOE454122:GOE456102 GYA454122:GYA456102 HHW454122:HHW456102 HRS454122:HRS456102 IBO454122:IBO456102 ILK454122:ILK456102 IVG454122:IVG456102 JFC454122:JFC456102 JOY454122:JOY456102 JYU454122:JYU456102 KIQ454122:KIQ456102 KSM454122:KSM456102 LCI454122:LCI456102 LME454122:LME456102 LWA454122:LWA456102 MFW454122:MFW456102 MPS454122:MPS456102 MZO454122:MZO456102 NJK454122:NJK456102 NTG454122:NTG456102 ODC454122:ODC456102 OMY454122:OMY456102 OWU454122:OWU456102 PGQ454122:PGQ456102 PQM454122:PQM456102 QAI454122:QAI456102 QKE454122:QKE456102 QUA454122:QUA456102 RDW454122:RDW456102 RNS454122:RNS456102 RXO454122:RXO456102 SHK454122:SHK456102 SRG454122:SRG456102 TBC454122:TBC456102 TKY454122:TKY456102 TUU454122:TUU456102 UEQ454122:UEQ456102 UOM454122:UOM456102 UYI454122:UYI456102 VIE454122:VIE456102 VSA454122:VSA456102 WBW454122:WBW456102 WLS454122:WLS456102 WVO454122:WVO456102 G519594:G521574 JC519658:JC521638 SY519658:SY521638 ACU519658:ACU521638 AMQ519658:AMQ521638 AWM519658:AWM521638 BGI519658:BGI521638 BQE519658:BQE521638 CAA519658:CAA521638 CJW519658:CJW521638 CTS519658:CTS521638 DDO519658:DDO521638 DNK519658:DNK521638 DXG519658:DXG521638 EHC519658:EHC521638 EQY519658:EQY521638 FAU519658:FAU521638 FKQ519658:FKQ521638 FUM519658:FUM521638 GEI519658:GEI521638 GOE519658:GOE521638 GYA519658:GYA521638 HHW519658:HHW521638 HRS519658:HRS521638 IBO519658:IBO521638 ILK519658:ILK521638 IVG519658:IVG521638 JFC519658:JFC521638 JOY519658:JOY521638 JYU519658:JYU521638 KIQ519658:KIQ521638 KSM519658:KSM521638 LCI519658:LCI521638 LME519658:LME521638 LWA519658:LWA521638 MFW519658:MFW521638 MPS519658:MPS521638 MZO519658:MZO521638 NJK519658:NJK521638 NTG519658:NTG521638 ODC519658:ODC521638 OMY519658:OMY521638 OWU519658:OWU521638 PGQ519658:PGQ521638 PQM519658:PQM521638 QAI519658:QAI521638 QKE519658:QKE521638 QUA519658:QUA521638 RDW519658:RDW521638 RNS519658:RNS521638 RXO519658:RXO521638 SHK519658:SHK521638 SRG519658:SRG521638 TBC519658:TBC521638 TKY519658:TKY521638 TUU519658:TUU521638 UEQ519658:UEQ521638 UOM519658:UOM521638 UYI519658:UYI521638 VIE519658:VIE521638 VSA519658:VSA521638 WBW519658:WBW521638 WLS519658:WLS521638 WVO519658:WVO521638 G585130:G587110 JC585194:JC587174 SY585194:SY587174 ACU585194:ACU587174 AMQ585194:AMQ587174 AWM585194:AWM587174 BGI585194:BGI587174 BQE585194:BQE587174 CAA585194:CAA587174 CJW585194:CJW587174 CTS585194:CTS587174 DDO585194:DDO587174 DNK585194:DNK587174 DXG585194:DXG587174 EHC585194:EHC587174 EQY585194:EQY587174 FAU585194:FAU587174 FKQ585194:FKQ587174 FUM585194:FUM587174 GEI585194:GEI587174 GOE585194:GOE587174 GYA585194:GYA587174 HHW585194:HHW587174 HRS585194:HRS587174 IBO585194:IBO587174 ILK585194:ILK587174 IVG585194:IVG587174 JFC585194:JFC587174 JOY585194:JOY587174 JYU585194:JYU587174 KIQ585194:KIQ587174 KSM585194:KSM587174 LCI585194:LCI587174 LME585194:LME587174 LWA585194:LWA587174 MFW585194:MFW587174 MPS585194:MPS587174 MZO585194:MZO587174 NJK585194:NJK587174 NTG585194:NTG587174 ODC585194:ODC587174 OMY585194:OMY587174 OWU585194:OWU587174 PGQ585194:PGQ587174 PQM585194:PQM587174 QAI585194:QAI587174 QKE585194:QKE587174 QUA585194:QUA587174 RDW585194:RDW587174 RNS585194:RNS587174 RXO585194:RXO587174 SHK585194:SHK587174 SRG585194:SRG587174 TBC585194:TBC587174 TKY585194:TKY587174 TUU585194:TUU587174 UEQ585194:UEQ587174 UOM585194:UOM587174 UYI585194:UYI587174 VIE585194:VIE587174 VSA585194:VSA587174 WBW585194:WBW587174 WLS585194:WLS587174 WVO585194:WVO587174 G650666:G652646 JC650730:JC652710 SY650730:SY652710 ACU650730:ACU652710 AMQ650730:AMQ652710 AWM650730:AWM652710 BGI650730:BGI652710 BQE650730:BQE652710 CAA650730:CAA652710 CJW650730:CJW652710 CTS650730:CTS652710 DDO650730:DDO652710 DNK650730:DNK652710 DXG650730:DXG652710 EHC650730:EHC652710 EQY650730:EQY652710 FAU650730:FAU652710 FKQ650730:FKQ652710 FUM650730:FUM652710 GEI650730:GEI652710 GOE650730:GOE652710 GYA650730:GYA652710 HHW650730:HHW652710 HRS650730:HRS652710 IBO650730:IBO652710 ILK650730:ILK652710 IVG650730:IVG652710 JFC650730:JFC652710 JOY650730:JOY652710 JYU650730:JYU652710 KIQ650730:KIQ652710 KSM650730:KSM652710 LCI650730:LCI652710 LME650730:LME652710 LWA650730:LWA652710 MFW650730:MFW652710 MPS650730:MPS652710 MZO650730:MZO652710 NJK650730:NJK652710 NTG650730:NTG652710 ODC650730:ODC652710 OMY650730:OMY652710 OWU650730:OWU652710 PGQ650730:PGQ652710 PQM650730:PQM652710 QAI650730:QAI652710 QKE650730:QKE652710 QUA650730:QUA652710 RDW650730:RDW652710 RNS650730:RNS652710 RXO650730:RXO652710 SHK650730:SHK652710 SRG650730:SRG652710 TBC650730:TBC652710 TKY650730:TKY652710 TUU650730:TUU652710 UEQ650730:UEQ652710 UOM650730:UOM652710 UYI650730:UYI652710 VIE650730:VIE652710 VSA650730:VSA652710 WBW650730:WBW652710 WLS650730:WLS652710 WVO650730:WVO652710 G716202:G718182 JC716266:JC718246 SY716266:SY718246 ACU716266:ACU718246 AMQ716266:AMQ718246 AWM716266:AWM718246 BGI716266:BGI718246 BQE716266:BQE718246 CAA716266:CAA718246 CJW716266:CJW718246 CTS716266:CTS718246 DDO716266:DDO718246 DNK716266:DNK718246 DXG716266:DXG718246 EHC716266:EHC718246 EQY716266:EQY718246 FAU716266:FAU718246 FKQ716266:FKQ718246 FUM716266:FUM718246 GEI716266:GEI718246 GOE716266:GOE718246 GYA716266:GYA718246 HHW716266:HHW718246 HRS716266:HRS718246 IBO716266:IBO718246 ILK716266:ILK718246 IVG716266:IVG718246 JFC716266:JFC718246 JOY716266:JOY718246 JYU716266:JYU718246 KIQ716266:KIQ718246 KSM716266:KSM718246 LCI716266:LCI718246 LME716266:LME718246 LWA716266:LWA718246 MFW716266:MFW718246 MPS716266:MPS718246 MZO716266:MZO718246 NJK716266:NJK718246 NTG716266:NTG718246 ODC716266:ODC718246 OMY716266:OMY718246 OWU716266:OWU718246 PGQ716266:PGQ718246 PQM716266:PQM718246 QAI716266:QAI718246 QKE716266:QKE718246 QUA716266:QUA718246 RDW716266:RDW718246 RNS716266:RNS718246 RXO716266:RXO718246 SHK716266:SHK718246 SRG716266:SRG718246 TBC716266:TBC718246 TKY716266:TKY718246 TUU716266:TUU718246 UEQ716266:UEQ718246 UOM716266:UOM718246 UYI716266:UYI718246 VIE716266:VIE718246 VSA716266:VSA718246 WBW716266:WBW718246 WLS716266:WLS718246 WVO716266:WVO718246 G781738:G783718 JC781802:JC783782 SY781802:SY783782 ACU781802:ACU783782 AMQ781802:AMQ783782 AWM781802:AWM783782 BGI781802:BGI783782 BQE781802:BQE783782 CAA781802:CAA783782 CJW781802:CJW783782 CTS781802:CTS783782 DDO781802:DDO783782 DNK781802:DNK783782 DXG781802:DXG783782 EHC781802:EHC783782 EQY781802:EQY783782 FAU781802:FAU783782 FKQ781802:FKQ783782 FUM781802:FUM783782 GEI781802:GEI783782 GOE781802:GOE783782 GYA781802:GYA783782 HHW781802:HHW783782 HRS781802:HRS783782 IBO781802:IBO783782 ILK781802:ILK783782 IVG781802:IVG783782 JFC781802:JFC783782 JOY781802:JOY783782 JYU781802:JYU783782 KIQ781802:KIQ783782 KSM781802:KSM783782 LCI781802:LCI783782 LME781802:LME783782 LWA781802:LWA783782 MFW781802:MFW783782 MPS781802:MPS783782 MZO781802:MZO783782 NJK781802:NJK783782 NTG781802:NTG783782 ODC781802:ODC783782 OMY781802:OMY783782 OWU781802:OWU783782 PGQ781802:PGQ783782 PQM781802:PQM783782 QAI781802:QAI783782 QKE781802:QKE783782 QUA781802:QUA783782 RDW781802:RDW783782 RNS781802:RNS783782 RXO781802:RXO783782 SHK781802:SHK783782 SRG781802:SRG783782 TBC781802:TBC783782 TKY781802:TKY783782 TUU781802:TUU783782 UEQ781802:UEQ783782 UOM781802:UOM783782 UYI781802:UYI783782 VIE781802:VIE783782 VSA781802:VSA783782 WBW781802:WBW783782 WLS781802:WLS783782 WVO781802:WVO783782 G847274:G849254 JC847338:JC849318 SY847338:SY849318 ACU847338:ACU849318 AMQ847338:AMQ849318 AWM847338:AWM849318 BGI847338:BGI849318 BQE847338:BQE849318 CAA847338:CAA849318 CJW847338:CJW849318 CTS847338:CTS849318 DDO847338:DDO849318 DNK847338:DNK849318 DXG847338:DXG849318 EHC847338:EHC849318 EQY847338:EQY849318 FAU847338:FAU849318 FKQ847338:FKQ849318 FUM847338:FUM849318 GEI847338:GEI849318 GOE847338:GOE849318 GYA847338:GYA849318 HHW847338:HHW849318 HRS847338:HRS849318 IBO847338:IBO849318 ILK847338:ILK849318 IVG847338:IVG849318 JFC847338:JFC849318 JOY847338:JOY849318 JYU847338:JYU849318 KIQ847338:KIQ849318 KSM847338:KSM849318 LCI847338:LCI849318 LME847338:LME849318 LWA847338:LWA849318 MFW847338:MFW849318 MPS847338:MPS849318 MZO847338:MZO849318 NJK847338:NJK849318 NTG847338:NTG849318 ODC847338:ODC849318 OMY847338:OMY849318 OWU847338:OWU849318 PGQ847338:PGQ849318 PQM847338:PQM849318 QAI847338:QAI849318 QKE847338:QKE849318 QUA847338:QUA849318 RDW847338:RDW849318 RNS847338:RNS849318 RXO847338:RXO849318 SHK847338:SHK849318 SRG847338:SRG849318 TBC847338:TBC849318 TKY847338:TKY849318 TUU847338:TUU849318 UEQ847338:UEQ849318 UOM847338:UOM849318 UYI847338:UYI849318 VIE847338:VIE849318 VSA847338:VSA849318 WBW847338:WBW849318 WLS847338:WLS849318 WVO847338:WVO849318 G912810:G914790 JC912874:JC914854 SY912874:SY914854 ACU912874:ACU914854 AMQ912874:AMQ914854 AWM912874:AWM914854 BGI912874:BGI914854 BQE912874:BQE914854 CAA912874:CAA914854 CJW912874:CJW914854 CTS912874:CTS914854 DDO912874:DDO914854 DNK912874:DNK914854 DXG912874:DXG914854 EHC912874:EHC914854 EQY912874:EQY914854 FAU912874:FAU914854 FKQ912874:FKQ914854 FUM912874:FUM914854 GEI912874:GEI914854 GOE912874:GOE914854 GYA912874:GYA914854 HHW912874:HHW914854 HRS912874:HRS914854 IBO912874:IBO914854 ILK912874:ILK914854 IVG912874:IVG914854 JFC912874:JFC914854 JOY912874:JOY914854 JYU912874:JYU914854 KIQ912874:KIQ914854 KSM912874:KSM914854 LCI912874:LCI914854 LME912874:LME914854 LWA912874:LWA914854 MFW912874:MFW914854 MPS912874:MPS914854 MZO912874:MZO914854 NJK912874:NJK914854 NTG912874:NTG914854 ODC912874:ODC914854 OMY912874:OMY914854 OWU912874:OWU914854 PGQ912874:PGQ914854 PQM912874:PQM914854 QAI912874:QAI914854 QKE912874:QKE914854 QUA912874:QUA914854 RDW912874:RDW914854 RNS912874:RNS914854 RXO912874:RXO914854 SHK912874:SHK914854 SRG912874:SRG914854 TBC912874:TBC914854 TKY912874:TKY914854 TUU912874:TUU914854 UEQ912874:UEQ914854 UOM912874:UOM914854 UYI912874:UYI914854 VIE912874:VIE914854 VSA912874:VSA914854 WBW912874:WBW914854 WLS912874:WLS914854 WVO912874:WVO914854 G978346:G980326 JC978410:JC980390 SY978410:SY980390 ACU978410:ACU980390 AMQ978410:AMQ980390 AWM978410:AWM980390 BGI978410:BGI980390 BQE978410:BQE980390 CAA978410:CAA980390 CJW978410:CJW980390 CTS978410:CTS980390 DDO978410:DDO980390 DNK978410:DNK980390 DXG978410:DXG980390 EHC978410:EHC980390 EQY978410:EQY980390 FAU978410:FAU980390 FKQ978410:FKQ980390 FUM978410:FUM980390 GEI978410:GEI980390 GOE978410:GOE980390 GYA978410:GYA980390 HHW978410:HHW980390 HRS978410:HRS980390 IBO978410:IBO980390 ILK978410:ILK980390 IVG978410:IVG980390 JFC978410:JFC980390 JOY978410:JOY980390 JYU978410:JYU980390 KIQ978410:KIQ980390 KSM978410:KSM980390 LCI978410:LCI980390 LME978410:LME980390 LWA978410:LWA980390 MFW978410:MFW980390 MPS978410:MPS980390 MZO978410:MZO980390 NJK978410:NJK980390 NTG978410:NTG980390 ODC978410:ODC980390 OMY978410:OMY980390 OWU978410:OWU980390 PGQ978410:PGQ980390 PQM978410:PQM980390 QAI978410:QAI980390 QKE978410:QKE980390 QUA978410:QUA980390 RDW978410:RDW980390 RNS978410:RNS980390 RXO978410:RXO980390 SHK978410:SHK980390 SRG978410:SRG980390 TBC978410:TBC980390 TKY978410:TKY980390 TUU978410:TUU980390 UEQ978410:UEQ980390 UOM978410:UOM980390 UYI978410:UYI980390 VIE978410:VIE980390 VSA978410:VSA980390 WBW978410:WBW980390 WLS978410:WLS980390 WVO978410:WVO980390 WVP2:WVP3 WLT2:WLT3 WBX2:WBX3 VSB2:VSB3 VIF2:VIF3 UYJ2:UYJ3 UON2:UON3 UER2:UER3 TUV2:TUV3 TKZ2:TKZ3 TBD2:TBD3 SRH2:SRH3 SHL2:SHL3 RXP2:RXP3 RNT2:RNT3 RDX2:RDX3 QUB2:QUB3 QKF2:QKF3 QAJ2:QAJ3 PQN2:PQN3 PGR2:PGR3 OWV2:OWV3 OMZ2:OMZ3 ODD2:ODD3 NTH2:NTH3 NJL2:NJL3 MZP2:MZP3 MPT2:MPT3 MFX2:MFX3 LWB2:LWB3 LMF2:LMF3 LCJ2:LCJ3 KSN2:KSN3 KIR2:KIR3 JYV2:JYV3 JOZ2:JOZ3 JFD2:JFD3 IVH2:IVH3 ILL2:ILL3 IBP2:IBP3 HRT2:HRT3 HHX2:HHX3 GYB2:GYB3 GOF2:GOF3 GEJ2:GEJ3 FUN2:FUN3 FKR2:FKR3 FAV2:FAV3 EQZ2:EQZ3 EHD2:EHD3 DXH2:DXH3 DNL2:DNL3 DDP2:DDP3 CTT2:CTT3 CJX2:CJX3 CAB2:CAB3 BQF2:BQF3 BGJ2:BGJ3 AWN2:AWN3 AMR2:AMR3 ACV2:ACV3 SZ2:SZ3 JD2:JD3" xr:uid="{30772C71-3941-47D9-83EC-AD47FF125BF1}">
      <formula1>CA</formula1>
    </dataValidation>
    <dataValidation type="list" allowBlank="1" showInputMessage="1" showErrorMessage="1" sqref="I126378:K128358 JI60906:JI62886 TE60906:TE62886 ADA60906:ADA62886 AMW60906:AMW62886 AWS60906:AWS62886 BGO60906:BGO62886 BQK60906:BQK62886 CAG60906:CAG62886 CKC60906:CKC62886 CTY60906:CTY62886 DDU60906:DDU62886 DNQ60906:DNQ62886 DXM60906:DXM62886 EHI60906:EHI62886 ERE60906:ERE62886 FBA60906:FBA62886 FKW60906:FKW62886 FUS60906:FUS62886 GEO60906:GEO62886 GOK60906:GOK62886 GYG60906:GYG62886 HIC60906:HIC62886 HRY60906:HRY62886 IBU60906:IBU62886 ILQ60906:ILQ62886 IVM60906:IVM62886 JFI60906:JFI62886 JPE60906:JPE62886 JZA60906:JZA62886 KIW60906:KIW62886 KSS60906:KSS62886 LCO60906:LCO62886 LMK60906:LMK62886 LWG60906:LWG62886 MGC60906:MGC62886 MPY60906:MPY62886 MZU60906:MZU62886 NJQ60906:NJQ62886 NTM60906:NTM62886 ODI60906:ODI62886 ONE60906:ONE62886 OXA60906:OXA62886 PGW60906:PGW62886 PQS60906:PQS62886 QAO60906:QAO62886 QKK60906:QKK62886 QUG60906:QUG62886 REC60906:REC62886 RNY60906:RNY62886 RXU60906:RXU62886 SHQ60906:SHQ62886 SRM60906:SRM62886 TBI60906:TBI62886 TLE60906:TLE62886 TVA60906:TVA62886 UEW60906:UEW62886 UOS60906:UOS62886 UYO60906:UYO62886 VIK60906:VIK62886 VSG60906:VSG62886 WCC60906:WCC62886 WLY60906:WLY62886 WVU60906:WVU62886 I191914:K193894 JI126442:JI128422 TE126442:TE128422 ADA126442:ADA128422 AMW126442:AMW128422 AWS126442:AWS128422 BGO126442:BGO128422 BQK126442:BQK128422 CAG126442:CAG128422 CKC126442:CKC128422 CTY126442:CTY128422 DDU126442:DDU128422 DNQ126442:DNQ128422 DXM126442:DXM128422 EHI126442:EHI128422 ERE126442:ERE128422 FBA126442:FBA128422 FKW126442:FKW128422 FUS126442:FUS128422 GEO126442:GEO128422 GOK126442:GOK128422 GYG126442:GYG128422 HIC126442:HIC128422 HRY126442:HRY128422 IBU126442:IBU128422 ILQ126442:ILQ128422 IVM126442:IVM128422 JFI126442:JFI128422 JPE126442:JPE128422 JZA126442:JZA128422 KIW126442:KIW128422 KSS126442:KSS128422 LCO126442:LCO128422 LMK126442:LMK128422 LWG126442:LWG128422 MGC126442:MGC128422 MPY126442:MPY128422 MZU126442:MZU128422 NJQ126442:NJQ128422 NTM126442:NTM128422 ODI126442:ODI128422 ONE126442:ONE128422 OXA126442:OXA128422 PGW126442:PGW128422 PQS126442:PQS128422 QAO126442:QAO128422 QKK126442:QKK128422 QUG126442:QUG128422 REC126442:REC128422 RNY126442:RNY128422 RXU126442:RXU128422 SHQ126442:SHQ128422 SRM126442:SRM128422 TBI126442:TBI128422 TLE126442:TLE128422 TVA126442:TVA128422 UEW126442:UEW128422 UOS126442:UOS128422 UYO126442:UYO128422 VIK126442:VIK128422 VSG126442:VSG128422 WCC126442:WCC128422 WLY126442:WLY128422 WVU126442:WVU128422 I257450:K259430 JI191978:JI193958 TE191978:TE193958 ADA191978:ADA193958 AMW191978:AMW193958 AWS191978:AWS193958 BGO191978:BGO193958 BQK191978:BQK193958 CAG191978:CAG193958 CKC191978:CKC193958 CTY191978:CTY193958 DDU191978:DDU193958 DNQ191978:DNQ193958 DXM191978:DXM193958 EHI191978:EHI193958 ERE191978:ERE193958 FBA191978:FBA193958 FKW191978:FKW193958 FUS191978:FUS193958 GEO191978:GEO193958 GOK191978:GOK193958 GYG191978:GYG193958 HIC191978:HIC193958 HRY191978:HRY193958 IBU191978:IBU193958 ILQ191978:ILQ193958 IVM191978:IVM193958 JFI191978:JFI193958 JPE191978:JPE193958 JZA191978:JZA193958 KIW191978:KIW193958 KSS191978:KSS193958 LCO191978:LCO193958 LMK191978:LMK193958 LWG191978:LWG193958 MGC191978:MGC193958 MPY191978:MPY193958 MZU191978:MZU193958 NJQ191978:NJQ193958 NTM191978:NTM193958 ODI191978:ODI193958 ONE191978:ONE193958 OXA191978:OXA193958 PGW191978:PGW193958 PQS191978:PQS193958 QAO191978:QAO193958 QKK191978:QKK193958 QUG191978:QUG193958 REC191978:REC193958 RNY191978:RNY193958 RXU191978:RXU193958 SHQ191978:SHQ193958 SRM191978:SRM193958 TBI191978:TBI193958 TLE191978:TLE193958 TVA191978:TVA193958 UEW191978:UEW193958 UOS191978:UOS193958 UYO191978:UYO193958 VIK191978:VIK193958 VSG191978:VSG193958 WCC191978:WCC193958 WLY191978:WLY193958 WVU191978:WVU193958 I322986:K324966 JI257514:JI259494 TE257514:TE259494 ADA257514:ADA259494 AMW257514:AMW259494 AWS257514:AWS259494 BGO257514:BGO259494 BQK257514:BQK259494 CAG257514:CAG259494 CKC257514:CKC259494 CTY257514:CTY259494 DDU257514:DDU259494 DNQ257514:DNQ259494 DXM257514:DXM259494 EHI257514:EHI259494 ERE257514:ERE259494 FBA257514:FBA259494 FKW257514:FKW259494 FUS257514:FUS259494 GEO257514:GEO259494 GOK257514:GOK259494 GYG257514:GYG259494 HIC257514:HIC259494 HRY257514:HRY259494 IBU257514:IBU259494 ILQ257514:ILQ259494 IVM257514:IVM259494 JFI257514:JFI259494 JPE257514:JPE259494 JZA257514:JZA259494 KIW257514:KIW259494 KSS257514:KSS259494 LCO257514:LCO259494 LMK257514:LMK259494 LWG257514:LWG259494 MGC257514:MGC259494 MPY257514:MPY259494 MZU257514:MZU259494 NJQ257514:NJQ259494 NTM257514:NTM259494 ODI257514:ODI259494 ONE257514:ONE259494 OXA257514:OXA259494 PGW257514:PGW259494 PQS257514:PQS259494 QAO257514:QAO259494 QKK257514:QKK259494 QUG257514:QUG259494 REC257514:REC259494 RNY257514:RNY259494 RXU257514:RXU259494 SHQ257514:SHQ259494 SRM257514:SRM259494 TBI257514:TBI259494 TLE257514:TLE259494 TVA257514:TVA259494 UEW257514:UEW259494 UOS257514:UOS259494 UYO257514:UYO259494 VIK257514:VIK259494 VSG257514:VSG259494 WCC257514:WCC259494 WLY257514:WLY259494 WVU257514:WVU259494 I388522:K390502 JI323050:JI325030 TE323050:TE325030 ADA323050:ADA325030 AMW323050:AMW325030 AWS323050:AWS325030 BGO323050:BGO325030 BQK323050:BQK325030 CAG323050:CAG325030 CKC323050:CKC325030 CTY323050:CTY325030 DDU323050:DDU325030 DNQ323050:DNQ325030 DXM323050:DXM325030 EHI323050:EHI325030 ERE323050:ERE325030 FBA323050:FBA325030 FKW323050:FKW325030 FUS323050:FUS325030 GEO323050:GEO325030 GOK323050:GOK325030 GYG323050:GYG325030 HIC323050:HIC325030 HRY323050:HRY325030 IBU323050:IBU325030 ILQ323050:ILQ325030 IVM323050:IVM325030 JFI323050:JFI325030 JPE323050:JPE325030 JZA323050:JZA325030 KIW323050:KIW325030 KSS323050:KSS325030 LCO323050:LCO325030 LMK323050:LMK325030 LWG323050:LWG325030 MGC323050:MGC325030 MPY323050:MPY325030 MZU323050:MZU325030 NJQ323050:NJQ325030 NTM323050:NTM325030 ODI323050:ODI325030 ONE323050:ONE325030 OXA323050:OXA325030 PGW323050:PGW325030 PQS323050:PQS325030 QAO323050:QAO325030 QKK323050:QKK325030 QUG323050:QUG325030 REC323050:REC325030 RNY323050:RNY325030 RXU323050:RXU325030 SHQ323050:SHQ325030 SRM323050:SRM325030 TBI323050:TBI325030 TLE323050:TLE325030 TVA323050:TVA325030 UEW323050:UEW325030 UOS323050:UOS325030 UYO323050:UYO325030 VIK323050:VIK325030 VSG323050:VSG325030 WCC323050:WCC325030 WLY323050:WLY325030 WVU323050:WVU325030 I454058:K456038 JI388586:JI390566 TE388586:TE390566 ADA388586:ADA390566 AMW388586:AMW390566 AWS388586:AWS390566 BGO388586:BGO390566 BQK388586:BQK390566 CAG388586:CAG390566 CKC388586:CKC390566 CTY388586:CTY390566 DDU388586:DDU390566 DNQ388586:DNQ390566 DXM388586:DXM390566 EHI388586:EHI390566 ERE388586:ERE390566 FBA388586:FBA390566 FKW388586:FKW390566 FUS388586:FUS390566 GEO388586:GEO390566 GOK388586:GOK390566 GYG388586:GYG390566 HIC388586:HIC390566 HRY388586:HRY390566 IBU388586:IBU390566 ILQ388586:ILQ390566 IVM388586:IVM390566 JFI388586:JFI390566 JPE388586:JPE390566 JZA388586:JZA390566 KIW388586:KIW390566 KSS388586:KSS390566 LCO388586:LCO390566 LMK388586:LMK390566 LWG388586:LWG390566 MGC388586:MGC390566 MPY388586:MPY390566 MZU388586:MZU390566 NJQ388586:NJQ390566 NTM388586:NTM390566 ODI388586:ODI390566 ONE388586:ONE390566 OXA388586:OXA390566 PGW388586:PGW390566 PQS388586:PQS390566 QAO388586:QAO390566 QKK388586:QKK390566 QUG388586:QUG390566 REC388586:REC390566 RNY388586:RNY390566 RXU388586:RXU390566 SHQ388586:SHQ390566 SRM388586:SRM390566 TBI388586:TBI390566 TLE388586:TLE390566 TVA388586:TVA390566 UEW388586:UEW390566 UOS388586:UOS390566 UYO388586:UYO390566 VIK388586:VIK390566 VSG388586:VSG390566 WCC388586:WCC390566 WLY388586:WLY390566 WVU388586:WVU390566 I519594:K521574 JI454122:JI456102 TE454122:TE456102 ADA454122:ADA456102 AMW454122:AMW456102 AWS454122:AWS456102 BGO454122:BGO456102 BQK454122:BQK456102 CAG454122:CAG456102 CKC454122:CKC456102 CTY454122:CTY456102 DDU454122:DDU456102 DNQ454122:DNQ456102 DXM454122:DXM456102 EHI454122:EHI456102 ERE454122:ERE456102 FBA454122:FBA456102 FKW454122:FKW456102 FUS454122:FUS456102 GEO454122:GEO456102 GOK454122:GOK456102 GYG454122:GYG456102 HIC454122:HIC456102 HRY454122:HRY456102 IBU454122:IBU456102 ILQ454122:ILQ456102 IVM454122:IVM456102 JFI454122:JFI456102 JPE454122:JPE456102 JZA454122:JZA456102 KIW454122:KIW456102 KSS454122:KSS456102 LCO454122:LCO456102 LMK454122:LMK456102 LWG454122:LWG456102 MGC454122:MGC456102 MPY454122:MPY456102 MZU454122:MZU456102 NJQ454122:NJQ456102 NTM454122:NTM456102 ODI454122:ODI456102 ONE454122:ONE456102 OXA454122:OXA456102 PGW454122:PGW456102 PQS454122:PQS456102 QAO454122:QAO456102 QKK454122:QKK456102 QUG454122:QUG456102 REC454122:REC456102 RNY454122:RNY456102 RXU454122:RXU456102 SHQ454122:SHQ456102 SRM454122:SRM456102 TBI454122:TBI456102 TLE454122:TLE456102 TVA454122:TVA456102 UEW454122:UEW456102 UOS454122:UOS456102 UYO454122:UYO456102 VIK454122:VIK456102 VSG454122:VSG456102 WCC454122:WCC456102 WLY454122:WLY456102 WVU454122:WVU456102 I585130:K587110 JI519658:JI521638 TE519658:TE521638 ADA519658:ADA521638 AMW519658:AMW521638 AWS519658:AWS521638 BGO519658:BGO521638 BQK519658:BQK521638 CAG519658:CAG521638 CKC519658:CKC521638 CTY519658:CTY521638 DDU519658:DDU521638 DNQ519658:DNQ521638 DXM519658:DXM521638 EHI519658:EHI521638 ERE519658:ERE521638 FBA519658:FBA521638 FKW519658:FKW521638 FUS519658:FUS521638 GEO519658:GEO521638 GOK519658:GOK521638 GYG519658:GYG521638 HIC519658:HIC521638 HRY519658:HRY521638 IBU519658:IBU521638 ILQ519658:ILQ521638 IVM519658:IVM521638 JFI519658:JFI521638 JPE519658:JPE521638 JZA519658:JZA521638 KIW519658:KIW521638 KSS519658:KSS521638 LCO519658:LCO521638 LMK519658:LMK521638 LWG519658:LWG521638 MGC519658:MGC521638 MPY519658:MPY521638 MZU519658:MZU521638 NJQ519658:NJQ521638 NTM519658:NTM521638 ODI519658:ODI521638 ONE519658:ONE521638 OXA519658:OXA521638 PGW519658:PGW521638 PQS519658:PQS521638 QAO519658:QAO521638 QKK519658:QKK521638 QUG519658:QUG521638 REC519658:REC521638 RNY519658:RNY521638 RXU519658:RXU521638 SHQ519658:SHQ521638 SRM519658:SRM521638 TBI519658:TBI521638 TLE519658:TLE521638 TVA519658:TVA521638 UEW519658:UEW521638 UOS519658:UOS521638 UYO519658:UYO521638 VIK519658:VIK521638 VSG519658:VSG521638 WCC519658:WCC521638 WLY519658:WLY521638 WVU519658:WVU521638 I650666:K652646 JI585194:JI587174 TE585194:TE587174 ADA585194:ADA587174 AMW585194:AMW587174 AWS585194:AWS587174 BGO585194:BGO587174 BQK585194:BQK587174 CAG585194:CAG587174 CKC585194:CKC587174 CTY585194:CTY587174 DDU585194:DDU587174 DNQ585194:DNQ587174 DXM585194:DXM587174 EHI585194:EHI587174 ERE585194:ERE587174 FBA585194:FBA587174 FKW585194:FKW587174 FUS585194:FUS587174 GEO585194:GEO587174 GOK585194:GOK587174 GYG585194:GYG587174 HIC585194:HIC587174 HRY585194:HRY587174 IBU585194:IBU587174 ILQ585194:ILQ587174 IVM585194:IVM587174 JFI585194:JFI587174 JPE585194:JPE587174 JZA585194:JZA587174 KIW585194:KIW587174 KSS585194:KSS587174 LCO585194:LCO587174 LMK585194:LMK587174 LWG585194:LWG587174 MGC585194:MGC587174 MPY585194:MPY587174 MZU585194:MZU587174 NJQ585194:NJQ587174 NTM585194:NTM587174 ODI585194:ODI587174 ONE585194:ONE587174 OXA585194:OXA587174 PGW585194:PGW587174 PQS585194:PQS587174 QAO585194:QAO587174 QKK585194:QKK587174 QUG585194:QUG587174 REC585194:REC587174 RNY585194:RNY587174 RXU585194:RXU587174 SHQ585194:SHQ587174 SRM585194:SRM587174 TBI585194:TBI587174 TLE585194:TLE587174 TVA585194:TVA587174 UEW585194:UEW587174 UOS585194:UOS587174 UYO585194:UYO587174 VIK585194:VIK587174 VSG585194:VSG587174 WCC585194:WCC587174 WLY585194:WLY587174 WVU585194:WVU587174 I716202:K718182 JI650730:JI652710 TE650730:TE652710 ADA650730:ADA652710 AMW650730:AMW652710 AWS650730:AWS652710 BGO650730:BGO652710 BQK650730:BQK652710 CAG650730:CAG652710 CKC650730:CKC652710 CTY650730:CTY652710 DDU650730:DDU652710 DNQ650730:DNQ652710 DXM650730:DXM652710 EHI650730:EHI652710 ERE650730:ERE652710 FBA650730:FBA652710 FKW650730:FKW652710 FUS650730:FUS652710 GEO650730:GEO652710 GOK650730:GOK652710 GYG650730:GYG652710 HIC650730:HIC652710 HRY650730:HRY652710 IBU650730:IBU652710 ILQ650730:ILQ652710 IVM650730:IVM652710 JFI650730:JFI652710 JPE650730:JPE652710 JZA650730:JZA652710 KIW650730:KIW652710 KSS650730:KSS652710 LCO650730:LCO652710 LMK650730:LMK652710 LWG650730:LWG652710 MGC650730:MGC652710 MPY650730:MPY652710 MZU650730:MZU652710 NJQ650730:NJQ652710 NTM650730:NTM652710 ODI650730:ODI652710 ONE650730:ONE652710 OXA650730:OXA652710 PGW650730:PGW652710 PQS650730:PQS652710 QAO650730:QAO652710 QKK650730:QKK652710 QUG650730:QUG652710 REC650730:REC652710 RNY650730:RNY652710 RXU650730:RXU652710 SHQ650730:SHQ652710 SRM650730:SRM652710 TBI650730:TBI652710 TLE650730:TLE652710 TVA650730:TVA652710 UEW650730:UEW652710 UOS650730:UOS652710 UYO650730:UYO652710 VIK650730:VIK652710 VSG650730:VSG652710 WCC650730:WCC652710 WLY650730:WLY652710 WVU650730:WVU652710 I781738:K783718 JI716266:JI718246 TE716266:TE718246 ADA716266:ADA718246 AMW716266:AMW718246 AWS716266:AWS718246 BGO716266:BGO718246 BQK716266:BQK718246 CAG716266:CAG718246 CKC716266:CKC718246 CTY716266:CTY718246 DDU716266:DDU718246 DNQ716266:DNQ718246 DXM716266:DXM718246 EHI716266:EHI718246 ERE716266:ERE718246 FBA716266:FBA718246 FKW716266:FKW718246 FUS716266:FUS718246 GEO716266:GEO718246 GOK716266:GOK718246 GYG716266:GYG718246 HIC716266:HIC718246 HRY716266:HRY718246 IBU716266:IBU718246 ILQ716266:ILQ718246 IVM716266:IVM718246 JFI716266:JFI718246 JPE716266:JPE718246 JZA716266:JZA718246 KIW716266:KIW718246 KSS716266:KSS718246 LCO716266:LCO718246 LMK716266:LMK718246 LWG716266:LWG718246 MGC716266:MGC718246 MPY716266:MPY718246 MZU716266:MZU718246 NJQ716266:NJQ718246 NTM716266:NTM718246 ODI716266:ODI718246 ONE716266:ONE718246 OXA716266:OXA718246 PGW716266:PGW718246 PQS716266:PQS718246 QAO716266:QAO718246 QKK716266:QKK718246 QUG716266:QUG718246 REC716266:REC718246 RNY716266:RNY718246 RXU716266:RXU718246 SHQ716266:SHQ718246 SRM716266:SRM718246 TBI716266:TBI718246 TLE716266:TLE718246 TVA716266:TVA718246 UEW716266:UEW718246 UOS716266:UOS718246 UYO716266:UYO718246 VIK716266:VIK718246 VSG716266:VSG718246 WCC716266:WCC718246 WLY716266:WLY718246 WVU716266:WVU718246 I847274:K849254 JI781802:JI783782 TE781802:TE783782 ADA781802:ADA783782 AMW781802:AMW783782 AWS781802:AWS783782 BGO781802:BGO783782 BQK781802:BQK783782 CAG781802:CAG783782 CKC781802:CKC783782 CTY781802:CTY783782 DDU781802:DDU783782 DNQ781802:DNQ783782 DXM781802:DXM783782 EHI781802:EHI783782 ERE781802:ERE783782 FBA781802:FBA783782 FKW781802:FKW783782 FUS781802:FUS783782 GEO781802:GEO783782 GOK781802:GOK783782 GYG781802:GYG783782 HIC781802:HIC783782 HRY781802:HRY783782 IBU781802:IBU783782 ILQ781802:ILQ783782 IVM781802:IVM783782 JFI781802:JFI783782 JPE781802:JPE783782 JZA781802:JZA783782 KIW781802:KIW783782 KSS781802:KSS783782 LCO781802:LCO783782 LMK781802:LMK783782 LWG781802:LWG783782 MGC781802:MGC783782 MPY781802:MPY783782 MZU781802:MZU783782 NJQ781802:NJQ783782 NTM781802:NTM783782 ODI781802:ODI783782 ONE781802:ONE783782 OXA781802:OXA783782 PGW781802:PGW783782 PQS781802:PQS783782 QAO781802:QAO783782 QKK781802:QKK783782 QUG781802:QUG783782 REC781802:REC783782 RNY781802:RNY783782 RXU781802:RXU783782 SHQ781802:SHQ783782 SRM781802:SRM783782 TBI781802:TBI783782 TLE781802:TLE783782 TVA781802:TVA783782 UEW781802:UEW783782 UOS781802:UOS783782 UYO781802:UYO783782 VIK781802:VIK783782 VSG781802:VSG783782 WCC781802:WCC783782 WLY781802:WLY783782 WVU781802:WVU783782 I912810:K914790 JI847338:JI849318 TE847338:TE849318 ADA847338:ADA849318 AMW847338:AMW849318 AWS847338:AWS849318 BGO847338:BGO849318 BQK847338:BQK849318 CAG847338:CAG849318 CKC847338:CKC849318 CTY847338:CTY849318 DDU847338:DDU849318 DNQ847338:DNQ849318 DXM847338:DXM849318 EHI847338:EHI849318 ERE847338:ERE849318 FBA847338:FBA849318 FKW847338:FKW849318 FUS847338:FUS849318 GEO847338:GEO849318 GOK847338:GOK849318 GYG847338:GYG849318 HIC847338:HIC849318 HRY847338:HRY849318 IBU847338:IBU849318 ILQ847338:ILQ849318 IVM847338:IVM849318 JFI847338:JFI849318 JPE847338:JPE849318 JZA847338:JZA849318 KIW847338:KIW849318 KSS847338:KSS849318 LCO847338:LCO849318 LMK847338:LMK849318 LWG847338:LWG849318 MGC847338:MGC849318 MPY847338:MPY849318 MZU847338:MZU849318 NJQ847338:NJQ849318 NTM847338:NTM849318 ODI847338:ODI849318 ONE847338:ONE849318 OXA847338:OXA849318 PGW847338:PGW849318 PQS847338:PQS849318 QAO847338:QAO849318 QKK847338:QKK849318 QUG847338:QUG849318 REC847338:REC849318 RNY847338:RNY849318 RXU847338:RXU849318 SHQ847338:SHQ849318 SRM847338:SRM849318 TBI847338:TBI849318 TLE847338:TLE849318 TVA847338:TVA849318 UEW847338:UEW849318 UOS847338:UOS849318 UYO847338:UYO849318 VIK847338:VIK849318 VSG847338:VSG849318 WCC847338:WCC849318 WLY847338:WLY849318 WVU847338:WVU849318 I978346:K980326 JI912874:JI914854 TE912874:TE914854 ADA912874:ADA914854 AMW912874:AMW914854 AWS912874:AWS914854 BGO912874:BGO914854 BQK912874:BQK914854 CAG912874:CAG914854 CKC912874:CKC914854 CTY912874:CTY914854 DDU912874:DDU914854 DNQ912874:DNQ914854 DXM912874:DXM914854 EHI912874:EHI914854 ERE912874:ERE914854 FBA912874:FBA914854 FKW912874:FKW914854 FUS912874:FUS914854 GEO912874:GEO914854 GOK912874:GOK914854 GYG912874:GYG914854 HIC912874:HIC914854 HRY912874:HRY914854 IBU912874:IBU914854 ILQ912874:ILQ914854 IVM912874:IVM914854 JFI912874:JFI914854 JPE912874:JPE914854 JZA912874:JZA914854 KIW912874:KIW914854 KSS912874:KSS914854 LCO912874:LCO914854 LMK912874:LMK914854 LWG912874:LWG914854 MGC912874:MGC914854 MPY912874:MPY914854 MZU912874:MZU914854 NJQ912874:NJQ914854 NTM912874:NTM914854 ODI912874:ODI914854 ONE912874:ONE914854 OXA912874:OXA914854 PGW912874:PGW914854 PQS912874:PQS914854 QAO912874:QAO914854 QKK912874:QKK914854 QUG912874:QUG914854 REC912874:REC914854 RNY912874:RNY914854 RXU912874:RXU914854 SHQ912874:SHQ914854 SRM912874:SRM914854 TBI912874:TBI914854 TLE912874:TLE914854 TVA912874:TVA914854 UEW912874:UEW914854 UOS912874:UOS914854 UYO912874:UYO914854 VIK912874:VIK914854 VSG912874:VSG914854 WCC912874:WCC914854 WLY912874:WLY914854 WVU912874:WVU914854 I60842:K62822 JI978410:JI980390 TE978410:TE980390 ADA978410:ADA980390 AMW978410:AMW980390 AWS978410:AWS980390 BGO978410:BGO980390 BQK978410:BQK980390 CAG978410:CAG980390 CKC978410:CKC980390 CTY978410:CTY980390 DDU978410:DDU980390 DNQ978410:DNQ980390 DXM978410:DXM980390 EHI978410:EHI980390 ERE978410:ERE980390 FBA978410:FBA980390 FKW978410:FKW980390 FUS978410:FUS980390 GEO978410:GEO980390 GOK978410:GOK980390 GYG978410:GYG980390 HIC978410:HIC980390 HRY978410:HRY980390 IBU978410:IBU980390 ILQ978410:ILQ980390 IVM978410:IVM980390 JFI978410:JFI980390 JPE978410:JPE980390 JZA978410:JZA980390 KIW978410:KIW980390 KSS978410:KSS980390 LCO978410:LCO980390 LMK978410:LMK980390 LWG978410:LWG980390 MGC978410:MGC980390 MPY978410:MPY980390 MZU978410:MZU980390 NJQ978410:NJQ980390 NTM978410:NTM980390 ODI978410:ODI980390 ONE978410:ONE980390 OXA978410:OXA980390 PGW978410:PGW980390 PQS978410:PQS980390 QAO978410:QAO980390 QKK978410:QKK980390 QUG978410:QUG980390 REC978410:REC980390 RNY978410:RNY980390 RXU978410:RXU980390 SHQ978410:SHQ980390 SRM978410:SRM980390 TBI978410:TBI980390 TLE978410:TLE980390 TVA978410:TVA980390 UEW978410:UEW980390 UOS978410:UOS980390 UYO978410:UYO980390 VIK978410:VIK980390 VSG978410:VSG980390 WCC978410:WCC980390 WLY978410:WLY980390 WVU978410:WVU980390 WVV2:WVV3 WLZ2:WLZ3 WCD2:WCD3 VSH2:VSH3 VIL2:VIL3 UYP2:UYP3 UOT2:UOT3 UEX2:UEX3 TVB2:TVB3 TLF2:TLF3 TBJ2:TBJ3 SRN2:SRN3 SHR2:SHR3 RXV2:RXV3 RNZ2:RNZ3 RED2:RED3 QUH2:QUH3 QKL2:QKL3 QAP2:QAP3 PQT2:PQT3 PGX2:PGX3 OXB2:OXB3 ONF2:ONF3 ODJ2:ODJ3 NTN2:NTN3 NJR2:NJR3 MZV2:MZV3 MPZ2:MPZ3 MGD2:MGD3 LWH2:LWH3 LML2:LML3 LCP2:LCP3 KST2:KST3 KIX2:KIX3 JZB2:JZB3 JPF2:JPF3 JFJ2:JFJ3 IVN2:IVN3 ILR2:ILR3 IBV2:IBV3 HRZ2:HRZ3 HID2:HID3 GYH2:GYH3 GOL2:GOL3 GEP2:GEP3 FUT2:FUT3 FKX2:FKX3 FBB2:FBB3 ERF2:ERF3 EHJ2:EHJ3 DXN2:DXN3 DNR2:DNR3 DDV2:DDV3 CTZ2:CTZ3 CKD2:CKD3 CAH2:CAH3 BQL2:BQL3 BGP2:BGP3 AWT2:AWT3 AMX2:AMX3 ADB2:ADB3 TF2:TF3 JJ2:JJ3" xr:uid="{5B73972D-4FB1-4483-B473-EA4334E939BA}">
      <formula1>PRODUITS</formula1>
    </dataValidation>
    <dataValidation type="list" allowBlank="1" showInputMessage="1" showErrorMessage="1" sqref="H60842:H62822 JF60906:JF62886 TB60906:TB62886 ACX60906:ACX62886 AMT60906:AMT62886 AWP60906:AWP62886 BGL60906:BGL62886 BQH60906:BQH62886 CAD60906:CAD62886 CJZ60906:CJZ62886 CTV60906:CTV62886 DDR60906:DDR62886 DNN60906:DNN62886 DXJ60906:DXJ62886 EHF60906:EHF62886 ERB60906:ERB62886 FAX60906:FAX62886 FKT60906:FKT62886 FUP60906:FUP62886 GEL60906:GEL62886 GOH60906:GOH62886 GYD60906:GYD62886 HHZ60906:HHZ62886 HRV60906:HRV62886 IBR60906:IBR62886 ILN60906:ILN62886 IVJ60906:IVJ62886 JFF60906:JFF62886 JPB60906:JPB62886 JYX60906:JYX62886 KIT60906:KIT62886 KSP60906:KSP62886 LCL60906:LCL62886 LMH60906:LMH62886 LWD60906:LWD62886 MFZ60906:MFZ62886 MPV60906:MPV62886 MZR60906:MZR62886 NJN60906:NJN62886 NTJ60906:NTJ62886 ODF60906:ODF62886 ONB60906:ONB62886 OWX60906:OWX62886 PGT60906:PGT62886 PQP60906:PQP62886 QAL60906:QAL62886 QKH60906:QKH62886 QUD60906:QUD62886 RDZ60906:RDZ62886 RNV60906:RNV62886 RXR60906:RXR62886 SHN60906:SHN62886 SRJ60906:SRJ62886 TBF60906:TBF62886 TLB60906:TLB62886 TUX60906:TUX62886 UET60906:UET62886 UOP60906:UOP62886 UYL60906:UYL62886 VIH60906:VIH62886 VSD60906:VSD62886 WBZ60906:WBZ62886 WLV60906:WLV62886 WVR60906:WVR62886 H126378:H128358 JF126442:JF128422 TB126442:TB128422 ACX126442:ACX128422 AMT126442:AMT128422 AWP126442:AWP128422 BGL126442:BGL128422 BQH126442:BQH128422 CAD126442:CAD128422 CJZ126442:CJZ128422 CTV126442:CTV128422 DDR126442:DDR128422 DNN126442:DNN128422 DXJ126442:DXJ128422 EHF126442:EHF128422 ERB126442:ERB128422 FAX126442:FAX128422 FKT126442:FKT128422 FUP126442:FUP128422 GEL126442:GEL128422 GOH126442:GOH128422 GYD126442:GYD128422 HHZ126442:HHZ128422 HRV126442:HRV128422 IBR126442:IBR128422 ILN126442:ILN128422 IVJ126442:IVJ128422 JFF126442:JFF128422 JPB126442:JPB128422 JYX126442:JYX128422 KIT126442:KIT128422 KSP126442:KSP128422 LCL126442:LCL128422 LMH126442:LMH128422 LWD126442:LWD128422 MFZ126442:MFZ128422 MPV126442:MPV128422 MZR126442:MZR128422 NJN126442:NJN128422 NTJ126442:NTJ128422 ODF126442:ODF128422 ONB126442:ONB128422 OWX126442:OWX128422 PGT126442:PGT128422 PQP126442:PQP128422 QAL126442:QAL128422 QKH126442:QKH128422 QUD126442:QUD128422 RDZ126442:RDZ128422 RNV126442:RNV128422 RXR126442:RXR128422 SHN126442:SHN128422 SRJ126442:SRJ128422 TBF126442:TBF128422 TLB126442:TLB128422 TUX126442:TUX128422 UET126442:UET128422 UOP126442:UOP128422 UYL126442:UYL128422 VIH126442:VIH128422 VSD126442:VSD128422 WBZ126442:WBZ128422 WLV126442:WLV128422 WVR126442:WVR128422 H191914:H193894 JF191978:JF193958 TB191978:TB193958 ACX191978:ACX193958 AMT191978:AMT193958 AWP191978:AWP193958 BGL191978:BGL193958 BQH191978:BQH193958 CAD191978:CAD193958 CJZ191978:CJZ193958 CTV191978:CTV193958 DDR191978:DDR193958 DNN191978:DNN193958 DXJ191978:DXJ193958 EHF191978:EHF193958 ERB191978:ERB193958 FAX191978:FAX193958 FKT191978:FKT193958 FUP191978:FUP193958 GEL191978:GEL193958 GOH191978:GOH193958 GYD191978:GYD193958 HHZ191978:HHZ193958 HRV191978:HRV193958 IBR191978:IBR193958 ILN191978:ILN193958 IVJ191978:IVJ193958 JFF191978:JFF193958 JPB191978:JPB193958 JYX191978:JYX193958 KIT191978:KIT193958 KSP191978:KSP193958 LCL191978:LCL193958 LMH191978:LMH193958 LWD191978:LWD193958 MFZ191978:MFZ193958 MPV191978:MPV193958 MZR191978:MZR193958 NJN191978:NJN193958 NTJ191978:NTJ193958 ODF191978:ODF193958 ONB191978:ONB193958 OWX191978:OWX193958 PGT191978:PGT193958 PQP191978:PQP193958 QAL191978:QAL193958 QKH191978:QKH193958 QUD191978:QUD193958 RDZ191978:RDZ193958 RNV191978:RNV193958 RXR191978:RXR193958 SHN191978:SHN193958 SRJ191978:SRJ193958 TBF191978:TBF193958 TLB191978:TLB193958 TUX191978:TUX193958 UET191978:UET193958 UOP191978:UOP193958 UYL191978:UYL193958 VIH191978:VIH193958 VSD191978:VSD193958 WBZ191978:WBZ193958 WLV191978:WLV193958 WVR191978:WVR193958 H257450:H259430 JF257514:JF259494 TB257514:TB259494 ACX257514:ACX259494 AMT257514:AMT259494 AWP257514:AWP259494 BGL257514:BGL259494 BQH257514:BQH259494 CAD257514:CAD259494 CJZ257514:CJZ259494 CTV257514:CTV259494 DDR257514:DDR259494 DNN257514:DNN259494 DXJ257514:DXJ259494 EHF257514:EHF259494 ERB257514:ERB259494 FAX257514:FAX259494 FKT257514:FKT259494 FUP257514:FUP259494 GEL257514:GEL259494 GOH257514:GOH259494 GYD257514:GYD259494 HHZ257514:HHZ259494 HRV257514:HRV259494 IBR257514:IBR259494 ILN257514:ILN259494 IVJ257514:IVJ259494 JFF257514:JFF259494 JPB257514:JPB259494 JYX257514:JYX259494 KIT257514:KIT259494 KSP257514:KSP259494 LCL257514:LCL259494 LMH257514:LMH259494 LWD257514:LWD259494 MFZ257514:MFZ259494 MPV257514:MPV259494 MZR257514:MZR259494 NJN257514:NJN259494 NTJ257514:NTJ259494 ODF257514:ODF259494 ONB257514:ONB259494 OWX257514:OWX259494 PGT257514:PGT259494 PQP257514:PQP259494 QAL257514:QAL259494 QKH257514:QKH259494 QUD257514:QUD259494 RDZ257514:RDZ259494 RNV257514:RNV259494 RXR257514:RXR259494 SHN257514:SHN259494 SRJ257514:SRJ259494 TBF257514:TBF259494 TLB257514:TLB259494 TUX257514:TUX259494 UET257514:UET259494 UOP257514:UOP259494 UYL257514:UYL259494 VIH257514:VIH259494 VSD257514:VSD259494 WBZ257514:WBZ259494 WLV257514:WLV259494 WVR257514:WVR259494 H322986:H324966 JF323050:JF325030 TB323050:TB325030 ACX323050:ACX325030 AMT323050:AMT325030 AWP323050:AWP325030 BGL323050:BGL325030 BQH323050:BQH325030 CAD323050:CAD325030 CJZ323050:CJZ325030 CTV323050:CTV325030 DDR323050:DDR325030 DNN323050:DNN325030 DXJ323050:DXJ325030 EHF323050:EHF325030 ERB323050:ERB325030 FAX323050:FAX325030 FKT323050:FKT325030 FUP323050:FUP325030 GEL323050:GEL325030 GOH323050:GOH325030 GYD323050:GYD325030 HHZ323050:HHZ325030 HRV323050:HRV325030 IBR323050:IBR325030 ILN323050:ILN325030 IVJ323050:IVJ325030 JFF323050:JFF325030 JPB323050:JPB325030 JYX323050:JYX325030 KIT323050:KIT325030 KSP323050:KSP325030 LCL323050:LCL325030 LMH323050:LMH325030 LWD323050:LWD325030 MFZ323050:MFZ325030 MPV323050:MPV325030 MZR323050:MZR325030 NJN323050:NJN325030 NTJ323050:NTJ325030 ODF323050:ODF325030 ONB323050:ONB325030 OWX323050:OWX325030 PGT323050:PGT325030 PQP323050:PQP325030 QAL323050:QAL325030 QKH323050:QKH325030 QUD323050:QUD325030 RDZ323050:RDZ325030 RNV323050:RNV325030 RXR323050:RXR325030 SHN323050:SHN325030 SRJ323050:SRJ325030 TBF323050:TBF325030 TLB323050:TLB325030 TUX323050:TUX325030 UET323050:UET325030 UOP323050:UOP325030 UYL323050:UYL325030 VIH323050:VIH325030 VSD323050:VSD325030 WBZ323050:WBZ325030 WLV323050:WLV325030 WVR323050:WVR325030 H388522:H390502 JF388586:JF390566 TB388586:TB390566 ACX388586:ACX390566 AMT388586:AMT390566 AWP388586:AWP390566 BGL388586:BGL390566 BQH388586:BQH390566 CAD388586:CAD390566 CJZ388586:CJZ390566 CTV388586:CTV390566 DDR388586:DDR390566 DNN388586:DNN390566 DXJ388586:DXJ390566 EHF388586:EHF390566 ERB388586:ERB390566 FAX388586:FAX390566 FKT388586:FKT390566 FUP388586:FUP390566 GEL388586:GEL390566 GOH388586:GOH390566 GYD388586:GYD390566 HHZ388586:HHZ390566 HRV388586:HRV390566 IBR388586:IBR390566 ILN388586:ILN390566 IVJ388586:IVJ390566 JFF388586:JFF390566 JPB388586:JPB390566 JYX388586:JYX390566 KIT388586:KIT390566 KSP388586:KSP390566 LCL388586:LCL390566 LMH388586:LMH390566 LWD388586:LWD390566 MFZ388586:MFZ390566 MPV388586:MPV390566 MZR388586:MZR390566 NJN388586:NJN390566 NTJ388586:NTJ390566 ODF388586:ODF390566 ONB388586:ONB390566 OWX388586:OWX390566 PGT388586:PGT390566 PQP388586:PQP390566 QAL388586:QAL390566 QKH388586:QKH390566 QUD388586:QUD390566 RDZ388586:RDZ390566 RNV388586:RNV390566 RXR388586:RXR390566 SHN388586:SHN390566 SRJ388586:SRJ390566 TBF388586:TBF390566 TLB388586:TLB390566 TUX388586:TUX390566 UET388586:UET390566 UOP388586:UOP390566 UYL388586:UYL390566 VIH388586:VIH390566 VSD388586:VSD390566 WBZ388586:WBZ390566 WLV388586:WLV390566 WVR388586:WVR390566 H454058:H456038 JF454122:JF456102 TB454122:TB456102 ACX454122:ACX456102 AMT454122:AMT456102 AWP454122:AWP456102 BGL454122:BGL456102 BQH454122:BQH456102 CAD454122:CAD456102 CJZ454122:CJZ456102 CTV454122:CTV456102 DDR454122:DDR456102 DNN454122:DNN456102 DXJ454122:DXJ456102 EHF454122:EHF456102 ERB454122:ERB456102 FAX454122:FAX456102 FKT454122:FKT456102 FUP454122:FUP456102 GEL454122:GEL456102 GOH454122:GOH456102 GYD454122:GYD456102 HHZ454122:HHZ456102 HRV454122:HRV456102 IBR454122:IBR456102 ILN454122:ILN456102 IVJ454122:IVJ456102 JFF454122:JFF456102 JPB454122:JPB456102 JYX454122:JYX456102 KIT454122:KIT456102 KSP454122:KSP456102 LCL454122:LCL456102 LMH454122:LMH456102 LWD454122:LWD456102 MFZ454122:MFZ456102 MPV454122:MPV456102 MZR454122:MZR456102 NJN454122:NJN456102 NTJ454122:NTJ456102 ODF454122:ODF456102 ONB454122:ONB456102 OWX454122:OWX456102 PGT454122:PGT456102 PQP454122:PQP456102 QAL454122:QAL456102 QKH454122:QKH456102 QUD454122:QUD456102 RDZ454122:RDZ456102 RNV454122:RNV456102 RXR454122:RXR456102 SHN454122:SHN456102 SRJ454122:SRJ456102 TBF454122:TBF456102 TLB454122:TLB456102 TUX454122:TUX456102 UET454122:UET456102 UOP454122:UOP456102 UYL454122:UYL456102 VIH454122:VIH456102 VSD454122:VSD456102 WBZ454122:WBZ456102 WLV454122:WLV456102 WVR454122:WVR456102 H519594:H521574 JF519658:JF521638 TB519658:TB521638 ACX519658:ACX521638 AMT519658:AMT521638 AWP519658:AWP521638 BGL519658:BGL521638 BQH519658:BQH521638 CAD519658:CAD521638 CJZ519658:CJZ521638 CTV519658:CTV521638 DDR519658:DDR521638 DNN519658:DNN521638 DXJ519658:DXJ521638 EHF519658:EHF521638 ERB519658:ERB521638 FAX519658:FAX521638 FKT519658:FKT521638 FUP519658:FUP521638 GEL519658:GEL521638 GOH519658:GOH521638 GYD519658:GYD521638 HHZ519658:HHZ521638 HRV519658:HRV521638 IBR519658:IBR521638 ILN519658:ILN521638 IVJ519658:IVJ521638 JFF519658:JFF521638 JPB519658:JPB521638 JYX519658:JYX521638 KIT519658:KIT521638 KSP519658:KSP521638 LCL519658:LCL521638 LMH519658:LMH521638 LWD519658:LWD521638 MFZ519658:MFZ521638 MPV519658:MPV521638 MZR519658:MZR521638 NJN519658:NJN521638 NTJ519658:NTJ521638 ODF519658:ODF521638 ONB519658:ONB521638 OWX519658:OWX521638 PGT519658:PGT521638 PQP519658:PQP521638 QAL519658:QAL521638 QKH519658:QKH521638 QUD519658:QUD521638 RDZ519658:RDZ521638 RNV519658:RNV521638 RXR519658:RXR521638 SHN519658:SHN521638 SRJ519658:SRJ521638 TBF519658:TBF521638 TLB519658:TLB521638 TUX519658:TUX521638 UET519658:UET521638 UOP519658:UOP521638 UYL519658:UYL521638 VIH519658:VIH521638 VSD519658:VSD521638 WBZ519658:WBZ521638 WLV519658:WLV521638 WVR519658:WVR521638 H585130:H587110 JF585194:JF587174 TB585194:TB587174 ACX585194:ACX587174 AMT585194:AMT587174 AWP585194:AWP587174 BGL585194:BGL587174 BQH585194:BQH587174 CAD585194:CAD587174 CJZ585194:CJZ587174 CTV585194:CTV587174 DDR585194:DDR587174 DNN585194:DNN587174 DXJ585194:DXJ587174 EHF585194:EHF587174 ERB585194:ERB587174 FAX585194:FAX587174 FKT585194:FKT587174 FUP585194:FUP587174 GEL585194:GEL587174 GOH585194:GOH587174 GYD585194:GYD587174 HHZ585194:HHZ587174 HRV585194:HRV587174 IBR585194:IBR587174 ILN585194:ILN587174 IVJ585194:IVJ587174 JFF585194:JFF587174 JPB585194:JPB587174 JYX585194:JYX587174 KIT585194:KIT587174 KSP585194:KSP587174 LCL585194:LCL587174 LMH585194:LMH587174 LWD585194:LWD587174 MFZ585194:MFZ587174 MPV585194:MPV587174 MZR585194:MZR587174 NJN585194:NJN587174 NTJ585194:NTJ587174 ODF585194:ODF587174 ONB585194:ONB587174 OWX585194:OWX587174 PGT585194:PGT587174 PQP585194:PQP587174 QAL585194:QAL587174 QKH585194:QKH587174 QUD585194:QUD587174 RDZ585194:RDZ587174 RNV585194:RNV587174 RXR585194:RXR587174 SHN585194:SHN587174 SRJ585194:SRJ587174 TBF585194:TBF587174 TLB585194:TLB587174 TUX585194:TUX587174 UET585194:UET587174 UOP585194:UOP587174 UYL585194:UYL587174 VIH585194:VIH587174 VSD585194:VSD587174 WBZ585194:WBZ587174 WLV585194:WLV587174 WVR585194:WVR587174 H650666:H652646 JF650730:JF652710 TB650730:TB652710 ACX650730:ACX652710 AMT650730:AMT652710 AWP650730:AWP652710 BGL650730:BGL652710 BQH650730:BQH652710 CAD650730:CAD652710 CJZ650730:CJZ652710 CTV650730:CTV652710 DDR650730:DDR652710 DNN650730:DNN652710 DXJ650730:DXJ652710 EHF650730:EHF652710 ERB650730:ERB652710 FAX650730:FAX652710 FKT650730:FKT652710 FUP650730:FUP652710 GEL650730:GEL652710 GOH650730:GOH652710 GYD650730:GYD652710 HHZ650730:HHZ652710 HRV650730:HRV652710 IBR650730:IBR652710 ILN650730:ILN652710 IVJ650730:IVJ652710 JFF650730:JFF652710 JPB650730:JPB652710 JYX650730:JYX652710 KIT650730:KIT652710 KSP650730:KSP652710 LCL650730:LCL652710 LMH650730:LMH652710 LWD650730:LWD652710 MFZ650730:MFZ652710 MPV650730:MPV652710 MZR650730:MZR652710 NJN650730:NJN652710 NTJ650730:NTJ652710 ODF650730:ODF652710 ONB650730:ONB652710 OWX650730:OWX652710 PGT650730:PGT652710 PQP650730:PQP652710 QAL650730:QAL652710 QKH650730:QKH652710 QUD650730:QUD652710 RDZ650730:RDZ652710 RNV650730:RNV652710 RXR650730:RXR652710 SHN650730:SHN652710 SRJ650730:SRJ652710 TBF650730:TBF652710 TLB650730:TLB652710 TUX650730:TUX652710 UET650730:UET652710 UOP650730:UOP652710 UYL650730:UYL652710 VIH650730:VIH652710 VSD650730:VSD652710 WBZ650730:WBZ652710 WLV650730:WLV652710 WVR650730:WVR652710 H716202:H718182 JF716266:JF718246 TB716266:TB718246 ACX716266:ACX718246 AMT716266:AMT718246 AWP716266:AWP718246 BGL716266:BGL718246 BQH716266:BQH718246 CAD716266:CAD718246 CJZ716266:CJZ718246 CTV716266:CTV718246 DDR716266:DDR718246 DNN716266:DNN718246 DXJ716266:DXJ718246 EHF716266:EHF718246 ERB716266:ERB718246 FAX716266:FAX718246 FKT716266:FKT718246 FUP716266:FUP718246 GEL716266:GEL718246 GOH716266:GOH718246 GYD716266:GYD718246 HHZ716266:HHZ718246 HRV716266:HRV718246 IBR716266:IBR718246 ILN716266:ILN718246 IVJ716266:IVJ718246 JFF716266:JFF718246 JPB716266:JPB718246 JYX716266:JYX718246 KIT716266:KIT718246 KSP716266:KSP718246 LCL716266:LCL718246 LMH716266:LMH718246 LWD716266:LWD718246 MFZ716266:MFZ718246 MPV716266:MPV718246 MZR716266:MZR718246 NJN716266:NJN718246 NTJ716266:NTJ718246 ODF716266:ODF718246 ONB716266:ONB718246 OWX716266:OWX718246 PGT716266:PGT718246 PQP716266:PQP718246 QAL716266:QAL718246 QKH716266:QKH718246 QUD716266:QUD718246 RDZ716266:RDZ718246 RNV716266:RNV718246 RXR716266:RXR718246 SHN716266:SHN718246 SRJ716266:SRJ718246 TBF716266:TBF718246 TLB716266:TLB718246 TUX716266:TUX718246 UET716266:UET718246 UOP716266:UOP718246 UYL716266:UYL718246 VIH716266:VIH718246 VSD716266:VSD718246 WBZ716266:WBZ718246 WLV716266:WLV718246 WVR716266:WVR718246 H781738:H783718 JF781802:JF783782 TB781802:TB783782 ACX781802:ACX783782 AMT781802:AMT783782 AWP781802:AWP783782 BGL781802:BGL783782 BQH781802:BQH783782 CAD781802:CAD783782 CJZ781802:CJZ783782 CTV781802:CTV783782 DDR781802:DDR783782 DNN781802:DNN783782 DXJ781802:DXJ783782 EHF781802:EHF783782 ERB781802:ERB783782 FAX781802:FAX783782 FKT781802:FKT783782 FUP781802:FUP783782 GEL781802:GEL783782 GOH781802:GOH783782 GYD781802:GYD783782 HHZ781802:HHZ783782 HRV781802:HRV783782 IBR781802:IBR783782 ILN781802:ILN783782 IVJ781802:IVJ783782 JFF781802:JFF783782 JPB781802:JPB783782 JYX781802:JYX783782 KIT781802:KIT783782 KSP781802:KSP783782 LCL781802:LCL783782 LMH781802:LMH783782 LWD781802:LWD783782 MFZ781802:MFZ783782 MPV781802:MPV783782 MZR781802:MZR783782 NJN781802:NJN783782 NTJ781802:NTJ783782 ODF781802:ODF783782 ONB781802:ONB783782 OWX781802:OWX783782 PGT781802:PGT783782 PQP781802:PQP783782 QAL781802:QAL783782 QKH781802:QKH783782 QUD781802:QUD783782 RDZ781802:RDZ783782 RNV781802:RNV783782 RXR781802:RXR783782 SHN781802:SHN783782 SRJ781802:SRJ783782 TBF781802:TBF783782 TLB781802:TLB783782 TUX781802:TUX783782 UET781802:UET783782 UOP781802:UOP783782 UYL781802:UYL783782 VIH781802:VIH783782 VSD781802:VSD783782 WBZ781802:WBZ783782 WLV781802:WLV783782 WVR781802:WVR783782 H847274:H849254 JF847338:JF849318 TB847338:TB849318 ACX847338:ACX849318 AMT847338:AMT849318 AWP847338:AWP849318 BGL847338:BGL849318 BQH847338:BQH849318 CAD847338:CAD849318 CJZ847338:CJZ849318 CTV847338:CTV849318 DDR847338:DDR849318 DNN847338:DNN849318 DXJ847338:DXJ849318 EHF847338:EHF849318 ERB847338:ERB849318 FAX847338:FAX849318 FKT847338:FKT849318 FUP847338:FUP849318 GEL847338:GEL849318 GOH847338:GOH849318 GYD847338:GYD849318 HHZ847338:HHZ849318 HRV847338:HRV849318 IBR847338:IBR849318 ILN847338:ILN849318 IVJ847338:IVJ849318 JFF847338:JFF849318 JPB847338:JPB849318 JYX847338:JYX849318 KIT847338:KIT849318 KSP847338:KSP849318 LCL847338:LCL849318 LMH847338:LMH849318 LWD847338:LWD849318 MFZ847338:MFZ849318 MPV847338:MPV849318 MZR847338:MZR849318 NJN847338:NJN849318 NTJ847338:NTJ849318 ODF847338:ODF849318 ONB847338:ONB849318 OWX847338:OWX849318 PGT847338:PGT849318 PQP847338:PQP849318 QAL847338:QAL849318 QKH847338:QKH849318 QUD847338:QUD849318 RDZ847338:RDZ849318 RNV847338:RNV849318 RXR847338:RXR849318 SHN847338:SHN849318 SRJ847338:SRJ849318 TBF847338:TBF849318 TLB847338:TLB849318 TUX847338:TUX849318 UET847338:UET849318 UOP847338:UOP849318 UYL847338:UYL849318 VIH847338:VIH849318 VSD847338:VSD849318 WBZ847338:WBZ849318 WLV847338:WLV849318 WVR847338:WVR849318 H912810:H914790 JF912874:JF914854 TB912874:TB914854 ACX912874:ACX914854 AMT912874:AMT914854 AWP912874:AWP914854 BGL912874:BGL914854 BQH912874:BQH914854 CAD912874:CAD914854 CJZ912874:CJZ914854 CTV912874:CTV914854 DDR912874:DDR914854 DNN912874:DNN914854 DXJ912874:DXJ914854 EHF912874:EHF914854 ERB912874:ERB914854 FAX912874:FAX914854 FKT912874:FKT914854 FUP912874:FUP914854 GEL912874:GEL914854 GOH912874:GOH914854 GYD912874:GYD914854 HHZ912874:HHZ914854 HRV912874:HRV914854 IBR912874:IBR914854 ILN912874:ILN914854 IVJ912874:IVJ914854 JFF912874:JFF914854 JPB912874:JPB914854 JYX912874:JYX914854 KIT912874:KIT914854 KSP912874:KSP914854 LCL912874:LCL914854 LMH912874:LMH914854 LWD912874:LWD914854 MFZ912874:MFZ914854 MPV912874:MPV914854 MZR912874:MZR914854 NJN912874:NJN914854 NTJ912874:NTJ914854 ODF912874:ODF914854 ONB912874:ONB914854 OWX912874:OWX914854 PGT912874:PGT914854 PQP912874:PQP914854 QAL912874:QAL914854 QKH912874:QKH914854 QUD912874:QUD914854 RDZ912874:RDZ914854 RNV912874:RNV914854 RXR912874:RXR914854 SHN912874:SHN914854 SRJ912874:SRJ914854 TBF912874:TBF914854 TLB912874:TLB914854 TUX912874:TUX914854 UET912874:UET914854 UOP912874:UOP914854 UYL912874:UYL914854 VIH912874:VIH914854 VSD912874:VSD914854 WBZ912874:WBZ914854 WLV912874:WLV914854 WVR912874:WVR914854 H978346:H980326 JF978410:JF980390 TB978410:TB980390 ACX978410:ACX980390 AMT978410:AMT980390 AWP978410:AWP980390 BGL978410:BGL980390 BQH978410:BQH980390 CAD978410:CAD980390 CJZ978410:CJZ980390 CTV978410:CTV980390 DDR978410:DDR980390 DNN978410:DNN980390 DXJ978410:DXJ980390 EHF978410:EHF980390 ERB978410:ERB980390 FAX978410:FAX980390 FKT978410:FKT980390 FUP978410:FUP980390 GEL978410:GEL980390 GOH978410:GOH980390 GYD978410:GYD980390 HHZ978410:HHZ980390 HRV978410:HRV980390 IBR978410:IBR980390 ILN978410:ILN980390 IVJ978410:IVJ980390 JFF978410:JFF980390 JPB978410:JPB980390 JYX978410:JYX980390 KIT978410:KIT980390 KSP978410:KSP980390 LCL978410:LCL980390 LMH978410:LMH980390 LWD978410:LWD980390 MFZ978410:MFZ980390 MPV978410:MPV980390 MZR978410:MZR980390 NJN978410:NJN980390 NTJ978410:NTJ980390 ODF978410:ODF980390 ONB978410:ONB980390 OWX978410:OWX980390 PGT978410:PGT980390 PQP978410:PQP980390 QAL978410:QAL980390 QKH978410:QKH980390 QUD978410:QUD980390 RDZ978410:RDZ980390 RNV978410:RNV980390 RXR978410:RXR980390 SHN978410:SHN980390 SRJ978410:SRJ980390 TBF978410:TBF980390 TLB978410:TLB980390 TUX978410:TUX980390 UET978410:UET980390 UOP978410:UOP980390 UYL978410:UYL980390 VIH978410:VIH980390 VSD978410:VSD980390 WBZ978410:WBZ980390 WLV978410:WLV980390 WVR978410:WVR980390 WVS2:WVS3 WLW2:WLW3 WCA2:WCA3 VSE2:VSE3 VII2:VII3 UYM2:UYM3 UOQ2:UOQ3 UEU2:UEU3 TUY2:TUY3 TLC2:TLC3 TBG2:TBG3 SRK2:SRK3 SHO2:SHO3 RXS2:RXS3 RNW2:RNW3 REA2:REA3 QUE2:QUE3 QKI2:QKI3 QAM2:QAM3 PQQ2:PQQ3 PGU2:PGU3 OWY2:OWY3 ONC2:ONC3 ODG2:ODG3 NTK2:NTK3 NJO2:NJO3 MZS2:MZS3 MPW2:MPW3 MGA2:MGA3 LWE2:LWE3 LMI2:LMI3 LCM2:LCM3 KSQ2:KSQ3 KIU2:KIU3 JYY2:JYY3 JPC2:JPC3 JFG2:JFG3 IVK2:IVK3 ILO2:ILO3 IBS2:IBS3 HRW2:HRW3 HIA2:HIA3 GYE2:GYE3 GOI2:GOI3 GEM2:GEM3 FUQ2:FUQ3 FKU2:FKU3 FAY2:FAY3 ERC2:ERC3 EHG2:EHG3 DXK2:DXK3 DNO2:DNO3 DDS2:DDS3 CTW2:CTW3 CKA2:CKA3 CAE2:CAE3 BQI2:BQI3 BGM2:BGM3 AWQ2:AWQ3 AMU2:AMU3 ACY2:ACY3 TC2:TC3 JG2:JG3" xr:uid="{A1AA0897-C211-4C04-8841-A5B83D76722E}">
      <formula1>ACHETEUR</formula1>
    </dataValidation>
    <dataValidation type="list" allowBlank="1" showInputMessage="1" showErrorMessage="1" sqref="T2:T187" xr:uid="{7E1CD718-A0CB-4567-B236-0179A164B9A3}">
      <formula1>"OUI,NON,SIEGE"</formula1>
    </dataValidation>
    <dataValidation type="list" allowBlank="1" showInputMessage="1" showErrorMessage="1" sqref="F2:F187" xr:uid="{9D1723D4-CC42-40EF-8D26-B9A327BCF599}">
      <formula1>LISTE_DEMANDEUR</formula1>
    </dataValidation>
    <dataValidation type="list" allowBlank="1" showInputMessage="1" showErrorMessage="1" sqref="G2:G187" xr:uid="{34765F87-CBAE-4FFD-BF51-74C8EED03CEB}">
      <formula1>LISTE_ANTENNE</formula1>
    </dataValidation>
    <dataValidation type="list" allowBlank="1" showInputMessage="1" showErrorMessage="1" sqref="H2:H187" xr:uid="{BADED645-AA62-46DB-997B-A186AC0FF961}">
      <formula1>LISTE_ACHETEUR</formula1>
    </dataValidation>
    <dataValidation type="list" allowBlank="1" showInputMessage="1" showErrorMessage="1" sqref="E2:E187" xr:uid="{8472776E-EA9E-4809-8CF9-90975B62A961}">
      <formula1>LISTE_TYPE_CDE</formula1>
    </dataValidation>
  </dataValidations>
  <pageMargins left="0.78740157480314965" right="0.78740157480314965" top="0.98425196850393704" bottom="0.98425196850393704" header="0.51181102362204722" footer="0.51181102362204722"/>
  <pageSetup paperSize="9" scale="70" orientation="landscape" r:id="rId1"/>
  <headerFooter alignWithMargins="0">
    <oddFooter>&amp;CPRS11_D0C011 Gestion des achats</odd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A751BCB8DD0C44498E05EFA14F1CFD5" ma:contentTypeVersion="8" ma:contentTypeDescription="Create a new document." ma:contentTypeScope="" ma:versionID="b2b25fa9c4d6a480e6076c377ab9a07f">
  <xsd:schema xmlns:xsd="http://www.w3.org/2001/XMLSchema" xmlns:xs="http://www.w3.org/2001/XMLSchema" xmlns:p="http://schemas.microsoft.com/office/2006/metadata/properties" xmlns:ns3="020b769a-133e-4786-8727-7647011d2389" targetNamespace="http://schemas.microsoft.com/office/2006/metadata/properties" ma:root="true" ma:fieldsID="c1103332466459158370785ec2896cfa" ns3:_="">
    <xsd:import namespace="020b769a-133e-4786-8727-7647011d238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20b769a-133e-4786-8727-7647011d238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BA5EFC8-7061-404E-817C-981F51AB207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20b769a-133e-4786-8727-7647011d238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973A2F4-C481-43B3-8BBE-7AC38CA9A25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97A7551-87E0-4561-9409-2836FE5F1096}">
  <ds:schemaRefs>
    <ds:schemaRef ds:uri="http://schemas.microsoft.com/office/2006/documentManagement/types"/>
    <ds:schemaRef ds:uri="http://www.w3.org/XML/1998/namespace"/>
    <ds:schemaRef ds:uri="http://purl.org/dc/terms/"/>
    <ds:schemaRef ds:uri="http://schemas.microsoft.com/office/2006/metadata/properties"/>
    <ds:schemaRef ds:uri="http://purl.org/dc/elements/1.1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020b769a-133e-4786-8727-7647011d2389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cdes hors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Dif, Christian</dc:creator>
  <cp:lastModifiedBy>Dif, Christian</cp:lastModifiedBy>
  <dcterms:created xsi:type="dcterms:W3CDTF">2019-11-15T10:08:24Z</dcterms:created>
  <dcterms:modified xsi:type="dcterms:W3CDTF">2019-11-15T10:10:02Z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0x010100EA751BCB8DD0C44498E05EFA14F1CFD5</vt:lpwstr>
  </property>
</Properties>
</file>