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P:\aaaa QG\BUDGET\Stock\"/>
    </mc:Choice>
  </mc:AlternateContent>
  <xr:revisionPtr revIDLastSave="0" documentId="13_ncr:1_{F3ACEEB1-201A-4298-AEA6-EBE754479D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achat alcool" sheetId="3" r:id="rId3"/>
    <sheet name="Feuil3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17" i="1" l="1"/>
  <c r="E5" i="1" l="1"/>
  <c r="D5" i="1"/>
  <c r="C17" i="1" l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U17" i="1"/>
  <c r="V17" i="1"/>
  <c r="W17" i="1"/>
  <c r="X17" i="1"/>
  <c r="Y17" i="1"/>
  <c r="B17" i="1"/>
  <c r="C9" i="1"/>
  <c r="C10" i="1" s="1"/>
  <c r="D9" i="1"/>
  <c r="D10" i="1" s="1"/>
  <c r="E9" i="1"/>
  <c r="E10" i="1" s="1"/>
  <c r="F9" i="1"/>
  <c r="F10" i="1" s="1"/>
  <c r="G9" i="1"/>
  <c r="G10" i="1" s="1"/>
  <c r="H9" i="1"/>
  <c r="H10" i="1" s="1"/>
  <c r="I9" i="1"/>
  <c r="I10" i="1" s="1"/>
  <c r="J9" i="1"/>
  <c r="J10" i="1" s="1"/>
  <c r="K9" i="1"/>
  <c r="K10" i="1" s="1"/>
  <c r="L9" i="1"/>
  <c r="L10" i="1" s="1"/>
  <c r="M9" i="1"/>
  <c r="M10" i="1" s="1"/>
  <c r="N9" i="1"/>
  <c r="N10" i="1" s="1"/>
  <c r="O9" i="1"/>
  <c r="O10" i="1" s="1"/>
  <c r="P9" i="1"/>
  <c r="P10" i="1" s="1"/>
  <c r="Q9" i="1"/>
  <c r="Q10" i="1" s="1"/>
  <c r="R9" i="1"/>
  <c r="R10" i="1" s="1"/>
  <c r="S9" i="1"/>
  <c r="S10" i="1" s="1"/>
  <c r="T9" i="1"/>
  <c r="T10" i="1" s="1"/>
  <c r="U9" i="1"/>
  <c r="U10" i="1" s="1"/>
  <c r="V9" i="1"/>
  <c r="V10" i="1" s="1"/>
  <c r="W9" i="1"/>
  <c r="W10" i="1" s="1"/>
  <c r="X9" i="1"/>
  <c r="X10" i="1" s="1"/>
  <c r="Y9" i="1"/>
  <c r="Y10" i="1" s="1"/>
  <c r="B9" i="1"/>
  <c r="B10" i="1" s="1"/>
  <c r="Y13" i="1"/>
  <c r="Y14" i="1" s="1"/>
  <c r="X13" i="1"/>
  <c r="X14" i="1" s="1"/>
  <c r="Y5" i="1"/>
  <c r="Y6" i="1" s="1"/>
  <c r="Y26" i="1" s="1"/>
  <c r="X5" i="1"/>
  <c r="X6" i="1" s="1"/>
  <c r="X26" i="1" s="1"/>
  <c r="W13" i="1"/>
  <c r="W14" i="1" s="1"/>
  <c r="V13" i="1"/>
  <c r="V14" i="1" s="1"/>
  <c r="W5" i="1"/>
  <c r="W6" i="1" s="1"/>
  <c r="W26" i="1" s="1"/>
  <c r="V5" i="1"/>
  <c r="V6" i="1" s="1"/>
  <c r="V26" i="1" s="1"/>
  <c r="X27" i="1" l="1"/>
  <c r="Y29" i="1" s="1"/>
  <c r="V27" i="1"/>
  <c r="W29" i="1" s="1"/>
  <c r="O13" i="1" l="1"/>
  <c r="O14" i="1" s="1"/>
  <c r="P13" i="1"/>
  <c r="P14" i="1" s="1"/>
  <c r="Q13" i="1"/>
  <c r="Q14" i="1" s="1"/>
  <c r="R13" i="1"/>
  <c r="R14" i="1" s="1"/>
  <c r="S13" i="1"/>
  <c r="S14" i="1" s="1"/>
  <c r="T13" i="1"/>
  <c r="T14" i="1" s="1"/>
  <c r="U13" i="1"/>
  <c r="U14" i="1" s="1"/>
  <c r="N13" i="1"/>
  <c r="N14" i="1" s="1"/>
  <c r="M13" i="1"/>
  <c r="M14" i="1" s="1"/>
  <c r="O5" i="1"/>
  <c r="O6" i="1" s="1"/>
  <c r="P5" i="1"/>
  <c r="P6" i="1" s="1"/>
  <c r="Q5" i="1"/>
  <c r="Q6" i="1" s="1"/>
  <c r="R5" i="1"/>
  <c r="R6" i="1" s="1"/>
  <c r="R26" i="1" s="1"/>
  <c r="S5" i="1"/>
  <c r="S6" i="1" s="1"/>
  <c r="T5" i="1"/>
  <c r="T6" i="1" s="1"/>
  <c r="U5" i="1"/>
  <c r="U6" i="1" s="1"/>
  <c r="U26" i="1" s="1"/>
  <c r="N5" i="1"/>
  <c r="N6" i="1" s="1"/>
  <c r="N26" i="1" s="1"/>
  <c r="Q26" i="1" l="1"/>
  <c r="P26" i="1"/>
  <c r="T26" i="1"/>
  <c r="T27" i="1" s="1"/>
  <c r="U29" i="1" s="1"/>
  <c r="S26" i="1"/>
  <c r="R27" i="1" s="1"/>
  <c r="S29" i="1" s="1"/>
  <c r="O26" i="1"/>
  <c r="N27" i="1"/>
  <c r="O29" i="1" s="1"/>
  <c r="P27" i="1" l="1"/>
  <c r="Q29" i="1" s="1"/>
  <c r="C13" i="1"/>
  <c r="C14" i="1" s="1"/>
  <c r="C5" i="1"/>
  <c r="C6" i="1" s="1"/>
  <c r="N10" i="3"/>
  <c r="P10" i="3" s="1"/>
  <c r="R10" i="3" s="1"/>
  <c r="L13" i="1"/>
  <c r="L14" i="1" s="1"/>
  <c r="M5" i="1"/>
  <c r="M6" i="1" s="1"/>
  <c r="M26" i="1" s="1"/>
  <c r="L5" i="1"/>
  <c r="L6" i="1" s="1"/>
  <c r="L26" i="1" s="1"/>
  <c r="K13" i="1"/>
  <c r="K14" i="1" s="1"/>
  <c r="J13" i="1"/>
  <c r="J14" i="1" s="1"/>
  <c r="K5" i="1"/>
  <c r="K6" i="1" s="1"/>
  <c r="J5" i="1"/>
  <c r="J6" i="1" s="1"/>
  <c r="J26" i="1" s="1"/>
  <c r="I13" i="1"/>
  <c r="I14" i="1" s="1"/>
  <c r="H13" i="1"/>
  <c r="H14" i="1" s="1"/>
  <c r="I5" i="1"/>
  <c r="I6" i="1" s="1"/>
  <c r="I26" i="1" s="1"/>
  <c r="H5" i="1"/>
  <c r="H6" i="1" s="1"/>
  <c r="H26" i="1" s="1"/>
  <c r="K26" i="1" l="1"/>
  <c r="J27" i="1" s="1"/>
  <c r="K29" i="1" s="1"/>
  <c r="C26" i="1"/>
  <c r="L27" i="1"/>
  <c r="H27" i="1"/>
  <c r="I29" i="1" s="1"/>
  <c r="G13" i="1" l="1"/>
  <c r="G14" i="1" s="1"/>
  <c r="F13" i="1"/>
  <c r="F14" i="1" s="1"/>
  <c r="G5" i="1"/>
  <c r="G6" i="1" s="1"/>
  <c r="F5" i="1"/>
  <c r="F6" i="1" s="1"/>
  <c r="F26" i="1" s="1"/>
  <c r="E13" i="1"/>
  <c r="E14" i="1" s="1"/>
  <c r="E6" i="1"/>
  <c r="E26" i="1" s="1"/>
  <c r="D13" i="1"/>
  <c r="D14" i="1" s="1"/>
  <c r="D6" i="1"/>
  <c r="B13" i="1"/>
  <c r="B14" i="1" s="1"/>
  <c r="B5" i="1"/>
  <c r="B6" i="1" s="1"/>
  <c r="G26" i="1" l="1"/>
  <c r="B26" i="1"/>
  <c r="B27" i="1" s="1"/>
  <c r="C29" i="1" s="1"/>
  <c r="D26" i="1"/>
  <c r="F27" i="1" l="1"/>
  <c r="G29" i="1" s="1"/>
  <c r="D27" i="1"/>
  <c r="E29" i="1" s="1"/>
</calcChain>
</file>

<file path=xl/sharedStrings.xml><?xml version="1.0" encoding="utf-8"?>
<sst xmlns="http://schemas.openxmlformats.org/spreadsheetml/2006/main" count="112" uniqueCount="67">
  <si>
    <t>bieres</t>
  </si>
  <si>
    <t>champagnes</t>
  </si>
  <si>
    <t>mars</t>
  </si>
  <si>
    <t>cb</t>
  </si>
  <si>
    <t>avril</t>
  </si>
  <si>
    <t>mai</t>
  </si>
  <si>
    <t>juin</t>
  </si>
  <si>
    <t>Eristoff</t>
  </si>
  <si>
    <t xml:space="preserve">William L </t>
  </si>
  <si>
    <t>Absolut</t>
  </si>
  <si>
    <t>Baccardi</t>
  </si>
  <si>
    <t>Bailey's</t>
  </si>
  <si>
    <t>Ballentimes</t>
  </si>
  <si>
    <t xml:space="preserve">Camino </t>
  </si>
  <si>
    <t>Captain M</t>
  </si>
  <si>
    <t>Champagne Piper</t>
  </si>
  <si>
    <t>Chivas 12 ans</t>
  </si>
  <si>
    <t>Don papa</t>
  </si>
  <si>
    <t>Four roses</t>
  </si>
  <si>
    <t>Get 27 70cl</t>
  </si>
  <si>
    <t>Get 31</t>
  </si>
  <si>
    <t>Greygoose</t>
  </si>
  <si>
    <t>Havana</t>
  </si>
  <si>
    <t>JACK</t>
  </si>
  <si>
    <t>JB</t>
  </si>
  <si>
    <t>Malibu</t>
  </si>
  <si>
    <t>ST José</t>
  </si>
  <si>
    <t>despe</t>
  </si>
  <si>
    <t>corona</t>
  </si>
  <si>
    <t>piper</t>
  </si>
  <si>
    <t>gin gordon</t>
  </si>
  <si>
    <t>greygoose 1.75</t>
  </si>
  <si>
    <t>belvedere</t>
  </si>
  <si>
    <t>total bt</t>
  </si>
  <si>
    <t>423x17 doses</t>
  </si>
  <si>
    <t>x par 8</t>
  </si>
  <si>
    <t>divise par 5</t>
  </si>
  <si>
    <t>especes</t>
  </si>
  <si>
    <t>bt 400cl</t>
  </si>
  <si>
    <t>esp</t>
  </si>
  <si>
    <t>bt 70cl</t>
  </si>
  <si>
    <t>bt 1l</t>
  </si>
  <si>
    <r>
      <t>nb de bouteille multiplié par</t>
    </r>
    <r>
      <rPr>
        <b/>
        <sz val="11"/>
        <color rgb="FFFF0000"/>
        <rFont val="Calibri"/>
        <family val="2"/>
        <scheme val="minor"/>
      </rPr>
      <t xml:space="preserve"> 25</t>
    </r>
    <r>
      <rPr>
        <sz val="11"/>
        <color theme="1"/>
        <rFont val="Calibri"/>
        <family val="2"/>
        <scheme val="minor"/>
      </rPr>
      <t xml:space="preserve"> pour savoir le nombre de verres</t>
    </r>
  </si>
  <si>
    <r>
      <t xml:space="preserve">nb de bouteille multiplié par </t>
    </r>
    <r>
      <rPr>
        <b/>
        <sz val="11"/>
        <color rgb="FFFF000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 xml:space="preserve"> pour savoir le nombre de verres</t>
    </r>
  </si>
  <si>
    <r>
      <t xml:space="preserve">nb de champagnes multiplié par </t>
    </r>
    <r>
      <rPr>
        <b/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pour savoir le nombre de coupe</t>
    </r>
  </si>
  <si>
    <t>BT 100</t>
  </si>
  <si>
    <t>BT 150</t>
  </si>
  <si>
    <t>BT 300</t>
  </si>
  <si>
    <t>OCTOBRE</t>
  </si>
  <si>
    <t>NOVEMBRE</t>
  </si>
  <si>
    <t>DECEMBRE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</si>
  <si>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</si>
  <si>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</si>
  <si>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</si>
  <si>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</si>
  <si>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</si>
  <si>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</si>
  <si>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</si>
  <si>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</si>
  <si>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</si>
  <si>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 xml:space="preserve">nb de verre multiplié par 10€ </t>
  </si>
  <si>
    <t>nb de coupes multiplié par 12€</t>
  </si>
  <si>
    <t>VENDU</t>
  </si>
  <si>
    <t>OFFERT</t>
  </si>
  <si>
    <t>BT180</t>
  </si>
  <si>
    <t>nb de bières multiplié par 10€</t>
  </si>
  <si>
    <t>bt 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</si>
</sst>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8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8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" fontId="2" fillId="6" borderId="0" xfId="0" applyNumberFormat="1" applyFont="1" applyFill="1" applyBorder="1"/>
    <xf numFmtId="0" fontId="0" fillId="7" borderId="0" xfId="0" applyFill="1"/>
    <xf numFmtId="1" fontId="2" fillId="7" borderId="0" xfId="0" applyNumberFormat="1" applyFont="1" applyFill="1" applyBorder="1"/>
    <xf numFmtId="0" fontId="0" fillId="6" borderId="1" xfId="0" applyFill="1" applyBorder="1"/>
    <xf numFmtId="1" fontId="2" fillId="6" borderId="1" xfId="0" applyNumberFormat="1" applyFont="1" applyFill="1" applyBorder="1"/>
    <xf numFmtId="0" fontId="0" fillId="7" borderId="1" xfId="0" applyFill="1" applyBorder="1"/>
    <xf numFmtId="1" fontId="2" fillId="7" borderId="1" xfId="0" applyNumberFormat="1" applyFont="1" applyFill="1" applyBorder="1"/>
    <xf numFmtId="44" fontId="0" fillId="6" borderId="1" xfId="1" applyFont="1" applyFill="1" applyBorder="1"/>
    <xf numFmtId="44" fontId="0" fillId="7" borderId="1" xfId="1" applyFont="1" applyFill="1" applyBorder="1"/>
    <xf numFmtId="44" fontId="0" fillId="6" borderId="1" xfId="0" applyNumberFormat="1" applyFill="1" applyBorder="1"/>
    <xf numFmtId="44" fontId="0" fillId="7" borderId="1" xfId="0" applyNumberFormat="1" applyFill="1" applyBorder="1"/>
    <xf numFmtId="44" fontId="0" fillId="6" borderId="2" xfId="1" applyFont="1" applyFill="1" applyBorder="1"/>
    <xf numFmtId="1" fontId="2" fillId="6" borderId="2" xfId="0" applyNumberFormat="1" applyFont="1" applyFill="1" applyBorder="1"/>
    <xf numFmtId="44" fontId="0" fillId="7" borderId="2" xfId="1" applyFont="1" applyFill="1" applyBorder="1"/>
    <xf numFmtId="1" fontId="2" fillId="7" borderId="2" xfId="0" applyNumberFormat="1" applyFont="1" applyFill="1" applyBorder="1"/>
    <xf numFmtId="0" fontId="0" fillId="6" borderId="2" xfId="0" applyFill="1" applyBorder="1"/>
    <xf numFmtId="0" fontId="0" fillId="7" borderId="2" xfId="0" applyFill="1" applyBorder="1"/>
    <xf numFmtId="0" fontId="0" fillId="0" borderId="0" xfId="0" applyBorder="1"/>
    <xf numFmtId="0" fontId="0" fillId="6" borderId="3" xfId="0" applyFill="1" applyBorder="1"/>
    <xf numFmtId="1" fontId="2" fillId="6" borderId="3" xfId="0" applyNumberFormat="1" applyFont="1" applyFill="1" applyBorder="1"/>
    <xf numFmtId="0" fontId="0" fillId="7" borderId="3" xfId="0" applyFill="1" applyBorder="1"/>
    <xf numFmtId="1" fontId="2" fillId="7" borderId="3" xfId="0" applyNumberFormat="1" applyFont="1" applyFill="1" applyBorder="1"/>
    <xf numFmtId="0" fontId="0" fillId="6" borderId="4" xfId="0" applyFill="1" applyBorder="1"/>
    <xf numFmtId="1" fontId="2" fillId="6" borderId="4" xfId="0" applyNumberFormat="1" applyFont="1" applyFill="1" applyBorder="1"/>
    <xf numFmtId="0" fontId="0" fillId="7" borderId="4" xfId="0" applyFill="1" applyBorder="1"/>
    <xf numFmtId="1" fontId="2" fillId="7" borderId="4" xfId="0" applyNumberFormat="1" applyFont="1" applyFill="1" applyBorder="1"/>
    <xf numFmtId="2" fontId="0" fillId="6" borderId="0" xfId="0" applyNumberFormat="1" applyFill="1"/>
    <xf numFmtId="2" fontId="0" fillId="7" borderId="0" xfId="0" applyNumberFormat="1" applyFill="1"/>
    <xf numFmtId="0" fontId="0" fillId="6" borderId="0" xfId="0" applyFill="1" applyBorder="1"/>
    <xf numFmtId="0" fontId="0" fillId="7" borderId="0" xfId="0" applyFill="1" applyBorder="1"/>
    <xf numFmtId="0" fontId="0" fillId="8" borderId="0" xfId="0" applyFill="1"/>
    <xf numFmtId="0" fontId="0" fillId="8" borderId="1" xfId="0" applyFill="1" applyBorder="1"/>
    <xf numFmtId="1" fontId="2" fillId="8" borderId="1" xfId="0" applyNumberFormat="1" applyFont="1" applyFill="1" applyBorder="1"/>
    <xf numFmtId="44" fontId="0" fillId="8" borderId="1" xfId="1" applyFont="1" applyFill="1" applyBorder="1"/>
    <xf numFmtId="0" fontId="0" fillId="8" borderId="2" xfId="0" applyFill="1" applyBorder="1"/>
    <xf numFmtId="1" fontId="2" fillId="8" borderId="2" xfId="0" applyNumberFormat="1" applyFont="1" applyFill="1" applyBorder="1"/>
    <xf numFmtId="44" fontId="0" fillId="8" borderId="2" xfId="1" applyFont="1" applyFill="1" applyBorder="1"/>
    <xf numFmtId="0" fontId="0" fillId="8" borderId="3" xfId="0" applyFill="1" applyBorder="1"/>
    <xf numFmtId="1" fontId="2" fillId="8" borderId="3" xfId="0" applyNumberFormat="1" applyFont="1" applyFill="1" applyBorder="1"/>
    <xf numFmtId="0" fontId="0" fillId="8" borderId="0" xfId="0" applyFill="1" applyBorder="1"/>
    <xf numFmtId="1" fontId="2" fillId="8" borderId="0" xfId="0" applyNumberFormat="1" applyFont="1" applyFill="1" applyBorder="1"/>
    <xf numFmtId="0" fontId="0" fillId="8" borderId="4" xfId="0" applyFill="1" applyBorder="1"/>
    <xf numFmtId="1" fontId="2" fillId="8" borderId="4" xfId="0" applyNumberFormat="1" applyFont="1" applyFill="1" applyBorder="1"/>
    <xf numFmtId="44" fontId="0" fillId="8" borderId="1" xfId="0" applyNumberFormat="1" applyFill="1" applyBorder="1"/>
    <xf numFmtId="2" fontId="0" fillId="8" borderId="0" xfId="0" applyNumberFormat="1" applyFill="1"/>
    <xf numFmtId="0" fontId="0" fillId="0" borderId="0" xfId="0" applyAlignment="1">
      <alignment wrapText="1"/>
    </xf>
    <xf numFmtId="0" fontId="0" fillId="0" borderId="0" xfId="0" applyFill="1" applyBorder="1" applyAlignment="1">
      <alignment horizontal="right" wrapText="1"/>
    </xf>
    <xf numFmtId="0" fontId="0" fillId="0" borderId="0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4" fillId="0" borderId="0" xfId="0" applyFont="1" applyAlignment="1">
      <alignment horizontal="center" wrapText="1"/>
    </xf>
    <xf numFmtId="0" fontId="0" fillId="9" borderId="0" xfId="0" applyFill="1"/>
    <xf numFmtId="0" fontId="0" fillId="9" borderId="0" xfId="0" applyFill="1" applyBorder="1"/>
    <xf numFmtId="0" fontId="0" fillId="9" borderId="1" xfId="0" applyFill="1" applyBorder="1" applyAlignment="1">
      <alignment horizontal="center"/>
    </xf>
    <xf numFmtId="0" fontId="0" fillId="9" borderId="1" xfId="0" applyFill="1" applyBorder="1"/>
    <xf numFmtId="44" fontId="0" fillId="9" borderId="1" xfId="1" applyFont="1" applyFill="1" applyBorder="1"/>
    <xf numFmtId="0" fontId="0" fillId="9" borderId="2" xfId="0" applyFill="1" applyBorder="1"/>
    <xf numFmtId="1" fontId="2" fillId="9" borderId="2" xfId="0" applyNumberFormat="1" applyFont="1" applyFill="1" applyBorder="1"/>
    <xf numFmtId="1" fontId="2" fillId="9" borderId="1" xfId="0" applyNumberFormat="1" applyFont="1" applyFill="1" applyBorder="1"/>
    <xf numFmtId="44" fontId="0" fillId="9" borderId="2" xfId="1" applyFont="1" applyFill="1" applyBorder="1"/>
    <xf numFmtId="0" fontId="0" fillId="9" borderId="3" xfId="0" applyFill="1" applyBorder="1"/>
    <xf numFmtId="1" fontId="2" fillId="9" borderId="3" xfId="0" applyNumberFormat="1" applyFont="1" applyFill="1" applyBorder="1"/>
    <xf numFmtId="1" fontId="2" fillId="9" borderId="0" xfId="0" applyNumberFormat="1" applyFont="1" applyFill="1" applyBorder="1"/>
    <xf numFmtId="0" fontId="0" fillId="9" borderId="4" xfId="0" applyFill="1" applyBorder="1"/>
    <xf numFmtId="1" fontId="2" fillId="9" borderId="4" xfId="0" applyNumberFormat="1" applyFont="1" applyFill="1" applyBorder="1"/>
    <xf numFmtId="44" fontId="0" fillId="9" borderId="1" xfId="0" applyNumberFormat="1" applyFill="1" applyBorder="1"/>
    <xf numFmtId="2" fontId="0" fillId="9" borderId="0" xfId="0" applyNumberFormat="1" applyFill="1"/>
    <xf numFmtId="2" fontId="2" fillId="8" borderId="0" xfId="0" applyNumberFormat="1" applyFont="1" applyFill="1" applyBorder="1"/>
    <xf numFmtId="164" fontId="2" fillId="8" borderId="0" xfId="0" applyNumberFormat="1" applyFont="1" applyFill="1" applyBorder="1"/>
    <xf numFmtId="0" fontId="0" fillId="8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44" fontId="0" fillId="8" borderId="0" xfId="1" applyFont="1" applyFill="1"/>
    <xf numFmtId="0" fontId="0" fillId="0" borderId="0" xfId="0" applyAlignment="1">
      <alignment horizontal="right" vertical="center" wrapText="1"/>
    </xf>
    <xf numFmtId="0" fontId="0" fillId="9" borderId="1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7" borderId="1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right" vertical="center" wrapText="1"/>
    </xf>
    <xf numFmtId="2" fontId="2" fillId="8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7" borderId="1" xfId="0" applyNumberFormat="1" applyFont="1" applyFill="1" applyBorder="1" applyAlignment="1">
      <alignment horizontal="center"/>
    </xf>
    <xf numFmtId="2" fontId="2" fillId="9" borderId="1" xfId="0" applyNumberFormat="1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  <xf numFmtId="2" fontId="6" fillId="8" borderId="0" xfId="0" applyNumberFormat="1" applyFont="1" applyFill="1" applyBorder="1" applyAlignment="1">
      <alignment horizontal="center"/>
    </xf>
    <xf numFmtId="0" fontId="5" fillId="9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1"/>
  <sheetViews>
    <sheetView tabSelected="1" workbookViewId="0">
      <pane xSplit="1" topLeftCell="E1" activePane="topRight" state="frozen"/>
      <selection pane="topRight" activeCell="R30" sqref="R30"/>
    </sheetView>
  </sheetViews>
  <sheetFormatPr baseColWidth="10" defaultRowHeight="15" x14ac:dyDescent="0.25"/>
  <cols>
    <col min="1" max="1" width="31.28515625" style="52" customWidth="1"/>
    <col min="2" max="2" width="11.85546875" bestFit="1" customWidth="1"/>
    <col min="3" max="3" width="9" customWidth="1"/>
    <col min="4" max="4" width="11.85546875" style="1" bestFit="1" customWidth="1"/>
    <col min="5" max="5" width="10.85546875" bestFit="1" customWidth="1"/>
    <col min="6" max="15" width="9" customWidth="1"/>
    <col min="16" max="16" width="11.85546875" bestFit="1" customWidth="1"/>
    <col min="17" max="17" width="10.85546875" bestFit="1" customWidth="1"/>
    <col min="18" max="19" width="9" customWidth="1"/>
    <col min="20" max="20" width="10.85546875" bestFit="1" customWidth="1"/>
    <col min="21" max="26" width="9" customWidth="1"/>
  </cols>
  <sheetData>
    <row r="1" spans="1:25" x14ac:dyDescent="0.25">
      <c r="B1" s="95" t="s">
        <v>59</v>
      </c>
      <c r="C1" s="95"/>
      <c r="D1" s="94" t="s">
        <v>58</v>
      </c>
      <c r="E1" s="94"/>
      <c r="F1" s="92" t="s">
        <v>57</v>
      </c>
      <c r="G1" s="92"/>
      <c r="H1" s="93" t="s">
        <v>56</v>
      </c>
      <c r="I1" s="93"/>
      <c r="J1" s="95" t="s">
        <v>55</v>
      </c>
      <c r="K1" s="95"/>
      <c r="L1" s="91" t="s">
        <v>54</v>
      </c>
      <c r="M1" s="91"/>
      <c r="N1" s="92" t="s">
        <v>53</v>
      </c>
      <c r="O1" s="92"/>
      <c r="P1" s="93" t="s">
        <v>52</v>
      </c>
      <c r="Q1" s="93"/>
      <c r="R1" s="95" t="s">
        <v>51</v>
      </c>
      <c r="S1" s="95"/>
      <c r="T1" s="91" t="s">
        <v>48</v>
      </c>
      <c r="U1" s="91"/>
      <c r="V1" s="92" t="s">
        <v>49</v>
      </c>
      <c r="W1" s="92"/>
      <c r="X1" s="93" t="s">
        <v>50</v>
      </c>
      <c r="Y1" s="93"/>
    </row>
    <row r="2" spans="1:25" ht="23.25" x14ac:dyDescent="0.35">
      <c r="A2" s="56">
        <v>2018</v>
      </c>
      <c r="B2" s="57"/>
      <c r="C2" s="58"/>
      <c r="D2" s="73"/>
      <c r="E2" s="74"/>
      <c r="F2" s="6"/>
      <c r="G2" s="6"/>
      <c r="H2" s="8"/>
      <c r="I2" s="8"/>
      <c r="J2" s="57"/>
      <c r="K2" s="57"/>
      <c r="L2" s="37"/>
      <c r="M2" s="37"/>
      <c r="N2" s="6"/>
      <c r="O2" s="6"/>
      <c r="P2" s="8"/>
      <c r="Q2" s="8"/>
      <c r="R2" s="57"/>
      <c r="S2" s="57"/>
      <c r="T2" s="37"/>
      <c r="U2" s="37"/>
      <c r="V2" s="6"/>
      <c r="W2" s="6"/>
      <c r="X2" s="8"/>
      <c r="Y2" s="8"/>
    </row>
    <row r="3" spans="1:25" x14ac:dyDescent="0.25">
      <c r="B3" s="59" t="s">
        <v>62</v>
      </c>
      <c r="C3" s="59" t="s">
        <v>63</v>
      </c>
      <c r="D3" s="75" t="s">
        <v>62</v>
      </c>
      <c r="E3" s="75" t="s">
        <v>63</v>
      </c>
      <c r="F3" s="77" t="s">
        <v>62</v>
      </c>
      <c r="G3" s="77" t="s">
        <v>63</v>
      </c>
      <c r="H3" s="76" t="s">
        <v>62</v>
      </c>
      <c r="I3" s="76" t="s">
        <v>63</v>
      </c>
      <c r="J3" s="59" t="s">
        <v>62</v>
      </c>
      <c r="K3" s="59" t="s">
        <v>63</v>
      </c>
      <c r="L3" s="75" t="s">
        <v>62</v>
      </c>
      <c r="M3" s="75" t="s">
        <v>63</v>
      </c>
      <c r="N3" s="77" t="s">
        <v>62</v>
      </c>
      <c r="O3" s="77" t="s">
        <v>63</v>
      </c>
      <c r="P3" s="76" t="s">
        <v>62</v>
      </c>
      <c r="Q3" s="76" t="s">
        <v>63</v>
      </c>
      <c r="R3" s="59" t="s">
        <v>62</v>
      </c>
      <c r="S3" s="59" t="s">
        <v>63</v>
      </c>
      <c r="T3" s="75" t="s">
        <v>62</v>
      </c>
      <c r="U3" s="75" t="s">
        <v>63</v>
      </c>
      <c r="V3" s="77" t="s">
        <v>62</v>
      </c>
      <c r="W3" s="77" t="s">
        <v>63</v>
      </c>
      <c r="X3" s="76" t="s">
        <v>62</v>
      </c>
      <c r="Y3" s="76" t="s">
        <v>63</v>
      </c>
    </row>
    <row r="4" spans="1:25" x14ac:dyDescent="0.25">
      <c r="A4" s="53" t="s">
        <v>40</v>
      </c>
      <c r="B4" s="60"/>
      <c r="C4" s="60"/>
      <c r="D4" s="38"/>
      <c r="E4" s="39"/>
      <c r="F4" s="10"/>
      <c r="G4" s="11"/>
      <c r="H4" s="12"/>
      <c r="I4" s="13"/>
      <c r="J4" s="60"/>
      <c r="K4" s="64"/>
      <c r="L4" s="38"/>
      <c r="M4" s="39"/>
      <c r="N4" s="10"/>
      <c r="O4" s="11"/>
      <c r="P4" s="12">
        <v>148</v>
      </c>
      <c r="Q4" s="13">
        <v>30</v>
      </c>
      <c r="R4" s="60"/>
      <c r="S4" s="64"/>
      <c r="T4" s="38"/>
      <c r="U4" s="39"/>
      <c r="V4" s="10"/>
      <c r="W4" s="11"/>
      <c r="X4" s="12"/>
      <c r="Y4" s="13"/>
    </row>
    <row r="5" spans="1:25" s="84" customFormat="1" ht="30" x14ac:dyDescent="0.25">
      <c r="A5" s="79" t="s">
        <v>43</v>
      </c>
      <c r="B5" s="80">
        <f t="shared" ref="B5:M5" si="0">B4*15</f>
        <v>0</v>
      </c>
      <c r="C5" s="80">
        <f t="shared" si="0"/>
        <v>0</v>
      </c>
      <c r="D5" s="81">
        <f>D4*17</f>
        <v>0</v>
      </c>
      <c r="E5" s="81">
        <f>E4*17</f>
        <v>0</v>
      </c>
      <c r="F5" s="82">
        <f t="shared" si="0"/>
        <v>0</v>
      </c>
      <c r="G5" s="82">
        <f t="shared" si="0"/>
        <v>0</v>
      </c>
      <c r="H5" s="83">
        <f t="shared" si="0"/>
        <v>0</v>
      </c>
      <c r="I5" s="83">
        <f t="shared" si="0"/>
        <v>0</v>
      </c>
      <c r="J5" s="80">
        <f t="shared" si="0"/>
        <v>0</v>
      </c>
      <c r="K5" s="80">
        <f t="shared" si="0"/>
        <v>0</v>
      </c>
      <c r="L5" s="81">
        <f t="shared" si="0"/>
        <v>0</v>
      </c>
      <c r="M5" s="81">
        <f t="shared" si="0"/>
        <v>0</v>
      </c>
      <c r="N5" s="82">
        <f>N4*17</f>
        <v>0</v>
      </c>
      <c r="O5" s="82">
        <f t="shared" ref="O5:U5" si="1">O4*17</f>
        <v>0</v>
      </c>
      <c r="P5" s="83">
        <f t="shared" si="1"/>
        <v>2516</v>
      </c>
      <c r="Q5" s="83">
        <f t="shared" si="1"/>
        <v>510</v>
      </c>
      <c r="R5" s="80">
        <f t="shared" si="1"/>
        <v>0</v>
      </c>
      <c r="S5" s="80">
        <f t="shared" si="1"/>
        <v>0</v>
      </c>
      <c r="T5" s="81">
        <f t="shared" si="1"/>
        <v>0</v>
      </c>
      <c r="U5" s="81">
        <f t="shared" si="1"/>
        <v>0</v>
      </c>
      <c r="V5" s="82">
        <f t="shared" ref="V5:W5" si="2">V4*17</f>
        <v>0</v>
      </c>
      <c r="W5" s="82">
        <f t="shared" si="2"/>
        <v>0</v>
      </c>
      <c r="X5" s="83">
        <f t="shared" ref="X5:Y5" si="3">X4*17</f>
        <v>0</v>
      </c>
      <c r="Y5" s="83">
        <f t="shared" si="3"/>
        <v>0</v>
      </c>
    </row>
    <row r="6" spans="1:25" x14ac:dyDescent="0.25">
      <c r="A6" s="53" t="s">
        <v>60</v>
      </c>
      <c r="B6" s="61">
        <f>B5*10</f>
        <v>0</v>
      </c>
      <c r="C6" s="61">
        <f t="shared" ref="C6:Y6" si="4">C5*10</f>
        <v>0</v>
      </c>
      <c r="D6" s="40">
        <f t="shared" si="4"/>
        <v>0</v>
      </c>
      <c r="E6" s="40">
        <f t="shared" si="4"/>
        <v>0</v>
      </c>
      <c r="F6" s="14">
        <f t="shared" si="4"/>
        <v>0</v>
      </c>
      <c r="G6" s="14">
        <f t="shared" si="4"/>
        <v>0</v>
      </c>
      <c r="H6" s="15">
        <f t="shared" si="4"/>
        <v>0</v>
      </c>
      <c r="I6" s="15">
        <f t="shared" si="4"/>
        <v>0</v>
      </c>
      <c r="J6" s="61">
        <f t="shared" si="4"/>
        <v>0</v>
      </c>
      <c r="K6" s="61">
        <f t="shared" si="4"/>
        <v>0</v>
      </c>
      <c r="L6" s="40">
        <f t="shared" si="4"/>
        <v>0</v>
      </c>
      <c r="M6" s="40">
        <f t="shared" si="4"/>
        <v>0</v>
      </c>
      <c r="N6" s="14">
        <f t="shared" si="4"/>
        <v>0</v>
      </c>
      <c r="O6" s="14">
        <f t="shared" si="4"/>
        <v>0</v>
      </c>
      <c r="P6" s="15">
        <f t="shared" si="4"/>
        <v>25160</v>
      </c>
      <c r="Q6" s="15">
        <f t="shared" si="4"/>
        <v>5100</v>
      </c>
      <c r="R6" s="61">
        <f t="shared" si="4"/>
        <v>0</v>
      </c>
      <c r="S6" s="61">
        <f t="shared" si="4"/>
        <v>0</v>
      </c>
      <c r="T6" s="40">
        <f t="shared" si="4"/>
        <v>0</v>
      </c>
      <c r="U6" s="40">
        <f t="shared" si="4"/>
        <v>0</v>
      </c>
      <c r="V6" s="14">
        <f t="shared" si="4"/>
        <v>0</v>
      </c>
      <c r="W6" s="14">
        <f t="shared" si="4"/>
        <v>0</v>
      </c>
      <c r="X6" s="15">
        <f t="shared" si="4"/>
        <v>0</v>
      </c>
      <c r="Y6" s="15">
        <f t="shared" si="4"/>
        <v>0</v>
      </c>
    </row>
    <row r="7" spans="1:25" s="24" customFormat="1" x14ac:dyDescent="0.25">
      <c r="A7" s="54"/>
      <c r="B7" s="62"/>
      <c r="C7" s="63"/>
      <c r="D7" s="41"/>
      <c r="E7" s="42"/>
      <c r="F7" s="22"/>
      <c r="G7" s="19"/>
      <c r="H7" s="23"/>
      <c r="I7" s="21"/>
      <c r="J7" s="62"/>
      <c r="K7" s="63"/>
      <c r="L7" s="46"/>
      <c r="M7" s="47"/>
      <c r="N7" s="22"/>
      <c r="O7" s="19"/>
      <c r="P7" s="23"/>
      <c r="Q7" s="21"/>
      <c r="R7" s="62"/>
      <c r="S7" s="63"/>
      <c r="T7" s="41"/>
      <c r="U7" s="42"/>
      <c r="V7" s="22"/>
      <c r="W7" s="19"/>
      <c r="X7" s="23"/>
      <c r="Y7" s="21"/>
    </row>
    <row r="8" spans="1:25" s="24" customFormat="1" x14ac:dyDescent="0.25">
      <c r="A8" s="53" t="s">
        <v>41</v>
      </c>
      <c r="B8" s="60"/>
      <c r="C8" s="64"/>
      <c r="D8" s="38"/>
      <c r="E8" s="39"/>
      <c r="F8" s="10"/>
      <c r="G8" s="11"/>
      <c r="H8" s="12"/>
      <c r="I8" s="13"/>
      <c r="J8" s="60"/>
      <c r="K8" s="64"/>
      <c r="L8" s="38"/>
      <c r="M8" s="39"/>
      <c r="N8" s="10"/>
      <c r="O8" s="11"/>
      <c r="P8" s="12">
        <v>3</v>
      </c>
      <c r="Q8" s="13"/>
      <c r="R8" s="60"/>
      <c r="S8" s="64"/>
      <c r="T8" s="38"/>
      <c r="U8" s="39"/>
      <c r="V8" s="10"/>
      <c r="W8" s="11"/>
      <c r="X8" s="12"/>
      <c r="Y8" s="13"/>
    </row>
    <row r="9" spans="1:25" s="85" customFormat="1" ht="30" x14ac:dyDescent="0.25">
      <c r="A9" s="79" t="s">
        <v>42</v>
      </c>
      <c r="B9" s="80">
        <f>B8*25</f>
        <v>0</v>
      </c>
      <c r="C9" s="80">
        <f t="shared" ref="C9:Y9" si="5">C8*25</f>
        <v>0</v>
      </c>
      <c r="D9" s="81">
        <f t="shared" si="5"/>
        <v>0</v>
      </c>
      <c r="E9" s="81">
        <f t="shared" si="5"/>
        <v>0</v>
      </c>
      <c r="F9" s="82">
        <f t="shared" si="5"/>
        <v>0</v>
      </c>
      <c r="G9" s="82">
        <f t="shared" si="5"/>
        <v>0</v>
      </c>
      <c r="H9" s="83">
        <f t="shared" si="5"/>
        <v>0</v>
      </c>
      <c r="I9" s="83">
        <f t="shared" si="5"/>
        <v>0</v>
      </c>
      <c r="J9" s="80">
        <f t="shared" si="5"/>
        <v>0</v>
      </c>
      <c r="K9" s="80">
        <f t="shared" si="5"/>
        <v>0</v>
      </c>
      <c r="L9" s="81">
        <f t="shared" si="5"/>
        <v>0</v>
      </c>
      <c r="M9" s="81">
        <f t="shared" si="5"/>
        <v>0</v>
      </c>
      <c r="N9" s="82">
        <f t="shared" si="5"/>
        <v>0</v>
      </c>
      <c r="O9" s="82">
        <f t="shared" si="5"/>
        <v>0</v>
      </c>
      <c r="P9" s="83">
        <f t="shared" si="5"/>
        <v>75</v>
      </c>
      <c r="Q9" s="83">
        <f t="shared" si="5"/>
        <v>0</v>
      </c>
      <c r="R9" s="80">
        <f t="shared" si="5"/>
        <v>0</v>
      </c>
      <c r="S9" s="80">
        <f t="shared" si="5"/>
        <v>0</v>
      </c>
      <c r="T9" s="81">
        <f t="shared" si="5"/>
        <v>0</v>
      </c>
      <c r="U9" s="81">
        <f t="shared" si="5"/>
        <v>0</v>
      </c>
      <c r="V9" s="82">
        <f t="shared" si="5"/>
        <v>0</v>
      </c>
      <c r="W9" s="82">
        <f t="shared" si="5"/>
        <v>0</v>
      </c>
      <c r="X9" s="83">
        <f t="shared" si="5"/>
        <v>0</v>
      </c>
      <c r="Y9" s="83">
        <f t="shared" si="5"/>
        <v>0</v>
      </c>
    </row>
    <row r="10" spans="1:25" s="24" customFormat="1" x14ac:dyDescent="0.25">
      <c r="A10" s="53" t="s">
        <v>60</v>
      </c>
      <c r="B10" s="61">
        <f>B9*10</f>
        <v>0</v>
      </c>
      <c r="C10" s="61">
        <f t="shared" ref="C10:Y10" si="6">C9*10</f>
        <v>0</v>
      </c>
      <c r="D10" s="40">
        <f t="shared" si="6"/>
        <v>0</v>
      </c>
      <c r="E10" s="40">
        <f t="shared" si="6"/>
        <v>0</v>
      </c>
      <c r="F10" s="14">
        <f t="shared" si="6"/>
        <v>0</v>
      </c>
      <c r="G10" s="14">
        <f t="shared" si="6"/>
        <v>0</v>
      </c>
      <c r="H10" s="15">
        <f t="shared" si="6"/>
        <v>0</v>
      </c>
      <c r="I10" s="15">
        <f t="shared" si="6"/>
        <v>0</v>
      </c>
      <c r="J10" s="61">
        <f t="shared" si="6"/>
        <v>0</v>
      </c>
      <c r="K10" s="61">
        <f t="shared" si="6"/>
        <v>0</v>
      </c>
      <c r="L10" s="40">
        <f t="shared" si="6"/>
        <v>0</v>
      </c>
      <c r="M10" s="40">
        <f t="shared" si="6"/>
        <v>0</v>
      </c>
      <c r="N10" s="14">
        <f t="shared" si="6"/>
        <v>0</v>
      </c>
      <c r="O10" s="14">
        <f t="shared" si="6"/>
        <v>0</v>
      </c>
      <c r="P10" s="15">
        <f t="shared" si="6"/>
        <v>750</v>
      </c>
      <c r="Q10" s="15">
        <f t="shared" si="6"/>
        <v>0</v>
      </c>
      <c r="R10" s="61">
        <f t="shared" si="6"/>
        <v>0</v>
      </c>
      <c r="S10" s="61">
        <f t="shared" si="6"/>
        <v>0</v>
      </c>
      <c r="T10" s="40">
        <f t="shared" si="6"/>
        <v>0</v>
      </c>
      <c r="U10" s="40">
        <f t="shared" si="6"/>
        <v>0</v>
      </c>
      <c r="V10" s="14">
        <f t="shared" si="6"/>
        <v>0</v>
      </c>
      <c r="W10" s="14">
        <f t="shared" si="6"/>
        <v>0</v>
      </c>
      <c r="X10" s="15">
        <f t="shared" si="6"/>
        <v>0</v>
      </c>
      <c r="Y10" s="15">
        <f t="shared" si="6"/>
        <v>0</v>
      </c>
    </row>
    <row r="11" spans="1:25" s="24" customFormat="1" x14ac:dyDescent="0.25">
      <c r="A11" s="54"/>
      <c r="B11" s="62"/>
      <c r="C11" s="63"/>
      <c r="D11" s="41"/>
      <c r="E11" s="42"/>
      <c r="F11" s="22"/>
      <c r="G11" s="19"/>
      <c r="H11" s="23"/>
      <c r="I11" s="21"/>
      <c r="J11" s="62"/>
      <c r="K11" s="63"/>
      <c r="L11" s="46"/>
      <c r="M11" s="47"/>
      <c r="N11" s="22"/>
      <c r="O11" s="19"/>
      <c r="P11" s="23"/>
      <c r="Q11" s="21"/>
      <c r="R11" s="62"/>
      <c r="S11" s="63"/>
      <c r="T11" s="41"/>
      <c r="U11" s="42"/>
      <c r="V11" s="22"/>
      <c r="W11" s="19"/>
      <c r="X11" s="23"/>
      <c r="Y11" s="21"/>
    </row>
    <row r="12" spans="1:25" x14ac:dyDescent="0.25">
      <c r="A12" s="53" t="s">
        <v>1</v>
      </c>
      <c r="B12" s="60"/>
      <c r="C12" s="64"/>
      <c r="D12" s="38"/>
      <c r="E12" s="39"/>
      <c r="F12" s="10"/>
      <c r="G12" s="11"/>
      <c r="H12" s="12"/>
      <c r="I12" s="13"/>
      <c r="J12" s="60"/>
      <c r="K12" s="64"/>
      <c r="L12" s="38"/>
      <c r="M12" s="39"/>
      <c r="N12" s="10"/>
      <c r="O12" s="11">
        <v>0</v>
      </c>
      <c r="P12" s="12">
        <v>12</v>
      </c>
      <c r="Q12" s="13">
        <v>8</v>
      </c>
      <c r="R12" s="60"/>
      <c r="S12" s="64"/>
      <c r="T12" s="38"/>
      <c r="U12" s="39"/>
      <c r="V12" s="10"/>
      <c r="W12" s="11"/>
      <c r="X12" s="12"/>
      <c r="Y12" s="13"/>
    </row>
    <row r="13" spans="1:25" s="84" customFormat="1" ht="30" x14ac:dyDescent="0.25">
      <c r="A13" s="86" t="s">
        <v>44</v>
      </c>
      <c r="B13" s="80">
        <f t="shared" ref="B13:L13" si="7">B12*6</f>
        <v>0</v>
      </c>
      <c r="C13" s="80">
        <f t="shared" si="7"/>
        <v>0</v>
      </c>
      <c r="D13" s="81">
        <f t="shared" si="7"/>
        <v>0</v>
      </c>
      <c r="E13" s="81">
        <f t="shared" si="7"/>
        <v>0</v>
      </c>
      <c r="F13" s="82">
        <f t="shared" si="7"/>
        <v>0</v>
      </c>
      <c r="G13" s="82">
        <f t="shared" si="7"/>
        <v>0</v>
      </c>
      <c r="H13" s="83">
        <f t="shared" si="7"/>
        <v>0</v>
      </c>
      <c r="I13" s="83">
        <f t="shared" si="7"/>
        <v>0</v>
      </c>
      <c r="J13" s="80">
        <f t="shared" si="7"/>
        <v>0</v>
      </c>
      <c r="K13" s="80">
        <f t="shared" si="7"/>
        <v>0</v>
      </c>
      <c r="L13" s="81">
        <f t="shared" si="7"/>
        <v>0</v>
      </c>
      <c r="M13" s="81">
        <f>N12*6</f>
        <v>0</v>
      </c>
      <c r="N13" s="82">
        <f>N12*6</f>
        <v>0</v>
      </c>
      <c r="O13" s="82">
        <f t="shared" ref="O13:U13" si="8">O12*6</f>
        <v>0</v>
      </c>
      <c r="P13" s="83">
        <f t="shared" si="8"/>
        <v>72</v>
      </c>
      <c r="Q13" s="83">
        <f t="shared" si="8"/>
        <v>48</v>
      </c>
      <c r="R13" s="80">
        <f t="shared" si="8"/>
        <v>0</v>
      </c>
      <c r="S13" s="80">
        <f t="shared" si="8"/>
        <v>0</v>
      </c>
      <c r="T13" s="81">
        <f t="shared" si="8"/>
        <v>0</v>
      </c>
      <c r="U13" s="81">
        <f t="shared" si="8"/>
        <v>0</v>
      </c>
      <c r="V13" s="82">
        <f t="shared" ref="V13:W13" si="9">V12*6</f>
        <v>0</v>
      </c>
      <c r="W13" s="82">
        <f t="shared" si="9"/>
        <v>0</v>
      </c>
      <c r="X13" s="83">
        <f t="shared" ref="X13:Y13" si="10">X12*6</f>
        <v>0</v>
      </c>
      <c r="Y13" s="83">
        <f t="shared" si="10"/>
        <v>0</v>
      </c>
    </row>
    <row r="14" spans="1:25" x14ac:dyDescent="0.25">
      <c r="A14" s="53" t="s">
        <v>61</v>
      </c>
      <c r="B14" s="61">
        <f>B13*12</f>
        <v>0</v>
      </c>
      <c r="C14" s="61">
        <f t="shared" ref="C14:Y14" si="11">C13*12</f>
        <v>0</v>
      </c>
      <c r="D14" s="40">
        <f t="shared" si="11"/>
        <v>0</v>
      </c>
      <c r="E14" s="40">
        <f t="shared" si="11"/>
        <v>0</v>
      </c>
      <c r="F14" s="14">
        <f t="shared" si="11"/>
        <v>0</v>
      </c>
      <c r="G14" s="14">
        <f t="shared" si="11"/>
        <v>0</v>
      </c>
      <c r="H14" s="15">
        <f t="shared" si="11"/>
        <v>0</v>
      </c>
      <c r="I14" s="15">
        <f t="shared" si="11"/>
        <v>0</v>
      </c>
      <c r="J14" s="61">
        <f t="shared" si="11"/>
        <v>0</v>
      </c>
      <c r="K14" s="61">
        <f t="shared" si="11"/>
        <v>0</v>
      </c>
      <c r="L14" s="40">
        <f t="shared" si="11"/>
        <v>0</v>
      </c>
      <c r="M14" s="40">
        <f t="shared" si="11"/>
        <v>0</v>
      </c>
      <c r="N14" s="14">
        <f t="shared" si="11"/>
        <v>0</v>
      </c>
      <c r="O14" s="14">
        <f t="shared" si="11"/>
        <v>0</v>
      </c>
      <c r="P14" s="15">
        <f t="shared" si="11"/>
        <v>864</v>
      </c>
      <c r="Q14" s="15">
        <f t="shared" si="11"/>
        <v>576</v>
      </c>
      <c r="R14" s="61">
        <f t="shared" si="11"/>
        <v>0</v>
      </c>
      <c r="S14" s="61">
        <f t="shared" si="11"/>
        <v>0</v>
      </c>
      <c r="T14" s="40">
        <f t="shared" si="11"/>
        <v>0</v>
      </c>
      <c r="U14" s="40">
        <f t="shared" si="11"/>
        <v>0</v>
      </c>
      <c r="V14" s="14">
        <f t="shared" si="11"/>
        <v>0</v>
      </c>
      <c r="W14" s="14">
        <f t="shared" si="11"/>
        <v>0</v>
      </c>
      <c r="X14" s="15">
        <f t="shared" si="11"/>
        <v>0</v>
      </c>
      <c r="Y14" s="15">
        <f t="shared" si="11"/>
        <v>0</v>
      </c>
    </row>
    <row r="15" spans="1:25" x14ac:dyDescent="0.25">
      <c r="A15" s="53"/>
      <c r="B15" s="65"/>
      <c r="C15" s="63"/>
      <c r="D15" s="43"/>
      <c r="E15" s="42"/>
      <c r="F15" s="18"/>
      <c r="G15" s="19"/>
      <c r="H15" s="20"/>
      <c r="I15" s="21"/>
      <c r="J15" s="65"/>
      <c r="K15" s="63"/>
      <c r="L15" s="78"/>
      <c r="M15" s="47"/>
      <c r="N15" s="18"/>
      <c r="O15" s="19"/>
      <c r="P15" s="20"/>
      <c r="Q15" s="21"/>
      <c r="R15" s="65"/>
      <c r="S15" s="63"/>
      <c r="T15" s="43"/>
      <c r="U15" s="42"/>
      <c r="V15" s="18"/>
      <c r="W15" s="19"/>
      <c r="X15" s="20"/>
      <c r="Y15" s="21"/>
    </row>
    <row r="16" spans="1:25" x14ac:dyDescent="0.25">
      <c r="A16" s="53" t="s">
        <v>0</v>
      </c>
      <c r="B16" s="60"/>
      <c r="C16" s="64"/>
      <c r="D16" s="38"/>
      <c r="E16" s="39"/>
      <c r="F16" s="10"/>
      <c r="G16" s="11"/>
      <c r="H16" s="12"/>
      <c r="I16" s="13"/>
      <c r="J16" s="60"/>
      <c r="K16" s="64"/>
      <c r="L16" s="38"/>
      <c r="M16" s="39"/>
      <c r="N16" s="10"/>
      <c r="O16" s="11"/>
      <c r="P16" s="12">
        <v>96</v>
      </c>
      <c r="Q16" s="13">
        <v>10</v>
      </c>
      <c r="R16" s="60"/>
      <c r="S16" s="64"/>
      <c r="T16" s="38"/>
      <c r="U16" s="39"/>
      <c r="V16" s="10"/>
      <c r="W16" s="11"/>
      <c r="X16" s="12"/>
      <c r="Y16" s="13"/>
    </row>
    <row r="17" spans="1:25" x14ac:dyDescent="0.25">
      <c r="A17" s="53" t="s">
        <v>65</v>
      </c>
      <c r="B17" s="61">
        <f>B16*8</f>
        <v>0</v>
      </c>
      <c r="C17" s="61">
        <f t="shared" ref="C17:Y17" si="12">C16*8</f>
        <v>0</v>
      </c>
      <c r="D17" s="40">
        <f t="shared" si="12"/>
        <v>0</v>
      </c>
      <c r="E17" s="40">
        <f t="shared" si="12"/>
        <v>0</v>
      </c>
      <c r="F17" s="14">
        <f t="shared" si="12"/>
        <v>0</v>
      </c>
      <c r="G17" s="14">
        <f t="shared" si="12"/>
        <v>0</v>
      </c>
      <c r="H17" s="15">
        <f t="shared" si="12"/>
        <v>0</v>
      </c>
      <c r="I17" s="15">
        <f t="shared" si="12"/>
        <v>0</v>
      </c>
      <c r="J17" s="61">
        <f t="shared" si="12"/>
        <v>0</v>
      </c>
      <c r="K17" s="61">
        <f t="shared" si="12"/>
        <v>0</v>
      </c>
      <c r="L17" s="40">
        <f t="shared" si="12"/>
        <v>0</v>
      </c>
      <c r="M17" s="40">
        <f t="shared" si="12"/>
        <v>0</v>
      </c>
      <c r="N17" s="14">
        <f t="shared" si="12"/>
        <v>0</v>
      </c>
      <c r="O17" s="14">
        <f t="shared" si="12"/>
        <v>0</v>
      </c>
      <c r="P17" s="15">
        <f t="shared" si="12"/>
        <v>768</v>
      </c>
      <c r="Q17" s="15">
        <f t="shared" si="12"/>
        <v>80</v>
      </c>
      <c r="R17" s="61">
        <f t="shared" si="12"/>
        <v>0</v>
      </c>
      <c r="S17" s="61">
        <f t="shared" si="12"/>
        <v>0</v>
      </c>
      <c r="T17" s="40">
        <f>T16*10</f>
        <v>0</v>
      </c>
      <c r="U17" s="40">
        <f t="shared" si="12"/>
        <v>0</v>
      </c>
      <c r="V17" s="14">
        <f t="shared" si="12"/>
        <v>0</v>
      </c>
      <c r="W17" s="14">
        <f t="shared" si="12"/>
        <v>0</v>
      </c>
      <c r="X17" s="15">
        <f t="shared" si="12"/>
        <v>0</v>
      </c>
      <c r="Y17" s="15">
        <f t="shared" si="12"/>
        <v>0</v>
      </c>
    </row>
    <row r="18" spans="1:25" s="24" customFormat="1" x14ac:dyDescent="0.25">
      <c r="A18" s="55"/>
      <c r="B18" s="66"/>
      <c r="C18" s="67"/>
      <c r="D18" s="44"/>
      <c r="E18" s="45"/>
      <c r="F18" s="25"/>
      <c r="G18" s="26"/>
      <c r="H18" s="27"/>
      <c r="I18" s="28"/>
      <c r="J18" s="66"/>
      <c r="K18" s="67"/>
      <c r="L18" s="46"/>
      <c r="M18" s="47"/>
      <c r="N18" s="25"/>
      <c r="O18" s="26"/>
      <c r="P18" s="27"/>
      <c r="Q18" s="28"/>
      <c r="R18" s="66"/>
      <c r="S18" s="67"/>
      <c r="T18" s="44"/>
      <c r="U18" s="45"/>
      <c r="V18" s="25"/>
      <c r="W18" s="26"/>
      <c r="X18" s="27"/>
      <c r="Y18" s="28"/>
    </row>
    <row r="19" spans="1:25" s="24" customFormat="1" x14ac:dyDescent="0.25">
      <c r="A19" s="53" t="s">
        <v>45</v>
      </c>
      <c r="B19" s="58"/>
      <c r="C19" s="68"/>
      <c r="D19" s="46"/>
      <c r="E19" s="47"/>
      <c r="F19" s="35"/>
      <c r="G19" s="7"/>
      <c r="H19" s="36"/>
      <c r="I19" s="9"/>
      <c r="J19" s="58"/>
      <c r="K19" s="68"/>
      <c r="L19" s="46"/>
      <c r="M19" s="47"/>
      <c r="N19" s="35"/>
      <c r="O19" s="7"/>
      <c r="P19" s="36">
        <v>18900</v>
      </c>
      <c r="Q19" s="9">
        <v>1000</v>
      </c>
      <c r="R19" s="58"/>
      <c r="S19" s="68"/>
      <c r="T19" s="46"/>
      <c r="U19" s="47"/>
      <c r="V19" s="35"/>
      <c r="W19" s="7"/>
      <c r="X19" s="36"/>
      <c r="Y19" s="9"/>
    </row>
    <row r="20" spans="1:25" s="24" customFormat="1" x14ac:dyDescent="0.25">
      <c r="A20" s="53" t="s">
        <v>46</v>
      </c>
      <c r="B20" s="58"/>
      <c r="C20" s="68"/>
      <c r="D20" s="46"/>
      <c r="E20" s="47"/>
      <c r="F20" s="35"/>
      <c r="G20" s="7"/>
      <c r="H20" s="36"/>
      <c r="I20" s="9"/>
      <c r="J20" s="58"/>
      <c r="K20" s="68"/>
      <c r="L20" s="46"/>
      <c r="M20" s="47"/>
      <c r="N20" s="35"/>
      <c r="O20" s="7"/>
      <c r="P20" s="36">
        <v>35400</v>
      </c>
      <c r="Q20" s="9">
        <v>600</v>
      </c>
      <c r="R20" s="58"/>
      <c r="S20" s="68"/>
      <c r="T20" s="46"/>
      <c r="U20" s="47"/>
      <c r="V20" s="35"/>
      <c r="W20" s="7"/>
      <c r="X20" s="36"/>
      <c r="Y20" s="9"/>
    </row>
    <row r="21" spans="1:25" s="24" customFormat="1" x14ac:dyDescent="0.25">
      <c r="A21" s="53" t="s">
        <v>64</v>
      </c>
      <c r="B21" s="58"/>
      <c r="C21" s="68"/>
      <c r="D21" s="46"/>
      <c r="E21" s="47"/>
      <c r="F21" s="35"/>
      <c r="G21" s="7"/>
      <c r="H21" s="36"/>
      <c r="I21" s="9"/>
      <c r="J21" s="58"/>
      <c r="K21" s="68"/>
      <c r="L21" s="46"/>
      <c r="M21" s="47"/>
      <c r="N21" s="35"/>
      <c r="O21" s="7"/>
      <c r="P21" s="36">
        <v>720</v>
      </c>
      <c r="Q21" s="9">
        <v>180</v>
      </c>
      <c r="R21" s="58"/>
      <c r="S21" s="68"/>
      <c r="T21" s="46"/>
      <c r="U21" s="47"/>
      <c r="V21" s="35"/>
      <c r="W21" s="7"/>
      <c r="X21" s="36"/>
      <c r="Y21" s="9"/>
    </row>
    <row r="22" spans="1:25" s="24" customFormat="1" x14ac:dyDescent="0.25">
      <c r="A22" s="53" t="s">
        <v>66</v>
      </c>
      <c r="B22" s="58"/>
      <c r="C22" s="68"/>
      <c r="D22" s="46"/>
      <c r="E22" s="47"/>
      <c r="F22" s="35"/>
      <c r="G22" s="7"/>
      <c r="H22" s="36"/>
      <c r="I22" s="9"/>
      <c r="J22" s="58"/>
      <c r="K22" s="68"/>
      <c r="L22" s="46"/>
      <c r="M22" s="47"/>
      <c r="N22" s="35"/>
      <c r="O22" s="7"/>
      <c r="P22" s="36"/>
      <c r="Q22" s="9"/>
      <c r="R22" s="58"/>
      <c r="S22" s="68"/>
      <c r="T22" s="46"/>
      <c r="U22" s="47"/>
      <c r="V22" s="35"/>
      <c r="W22" s="7"/>
      <c r="X22" s="36"/>
      <c r="Y22" s="9"/>
    </row>
    <row r="23" spans="1:25" s="24" customFormat="1" x14ac:dyDescent="0.25">
      <c r="A23" s="53" t="s">
        <v>47</v>
      </c>
      <c r="B23" s="58"/>
      <c r="C23" s="68"/>
      <c r="D23" s="46"/>
      <c r="E23" s="47"/>
      <c r="F23" s="35"/>
      <c r="G23" s="7"/>
      <c r="H23" s="36"/>
      <c r="I23" s="9"/>
      <c r="J23" s="58"/>
      <c r="K23" s="68"/>
      <c r="L23" s="46"/>
      <c r="M23" s="47"/>
      <c r="N23" s="35"/>
      <c r="O23" s="7"/>
      <c r="P23" s="36">
        <v>1200</v>
      </c>
      <c r="Q23" s="9"/>
      <c r="R23" s="58"/>
      <c r="S23" s="68"/>
      <c r="T23" s="46"/>
      <c r="U23" s="47"/>
      <c r="V23" s="35"/>
      <c r="W23" s="7"/>
      <c r="X23" s="36"/>
      <c r="Y23" s="9"/>
    </row>
    <row r="24" spans="1:25" s="24" customFormat="1" x14ac:dyDescent="0.25">
      <c r="A24" s="53" t="s">
        <v>38</v>
      </c>
      <c r="B24" s="69"/>
      <c r="C24" s="70"/>
      <c r="D24" s="48"/>
      <c r="E24" s="49"/>
      <c r="F24" s="29"/>
      <c r="G24" s="30"/>
      <c r="H24" s="31"/>
      <c r="I24" s="32"/>
      <c r="J24" s="69"/>
      <c r="K24" s="70"/>
      <c r="L24" s="46"/>
      <c r="M24" s="47"/>
      <c r="N24" s="29"/>
      <c r="O24" s="30"/>
      <c r="P24" s="31">
        <v>600</v>
      </c>
      <c r="Q24" s="32"/>
      <c r="R24" s="69"/>
      <c r="S24" s="70"/>
      <c r="T24" s="48"/>
      <c r="U24" s="49"/>
      <c r="V24" s="29"/>
      <c r="W24" s="30"/>
      <c r="X24" s="31"/>
      <c r="Y24" s="32"/>
    </row>
    <row r="25" spans="1:25" s="24" customFormat="1" x14ac:dyDescent="0.25">
      <c r="A25" s="53">
        <v>600</v>
      </c>
      <c r="B25" s="69"/>
      <c r="C25" s="70"/>
      <c r="D25" s="48"/>
      <c r="E25" s="49"/>
      <c r="F25" s="29"/>
      <c r="G25" s="30"/>
      <c r="H25" s="31"/>
      <c r="I25" s="32"/>
      <c r="J25" s="69"/>
      <c r="K25" s="70"/>
      <c r="L25" s="46"/>
      <c r="M25" s="47"/>
      <c r="N25" s="29"/>
      <c r="O25" s="30"/>
      <c r="P25" s="31"/>
      <c r="Q25" s="32"/>
      <c r="R25" s="69"/>
      <c r="S25" s="70"/>
      <c r="T25" s="48"/>
      <c r="U25" s="49"/>
      <c r="V25" s="29"/>
      <c r="W25" s="30"/>
      <c r="X25" s="31"/>
      <c r="Y25" s="32"/>
    </row>
    <row r="26" spans="1:25" x14ac:dyDescent="0.25">
      <c r="B26" s="71">
        <f>B6+B14+B17+B19+B20+B23+B24+B21</f>
        <v>0</v>
      </c>
      <c r="C26" s="71">
        <f t="shared" ref="C26:Y26" si="13">C6+C14+C17+C19+C20+C23+C24+C21</f>
        <v>0</v>
      </c>
      <c r="D26" s="50">
        <f>D6+D14+D17+D19+D20+D23+D24+D21+D25</f>
        <v>0</v>
      </c>
      <c r="E26" s="50">
        <f t="shared" si="13"/>
        <v>0</v>
      </c>
      <c r="F26" s="16">
        <f t="shared" si="13"/>
        <v>0</v>
      </c>
      <c r="G26" s="16">
        <f t="shared" si="13"/>
        <v>0</v>
      </c>
      <c r="H26" s="17">
        <f t="shared" si="13"/>
        <v>0</v>
      </c>
      <c r="I26" s="17">
        <f t="shared" si="13"/>
        <v>0</v>
      </c>
      <c r="J26" s="71">
        <f t="shared" si="13"/>
        <v>0</v>
      </c>
      <c r="K26" s="71">
        <f t="shared" si="13"/>
        <v>0</v>
      </c>
      <c r="L26" s="50">
        <f t="shared" si="13"/>
        <v>0</v>
      </c>
      <c r="M26" s="50">
        <f t="shared" si="13"/>
        <v>0</v>
      </c>
      <c r="N26" s="16">
        <f t="shared" si="13"/>
        <v>0</v>
      </c>
      <c r="O26" s="16">
        <f t="shared" si="13"/>
        <v>0</v>
      </c>
      <c r="P26" s="17">
        <f t="shared" si="13"/>
        <v>83612</v>
      </c>
      <c r="Q26" s="17">
        <f t="shared" si="13"/>
        <v>7536</v>
      </c>
      <c r="R26" s="71">
        <f t="shared" si="13"/>
        <v>0</v>
      </c>
      <c r="S26" s="71">
        <f t="shared" si="13"/>
        <v>0</v>
      </c>
      <c r="T26" s="50">
        <f t="shared" si="13"/>
        <v>0</v>
      </c>
      <c r="U26" s="50">
        <f t="shared" si="13"/>
        <v>0</v>
      </c>
      <c r="V26" s="16">
        <f t="shared" si="13"/>
        <v>0</v>
      </c>
      <c r="W26" s="16">
        <f t="shared" si="13"/>
        <v>0</v>
      </c>
      <c r="X26" s="17">
        <f t="shared" si="13"/>
        <v>0</v>
      </c>
      <c r="Y26" s="17">
        <f t="shared" si="13"/>
        <v>0</v>
      </c>
    </row>
    <row r="27" spans="1:25" x14ac:dyDescent="0.25">
      <c r="B27" s="90">
        <f>B26-C26</f>
        <v>0</v>
      </c>
      <c r="C27" s="90"/>
      <c r="D27" s="87">
        <f>D26-E26</f>
        <v>0</v>
      </c>
      <c r="E27" s="87"/>
      <c r="F27" s="88">
        <f>F26-G26</f>
        <v>0</v>
      </c>
      <c r="G27" s="88"/>
      <c r="H27" s="89">
        <f>H26-I26</f>
        <v>0</v>
      </c>
      <c r="I27" s="89"/>
      <c r="J27" s="90">
        <f>J26-K26</f>
        <v>0</v>
      </c>
      <c r="K27" s="90"/>
      <c r="L27" s="87">
        <f>L26-M26</f>
        <v>0</v>
      </c>
      <c r="M27" s="87"/>
      <c r="N27" s="88">
        <f>N26-O26</f>
        <v>0</v>
      </c>
      <c r="O27" s="88"/>
      <c r="P27" s="89">
        <f>P26-Q26</f>
        <v>76076</v>
      </c>
      <c r="Q27" s="89"/>
      <c r="R27" s="90">
        <f>R26-S26</f>
        <v>0</v>
      </c>
      <c r="S27" s="90"/>
      <c r="T27" s="87">
        <f>T26-U26</f>
        <v>0</v>
      </c>
      <c r="U27" s="87"/>
      <c r="V27" s="88">
        <f>V26-W26</f>
        <v>0</v>
      </c>
      <c r="W27" s="88"/>
      <c r="X27" s="89">
        <f>X26-Y26</f>
        <v>0</v>
      </c>
      <c r="Y27" s="89"/>
    </row>
    <row r="28" spans="1:25" x14ac:dyDescent="0.25">
      <c r="B28" s="57"/>
      <c r="C28" s="58"/>
      <c r="D28" s="73"/>
      <c r="E28" s="47"/>
      <c r="F28" s="6"/>
      <c r="G28" s="6"/>
      <c r="H28" s="8"/>
      <c r="I28" s="8"/>
      <c r="J28" s="57"/>
      <c r="K28" s="57"/>
      <c r="L28" s="37"/>
      <c r="M28" s="37"/>
      <c r="N28" s="6"/>
      <c r="O28" s="6"/>
      <c r="P28" s="8"/>
      <c r="Q28" s="8"/>
      <c r="R28" s="57"/>
      <c r="S28" s="57"/>
      <c r="T28" s="37"/>
      <c r="U28" s="37"/>
      <c r="V28" s="6"/>
      <c r="W28" s="6"/>
      <c r="X28" s="8"/>
      <c r="Y28" s="8"/>
    </row>
    <row r="29" spans="1:25" x14ac:dyDescent="0.25">
      <c r="B29" s="57">
        <v>17995</v>
      </c>
      <c r="C29" s="72">
        <f>B29-B27</f>
        <v>17995</v>
      </c>
      <c r="D29" s="51">
        <v>11912</v>
      </c>
      <c r="E29" s="51">
        <f>D27-D29</f>
        <v>-11912</v>
      </c>
      <c r="F29" s="6"/>
      <c r="G29" s="33">
        <f>F27-F29</f>
        <v>0</v>
      </c>
      <c r="H29" s="8"/>
      <c r="I29" s="34">
        <f>H27-H29</f>
        <v>0</v>
      </c>
      <c r="J29" s="57"/>
      <c r="K29" s="72">
        <f>J27-J29</f>
        <v>0</v>
      </c>
      <c r="L29" s="37"/>
      <c r="M29" s="37"/>
      <c r="N29" s="6"/>
      <c r="O29" s="33">
        <f>N27-N29</f>
        <v>0</v>
      </c>
      <c r="P29" s="8">
        <v>39984</v>
      </c>
      <c r="Q29" s="34">
        <f>P27-P29</f>
        <v>36092</v>
      </c>
      <c r="R29" s="57">
        <v>25720</v>
      </c>
      <c r="S29" s="72">
        <f>R27-R29</f>
        <v>-25720</v>
      </c>
      <c r="T29" s="37"/>
      <c r="U29" s="51">
        <f>T27-T29</f>
        <v>0</v>
      </c>
      <c r="V29" s="6"/>
      <c r="W29" s="33">
        <f>V27-V29</f>
        <v>0</v>
      </c>
      <c r="X29" s="8"/>
      <c r="Y29" s="34">
        <f>X27-X29</f>
        <v>0</v>
      </c>
    </row>
    <row r="30" spans="1:25" x14ac:dyDescent="0.25">
      <c r="B30" s="57" t="s">
        <v>3</v>
      </c>
      <c r="C30" s="57" t="s">
        <v>37</v>
      </c>
      <c r="D30" s="37" t="s">
        <v>3</v>
      </c>
      <c r="E30" s="37" t="s">
        <v>37</v>
      </c>
      <c r="F30" s="6" t="s">
        <v>3</v>
      </c>
      <c r="G30" s="6" t="s">
        <v>37</v>
      </c>
      <c r="H30" s="8" t="s">
        <v>3</v>
      </c>
      <c r="I30" s="8" t="s">
        <v>37</v>
      </c>
      <c r="J30" s="57" t="s">
        <v>3</v>
      </c>
      <c r="K30" s="57" t="s">
        <v>37</v>
      </c>
      <c r="L30" s="37"/>
      <c r="M30" s="37"/>
      <c r="N30" s="6" t="s">
        <v>3</v>
      </c>
      <c r="O30" s="6" t="s">
        <v>37</v>
      </c>
      <c r="P30" s="8" t="s">
        <v>3</v>
      </c>
      <c r="Q30" s="8" t="s">
        <v>37</v>
      </c>
      <c r="R30" s="57" t="s">
        <v>3</v>
      </c>
      <c r="S30" s="57" t="s">
        <v>37</v>
      </c>
      <c r="T30" s="37"/>
      <c r="U30" s="37"/>
      <c r="V30" s="6" t="s">
        <v>3</v>
      </c>
      <c r="W30" s="6" t="s">
        <v>39</v>
      </c>
      <c r="X30" s="8" t="s">
        <v>3</v>
      </c>
      <c r="Y30" s="8" t="s">
        <v>39</v>
      </c>
    </row>
    <row r="31" spans="1:25" x14ac:dyDescent="0.25">
      <c r="E31">
        <v>2820</v>
      </c>
      <c r="N31" s="6"/>
      <c r="O31" s="6"/>
    </row>
  </sheetData>
  <mergeCells count="24">
    <mergeCell ref="H1:I1"/>
    <mergeCell ref="F1:G1"/>
    <mergeCell ref="D1:E1"/>
    <mergeCell ref="B1:C1"/>
    <mergeCell ref="R1:S1"/>
    <mergeCell ref="P1:Q1"/>
    <mergeCell ref="N1:O1"/>
    <mergeCell ref="L1:M1"/>
    <mergeCell ref="J1:K1"/>
    <mergeCell ref="V27:W27"/>
    <mergeCell ref="X27:Y27"/>
    <mergeCell ref="T1:U1"/>
    <mergeCell ref="V1:W1"/>
    <mergeCell ref="X1:Y1"/>
    <mergeCell ref="B27:C27"/>
    <mergeCell ref="D27:E27"/>
    <mergeCell ref="F27:G27"/>
    <mergeCell ref="H27:I27"/>
    <mergeCell ref="J27:K27"/>
    <mergeCell ref="L27:M27"/>
    <mergeCell ref="N27:O27"/>
    <mergeCell ref="P27:Q27"/>
    <mergeCell ref="R27:S27"/>
    <mergeCell ref="T27:U27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9"/>
  <sheetViews>
    <sheetView workbookViewId="0">
      <selection activeCell="A49" sqref="A1:A49"/>
    </sheetView>
  </sheetViews>
  <sheetFormatPr baseColWidth="10" defaultRowHeight="15" x14ac:dyDescent="0.25"/>
  <sheetData>
    <row r="1" spans="1:1" x14ac:dyDescent="0.25">
      <c r="A1">
        <v>8</v>
      </c>
    </row>
    <row r="2" spans="1:1" x14ac:dyDescent="0.25">
      <c r="A2">
        <v>16</v>
      </c>
    </row>
    <row r="3" spans="1:1" x14ac:dyDescent="0.25">
      <c r="A3">
        <v>34</v>
      </c>
    </row>
    <row r="4" spans="1:1" x14ac:dyDescent="0.25">
      <c r="A4">
        <v>34</v>
      </c>
    </row>
    <row r="5" spans="1:1" x14ac:dyDescent="0.25">
      <c r="A5">
        <v>292</v>
      </c>
    </row>
    <row r="6" spans="1:1" x14ac:dyDescent="0.25">
      <c r="A6">
        <v>540</v>
      </c>
    </row>
    <row r="7" spans="1:1" x14ac:dyDescent="0.25">
      <c r="A7">
        <v>622</v>
      </c>
    </row>
    <row r="8" spans="1:1" x14ac:dyDescent="0.25">
      <c r="A8">
        <v>689</v>
      </c>
    </row>
    <row r="9" spans="1:1" x14ac:dyDescent="0.25">
      <c r="A9">
        <v>760</v>
      </c>
    </row>
    <row r="10" spans="1:1" x14ac:dyDescent="0.25">
      <c r="A10">
        <v>8</v>
      </c>
    </row>
    <row r="11" spans="1:1" x14ac:dyDescent="0.25">
      <c r="A11">
        <v>12</v>
      </c>
    </row>
    <row r="12" spans="1:1" x14ac:dyDescent="0.25">
      <c r="A12">
        <v>18</v>
      </c>
    </row>
    <row r="13" spans="1:1" x14ac:dyDescent="0.25">
      <c r="A13">
        <v>206</v>
      </c>
    </row>
    <row r="14" spans="1:1" x14ac:dyDescent="0.25">
      <c r="A14">
        <v>208</v>
      </c>
    </row>
    <row r="15" spans="1:1" x14ac:dyDescent="0.25">
      <c r="A15">
        <v>382</v>
      </c>
    </row>
    <row r="16" spans="1:1" x14ac:dyDescent="0.25">
      <c r="A16">
        <v>456</v>
      </c>
    </row>
    <row r="17" spans="1:1" x14ac:dyDescent="0.25">
      <c r="A17">
        <v>978</v>
      </c>
    </row>
    <row r="18" spans="1:1" x14ac:dyDescent="0.25">
      <c r="A18">
        <v>981</v>
      </c>
    </row>
    <row r="19" spans="1:1" x14ac:dyDescent="0.25">
      <c r="A19">
        <v>16</v>
      </c>
    </row>
    <row r="20" spans="1:1" x14ac:dyDescent="0.25">
      <c r="A20">
        <v>24</v>
      </c>
    </row>
    <row r="21" spans="1:1" x14ac:dyDescent="0.25">
      <c r="A21">
        <v>25</v>
      </c>
    </row>
    <row r="22" spans="1:1" x14ac:dyDescent="0.25">
      <c r="A22">
        <v>499</v>
      </c>
    </row>
    <row r="23" spans="1:1" x14ac:dyDescent="0.25">
      <c r="A23">
        <v>782</v>
      </c>
    </row>
    <row r="24" spans="1:1" x14ac:dyDescent="0.25">
      <c r="A24">
        <v>1486</v>
      </c>
    </row>
    <row r="25" spans="1:1" x14ac:dyDescent="0.25">
      <c r="A25">
        <v>42</v>
      </c>
    </row>
    <row r="26" spans="1:1" x14ac:dyDescent="0.25">
      <c r="A26">
        <v>93</v>
      </c>
    </row>
    <row r="27" spans="1:1" x14ac:dyDescent="0.25">
      <c r="A27">
        <v>115</v>
      </c>
    </row>
    <row r="28" spans="1:1" x14ac:dyDescent="0.25">
      <c r="A28">
        <v>135</v>
      </c>
    </row>
    <row r="29" spans="1:1" x14ac:dyDescent="0.25">
      <c r="A29">
        <v>147</v>
      </c>
    </row>
    <row r="30" spans="1:1" x14ac:dyDescent="0.25">
      <c r="A30">
        <v>882</v>
      </c>
    </row>
    <row r="31" spans="1:1" x14ac:dyDescent="0.25">
      <c r="A31">
        <v>1100</v>
      </c>
    </row>
    <row r="32" spans="1:1" x14ac:dyDescent="0.25">
      <c r="A32">
        <v>20</v>
      </c>
    </row>
    <row r="33" spans="1:1" x14ac:dyDescent="0.25">
      <c r="A33">
        <v>24</v>
      </c>
    </row>
    <row r="34" spans="1:1" x14ac:dyDescent="0.25">
      <c r="A34">
        <v>35</v>
      </c>
    </row>
    <row r="35" spans="1:1" x14ac:dyDescent="0.25">
      <c r="A35">
        <v>63</v>
      </c>
    </row>
    <row r="36" spans="1:1" x14ac:dyDescent="0.25">
      <c r="A36">
        <v>86</v>
      </c>
    </row>
    <row r="37" spans="1:1" x14ac:dyDescent="0.25">
      <c r="A37">
        <v>201</v>
      </c>
    </row>
    <row r="38" spans="1:1" x14ac:dyDescent="0.25">
      <c r="A38">
        <v>385</v>
      </c>
    </row>
    <row r="39" spans="1:1" x14ac:dyDescent="0.25">
      <c r="A39">
        <v>476</v>
      </c>
    </row>
    <row r="40" spans="1:1" x14ac:dyDescent="0.25">
      <c r="A40">
        <v>1030</v>
      </c>
    </row>
    <row r="41" spans="1:1" x14ac:dyDescent="0.25">
      <c r="A41">
        <v>10</v>
      </c>
    </row>
    <row r="42" spans="1:1" x14ac:dyDescent="0.25">
      <c r="A42">
        <v>10</v>
      </c>
    </row>
    <row r="43" spans="1:1" x14ac:dyDescent="0.25">
      <c r="A43">
        <v>52</v>
      </c>
    </row>
    <row r="44" spans="1:1" x14ac:dyDescent="0.25">
      <c r="A44">
        <v>66</v>
      </c>
    </row>
    <row r="45" spans="1:1" x14ac:dyDescent="0.25">
      <c r="A45">
        <v>108</v>
      </c>
    </row>
    <row r="46" spans="1:1" x14ac:dyDescent="0.25">
      <c r="A46">
        <v>155</v>
      </c>
    </row>
    <row r="47" spans="1:1" x14ac:dyDescent="0.25">
      <c r="A47">
        <v>176</v>
      </c>
    </row>
    <row r="48" spans="1:1" x14ac:dyDescent="0.25">
      <c r="A48">
        <v>203</v>
      </c>
    </row>
    <row r="49" spans="1:1" x14ac:dyDescent="0.25">
      <c r="A49">
        <v>395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R28"/>
  <sheetViews>
    <sheetView topLeftCell="C1" workbookViewId="0">
      <selection activeCell="R11" sqref="R11"/>
    </sheetView>
  </sheetViews>
  <sheetFormatPr baseColWidth="10" defaultRowHeight="15" x14ac:dyDescent="0.25"/>
  <sheetData>
    <row r="1" spans="1:18" x14ac:dyDescent="0.25">
      <c r="B1" s="2" t="s">
        <v>4</v>
      </c>
      <c r="C1" s="2" t="s">
        <v>4</v>
      </c>
      <c r="D1" s="2" t="s">
        <v>4</v>
      </c>
      <c r="E1" s="2" t="s">
        <v>4</v>
      </c>
      <c r="F1" s="3" t="s">
        <v>5</v>
      </c>
      <c r="G1" s="3" t="s">
        <v>5</v>
      </c>
      <c r="H1" s="3" t="s">
        <v>5</v>
      </c>
      <c r="I1" s="5" t="s">
        <v>6</v>
      </c>
      <c r="J1" s="4" t="s">
        <v>2</v>
      </c>
    </row>
    <row r="2" spans="1:18" x14ac:dyDescent="0.25">
      <c r="A2" t="s">
        <v>7</v>
      </c>
      <c r="B2" s="2">
        <v>30</v>
      </c>
      <c r="C2" s="2">
        <v>24</v>
      </c>
      <c r="D2" s="2">
        <v>13</v>
      </c>
      <c r="E2" s="2">
        <v>14</v>
      </c>
      <c r="F2" s="3">
        <v>30</v>
      </c>
      <c r="G2" s="3">
        <v>24</v>
      </c>
      <c r="H2" s="3">
        <v>24</v>
      </c>
      <c r="I2" s="5"/>
      <c r="J2" s="4">
        <v>42</v>
      </c>
    </row>
    <row r="3" spans="1:18" x14ac:dyDescent="0.25">
      <c r="A3" t="s">
        <v>8</v>
      </c>
      <c r="B3" s="2">
        <v>18</v>
      </c>
      <c r="C3" s="2">
        <v>6</v>
      </c>
      <c r="D3" s="2">
        <v>6</v>
      </c>
      <c r="E3" s="2"/>
      <c r="F3" s="3">
        <v>24</v>
      </c>
      <c r="G3" s="3">
        <v>12</v>
      </c>
      <c r="H3" s="3">
        <v>24</v>
      </c>
      <c r="I3" s="5">
        <v>12</v>
      </c>
      <c r="J3" s="4">
        <v>12</v>
      </c>
    </row>
    <row r="4" spans="1:18" x14ac:dyDescent="0.25">
      <c r="A4" t="s">
        <v>9</v>
      </c>
      <c r="B4" s="2"/>
      <c r="C4" s="2"/>
      <c r="D4" s="2"/>
      <c r="E4" s="2"/>
      <c r="F4" s="3"/>
      <c r="G4" s="3"/>
      <c r="H4" s="3"/>
      <c r="I4" s="5"/>
      <c r="J4" s="4"/>
    </row>
    <row r="5" spans="1:18" x14ac:dyDescent="0.25">
      <c r="A5" t="s">
        <v>10</v>
      </c>
      <c r="B5" s="2"/>
      <c r="C5" s="2"/>
      <c r="D5" s="2"/>
      <c r="E5" s="2"/>
      <c r="F5" s="3"/>
      <c r="G5" s="3"/>
      <c r="H5" s="3"/>
      <c r="I5" s="5">
        <v>2</v>
      </c>
      <c r="J5" s="4">
        <v>6</v>
      </c>
    </row>
    <row r="6" spans="1:18" x14ac:dyDescent="0.25">
      <c r="A6" t="s">
        <v>11</v>
      </c>
      <c r="B6" s="2"/>
      <c r="C6" s="2"/>
      <c r="D6" s="2"/>
      <c r="E6" s="2"/>
      <c r="F6" s="3"/>
      <c r="G6" s="3"/>
      <c r="H6" s="3"/>
      <c r="I6" s="5"/>
      <c r="J6" s="4"/>
    </row>
    <row r="7" spans="1:18" x14ac:dyDescent="0.25">
      <c r="A7" t="s">
        <v>12</v>
      </c>
      <c r="B7" s="2">
        <v>2</v>
      </c>
      <c r="C7" s="2"/>
      <c r="D7" s="2"/>
      <c r="E7" s="2"/>
      <c r="F7" s="3"/>
      <c r="G7" s="3"/>
      <c r="H7" s="3"/>
      <c r="I7" s="5"/>
      <c r="J7" s="4"/>
    </row>
    <row r="8" spans="1:18" x14ac:dyDescent="0.25">
      <c r="A8" t="s">
        <v>13</v>
      </c>
      <c r="B8" s="2"/>
      <c r="C8" s="2"/>
      <c r="D8" s="2"/>
      <c r="E8" s="2"/>
      <c r="F8" s="3">
        <v>1</v>
      </c>
      <c r="G8" s="3"/>
      <c r="H8" s="3"/>
      <c r="I8" s="5"/>
      <c r="J8" s="4"/>
    </row>
    <row r="9" spans="1:18" x14ac:dyDescent="0.25">
      <c r="A9" t="s">
        <v>14</v>
      </c>
      <c r="B9" s="2">
        <v>2</v>
      </c>
      <c r="C9" s="2">
        <v>4</v>
      </c>
      <c r="D9" s="2"/>
      <c r="E9" s="2"/>
      <c r="F9" s="3"/>
      <c r="G9" s="3"/>
      <c r="H9" s="3"/>
      <c r="I9" s="5"/>
      <c r="J9" s="4"/>
    </row>
    <row r="10" spans="1:18" x14ac:dyDescent="0.25">
      <c r="A10" t="s">
        <v>15</v>
      </c>
      <c r="B10" s="2"/>
      <c r="C10" s="2"/>
      <c r="D10" s="2"/>
      <c r="E10" s="2"/>
      <c r="F10" s="3"/>
      <c r="G10" s="3"/>
      <c r="H10" s="3"/>
      <c r="I10" s="5"/>
      <c r="J10" s="4"/>
      <c r="M10" t="s">
        <v>34</v>
      </c>
      <c r="N10">
        <f>423*17</f>
        <v>7191</v>
      </c>
      <c r="O10" t="s">
        <v>35</v>
      </c>
      <c r="P10">
        <f>N10*8</f>
        <v>57528</v>
      </c>
      <c r="Q10" t="s">
        <v>36</v>
      </c>
      <c r="R10">
        <f>P10/5</f>
        <v>11505.6</v>
      </c>
    </row>
    <row r="11" spans="1:18" x14ac:dyDescent="0.25">
      <c r="A11" t="s">
        <v>16</v>
      </c>
      <c r="B11" s="2"/>
      <c r="C11" s="2"/>
      <c r="D11" s="2"/>
      <c r="E11" s="2"/>
      <c r="F11" s="3"/>
      <c r="G11" s="3"/>
      <c r="H11" s="3"/>
      <c r="I11" s="5"/>
      <c r="J11" s="4"/>
    </row>
    <row r="12" spans="1:18" x14ac:dyDescent="0.25">
      <c r="A12" t="s">
        <v>17</v>
      </c>
      <c r="B12" s="2"/>
      <c r="C12" s="2"/>
      <c r="D12" s="2"/>
      <c r="E12" s="2"/>
      <c r="F12" s="3"/>
      <c r="G12" s="3"/>
      <c r="H12" s="3"/>
      <c r="I12" s="5"/>
      <c r="J12" s="4"/>
    </row>
    <row r="13" spans="1:18" x14ac:dyDescent="0.25">
      <c r="A13" t="s">
        <v>18</v>
      </c>
      <c r="B13" s="2"/>
      <c r="C13" s="2"/>
      <c r="D13" s="2"/>
      <c r="E13" s="2"/>
      <c r="F13" s="3"/>
      <c r="G13" s="3"/>
      <c r="H13" s="3"/>
      <c r="I13" s="5"/>
      <c r="J13" s="4"/>
    </row>
    <row r="14" spans="1:18" x14ac:dyDescent="0.25">
      <c r="A14" t="s">
        <v>19</v>
      </c>
      <c r="B14" s="2"/>
      <c r="C14" s="2"/>
      <c r="D14" s="2"/>
      <c r="E14" s="2"/>
      <c r="F14" s="3"/>
      <c r="G14" s="3">
        <v>6</v>
      </c>
      <c r="H14" s="3"/>
      <c r="I14" s="5"/>
      <c r="J14" s="4"/>
    </row>
    <row r="15" spans="1:18" x14ac:dyDescent="0.25">
      <c r="A15" t="s">
        <v>20</v>
      </c>
      <c r="B15" s="2"/>
      <c r="C15" s="2"/>
      <c r="D15" s="2"/>
      <c r="E15" s="2"/>
      <c r="F15" s="3"/>
      <c r="G15" s="3"/>
      <c r="H15" s="3"/>
      <c r="I15" s="5"/>
      <c r="J15" s="4"/>
    </row>
    <row r="16" spans="1:18" x14ac:dyDescent="0.25">
      <c r="A16" t="s">
        <v>21</v>
      </c>
      <c r="B16" s="2">
        <v>14</v>
      </c>
      <c r="C16" s="2"/>
      <c r="D16" s="2"/>
      <c r="E16" s="2"/>
      <c r="F16" s="3"/>
      <c r="G16" s="3">
        <v>2</v>
      </c>
      <c r="H16" s="3">
        <v>3</v>
      </c>
      <c r="I16" s="5">
        <v>4</v>
      </c>
      <c r="J16" s="4"/>
    </row>
    <row r="17" spans="1:11" x14ac:dyDescent="0.25">
      <c r="A17" t="s">
        <v>31</v>
      </c>
      <c r="B17" s="2"/>
      <c r="C17" s="2"/>
      <c r="D17" s="2"/>
      <c r="E17" s="2"/>
      <c r="F17" s="3"/>
      <c r="G17" s="3"/>
      <c r="H17" s="3"/>
      <c r="I17" s="5"/>
      <c r="J17" s="4">
        <v>5</v>
      </c>
    </row>
    <row r="18" spans="1:11" x14ac:dyDescent="0.25">
      <c r="A18" t="s">
        <v>22</v>
      </c>
      <c r="B18" s="2">
        <v>6</v>
      </c>
      <c r="C18" s="2"/>
      <c r="D18" s="2"/>
      <c r="E18" s="2"/>
      <c r="F18" s="3"/>
      <c r="G18" s="3">
        <v>4</v>
      </c>
      <c r="H18" s="3"/>
      <c r="I18" s="5">
        <v>2</v>
      </c>
      <c r="J18" s="4">
        <v>2</v>
      </c>
    </row>
    <row r="19" spans="1:11" x14ac:dyDescent="0.25">
      <c r="A19" t="s">
        <v>23</v>
      </c>
      <c r="B19" s="2">
        <v>6</v>
      </c>
      <c r="C19" s="2"/>
      <c r="D19" s="2"/>
      <c r="E19" s="2"/>
      <c r="F19" s="3">
        <v>5</v>
      </c>
      <c r="G19" s="3">
        <v>2</v>
      </c>
      <c r="H19" s="3">
        <v>5</v>
      </c>
      <c r="I19" s="5"/>
      <c r="J19" s="4">
        <v>2</v>
      </c>
    </row>
    <row r="20" spans="1:11" x14ac:dyDescent="0.25">
      <c r="A20" t="s">
        <v>24</v>
      </c>
      <c r="B20" s="2">
        <v>2</v>
      </c>
      <c r="C20" s="2"/>
      <c r="D20" s="2"/>
      <c r="E20" s="2"/>
      <c r="F20" s="3"/>
      <c r="G20" s="3"/>
      <c r="H20" s="3"/>
      <c r="I20" s="5"/>
      <c r="J20" s="4"/>
    </row>
    <row r="21" spans="1:11" x14ac:dyDescent="0.25">
      <c r="A21" t="s">
        <v>25</v>
      </c>
      <c r="B21" s="2">
        <v>1</v>
      </c>
      <c r="C21" s="2">
        <v>3</v>
      </c>
      <c r="D21" s="2"/>
      <c r="E21" s="2"/>
      <c r="F21" s="3"/>
      <c r="G21" s="3"/>
      <c r="H21" s="3"/>
      <c r="I21" s="5"/>
      <c r="J21" s="4"/>
    </row>
    <row r="22" spans="1:11" x14ac:dyDescent="0.25">
      <c r="A22" t="s">
        <v>26</v>
      </c>
      <c r="B22" s="2"/>
      <c r="C22" s="2"/>
      <c r="D22" s="2"/>
      <c r="E22" s="2"/>
      <c r="F22" s="3"/>
      <c r="G22" s="3"/>
      <c r="H22" s="3"/>
      <c r="I22" s="5"/>
      <c r="J22" s="4"/>
    </row>
    <row r="23" spans="1:11" x14ac:dyDescent="0.25">
      <c r="A23" t="s">
        <v>29</v>
      </c>
      <c r="B23" s="2">
        <v>1</v>
      </c>
      <c r="C23" s="2"/>
      <c r="D23" s="2"/>
      <c r="E23" s="2"/>
      <c r="F23" s="3"/>
      <c r="G23" s="3"/>
      <c r="H23" s="3"/>
      <c r="I23" s="5"/>
      <c r="J23" s="4">
        <v>12</v>
      </c>
    </row>
    <row r="24" spans="1:11" x14ac:dyDescent="0.25">
      <c r="A24" t="s">
        <v>30</v>
      </c>
      <c r="B24" s="2"/>
      <c r="C24" s="2"/>
      <c r="D24" s="2"/>
      <c r="E24" s="2"/>
      <c r="F24" s="3"/>
      <c r="G24" s="3">
        <v>2</v>
      </c>
      <c r="H24" s="3"/>
      <c r="I24" s="5"/>
      <c r="J24" s="4"/>
    </row>
    <row r="25" spans="1:11" x14ac:dyDescent="0.25">
      <c r="A25" t="s">
        <v>32</v>
      </c>
      <c r="B25" s="2"/>
      <c r="C25" s="2"/>
      <c r="D25" s="2"/>
      <c r="E25" s="2"/>
      <c r="F25" s="3"/>
      <c r="G25" s="3"/>
      <c r="H25" s="3"/>
      <c r="I25" s="5"/>
      <c r="J25" s="4">
        <v>2</v>
      </c>
    </row>
    <row r="26" spans="1:11" x14ac:dyDescent="0.25">
      <c r="A26" t="s">
        <v>33</v>
      </c>
      <c r="B26" s="96">
        <v>152</v>
      </c>
      <c r="C26" s="96"/>
      <c r="D26" s="96"/>
      <c r="E26" s="96"/>
      <c r="F26" s="97">
        <v>168</v>
      </c>
      <c r="G26" s="97"/>
      <c r="H26" s="97"/>
      <c r="I26" s="5">
        <v>20</v>
      </c>
      <c r="J26" s="4">
        <v>83</v>
      </c>
      <c r="K26">
        <v>423</v>
      </c>
    </row>
    <row r="27" spans="1:11" x14ac:dyDescent="0.25">
      <c r="A27" t="s">
        <v>27</v>
      </c>
      <c r="B27">
        <v>48</v>
      </c>
      <c r="H27">
        <v>24</v>
      </c>
    </row>
    <row r="28" spans="1:11" x14ac:dyDescent="0.25">
      <c r="A28" t="s">
        <v>28</v>
      </c>
      <c r="B28">
        <v>48</v>
      </c>
      <c r="F28">
        <v>48</v>
      </c>
      <c r="H28">
        <v>72</v>
      </c>
    </row>
  </sheetData>
  <mergeCells count="2">
    <mergeCell ref="B26:E26"/>
    <mergeCell ref="F26:H2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achat alcool</vt:lpstr>
      <vt:lpstr>Feuil3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Karine Leroux</cp:lastModifiedBy>
  <dcterms:created xsi:type="dcterms:W3CDTF">2017-06-22T16:06:31Z</dcterms:created>
  <dcterms:modified xsi:type="dcterms:W3CDTF">2019-10-15T12:51:46Z</dcterms:modified>
</cp:coreProperties>
</file>