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0" yWindow="0" windowWidth="28800" windowHeight="11835" activeTab="1"/>
  </bookViews>
  <sheets>
    <sheet name="Données" sheetId="10" r:id="rId1"/>
    <sheet name="RECAP" sheetId="24" r:id="rId2"/>
    <sheet name="2020" sheetId="6" r:id="rId3"/>
    <sheet name="CHABOT" sheetId="16" r:id="rId4"/>
    <sheet name="DUMOULIN" sheetId="25" r:id="rId5"/>
    <sheet name="ASSADI" sheetId="27" r:id="rId6"/>
    <sheet name="de FALVARD" sheetId="26" r:id="rId7"/>
    <sheet name="BUCHAILLARD" sheetId="29" r:id="rId8"/>
    <sheet name="DIAS" sheetId="28" r:id="rId9"/>
    <sheet name="MUSCO" sheetId="35" r:id="rId10"/>
    <sheet name="LAIB" sheetId="34" r:id="rId11"/>
    <sheet name="CORNET" sheetId="33" r:id="rId12"/>
    <sheet name="MDIMAGH" sheetId="32" r:id="rId13"/>
    <sheet name="VARCIA" sheetId="31" r:id="rId14"/>
    <sheet name="SOP" sheetId="30" r:id="rId15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3" i="24" l="1"/>
  <c r="R13" i="10"/>
  <c r="Q13" i="10"/>
  <c r="P13" i="10"/>
  <c r="O13" i="10"/>
  <c r="N13" i="10"/>
  <c r="M13" i="10"/>
  <c r="L13" i="10"/>
  <c r="K13" i="10"/>
  <c r="J13" i="10"/>
  <c r="I13" i="10"/>
  <c r="H13" i="10"/>
  <c r="R12" i="10"/>
  <c r="Q12" i="10"/>
  <c r="P12" i="10"/>
  <c r="O12" i="10"/>
  <c r="N12" i="10"/>
  <c r="M12" i="10"/>
  <c r="L12" i="10"/>
  <c r="K12" i="10"/>
  <c r="J12" i="10"/>
  <c r="I12" i="10"/>
  <c r="H12" i="10"/>
  <c r="G12" i="10"/>
  <c r="R11" i="10"/>
  <c r="Q11" i="10"/>
  <c r="P11" i="10"/>
  <c r="O11" i="10"/>
  <c r="N11" i="10"/>
  <c r="M11" i="10"/>
  <c r="L11" i="10"/>
  <c r="K11" i="10"/>
  <c r="J11" i="10"/>
  <c r="I11" i="10"/>
  <c r="H11" i="10"/>
  <c r="R10" i="10"/>
  <c r="Q10" i="10"/>
  <c r="P10" i="10"/>
  <c r="O10" i="10"/>
  <c r="N10" i="10"/>
  <c r="M10" i="10"/>
  <c r="L10" i="10"/>
  <c r="K10" i="10"/>
  <c r="J10" i="10"/>
  <c r="I10" i="10"/>
  <c r="H10" i="10"/>
  <c r="R9" i="10"/>
  <c r="Q9" i="10"/>
  <c r="P9" i="10"/>
  <c r="O9" i="10"/>
  <c r="N9" i="10"/>
  <c r="M9" i="10"/>
  <c r="L9" i="10"/>
  <c r="K9" i="10"/>
  <c r="J9" i="10"/>
  <c r="I9" i="10"/>
  <c r="H9" i="10"/>
  <c r="R8" i="10"/>
  <c r="Q8" i="10"/>
  <c r="P8" i="10"/>
  <c r="O8" i="10"/>
  <c r="N8" i="10"/>
  <c r="M8" i="10"/>
  <c r="L8" i="10"/>
  <c r="K8" i="10"/>
  <c r="J8" i="10"/>
  <c r="I8" i="10"/>
  <c r="H8" i="10"/>
  <c r="R7" i="10"/>
  <c r="Q7" i="10"/>
  <c r="P7" i="10"/>
  <c r="O7" i="10"/>
  <c r="N7" i="10"/>
  <c r="M7" i="10"/>
  <c r="L7" i="10"/>
  <c r="K7" i="10"/>
  <c r="J7" i="10"/>
  <c r="I7" i="10"/>
  <c r="H7" i="10"/>
  <c r="R6" i="10"/>
  <c r="Q6" i="10"/>
  <c r="P6" i="10"/>
  <c r="O6" i="10"/>
  <c r="N6" i="10"/>
  <c r="M6" i="10"/>
  <c r="L6" i="10"/>
  <c r="K6" i="10"/>
  <c r="J6" i="10"/>
  <c r="I6" i="10"/>
  <c r="H6" i="10"/>
  <c r="R5" i="10"/>
  <c r="Q5" i="10"/>
  <c r="P5" i="10"/>
  <c r="O5" i="10"/>
  <c r="N5" i="10"/>
  <c r="M5" i="10"/>
  <c r="L5" i="10"/>
  <c r="K5" i="10"/>
  <c r="J5" i="10"/>
  <c r="I5" i="10"/>
  <c r="H5" i="10"/>
  <c r="R4" i="10"/>
  <c r="Q4" i="10"/>
  <c r="P4" i="10"/>
  <c r="O4" i="10"/>
  <c r="N4" i="10"/>
  <c r="M4" i="10"/>
  <c r="L4" i="10"/>
  <c r="K4" i="10"/>
  <c r="J4" i="10"/>
  <c r="I4" i="10"/>
  <c r="H4" i="10"/>
  <c r="R3" i="10"/>
  <c r="Q3" i="10"/>
  <c r="P3" i="10"/>
  <c r="O3" i="10"/>
  <c r="N3" i="10"/>
  <c r="M3" i="10"/>
  <c r="L3" i="10"/>
  <c r="K3" i="10"/>
  <c r="J3" i="10"/>
  <c r="I3" i="10"/>
  <c r="H3" i="10"/>
  <c r="G3" i="10"/>
  <c r="G4" i="10"/>
  <c r="G5" i="10"/>
  <c r="G6" i="10"/>
  <c r="G7" i="10"/>
  <c r="G8" i="10"/>
  <c r="G9" i="10"/>
  <c r="G10" i="10"/>
  <c r="G11" i="10"/>
  <c r="G13" i="10"/>
  <c r="R2" i="10"/>
  <c r="Q2" i="10"/>
  <c r="P2" i="10"/>
  <c r="O2" i="10"/>
  <c r="N2" i="10"/>
  <c r="M2" i="10"/>
  <c r="L2" i="10"/>
  <c r="K2" i="10"/>
  <c r="J2" i="10"/>
  <c r="I2" i="10"/>
  <c r="H2" i="10"/>
  <c r="G2" i="10"/>
  <c r="E1" i="10" l="1"/>
  <c r="R15" i="35" l="1"/>
  <c r="R14" i="35"/>
  <c r="R13" i="35"/>
  <c r="R12" i="35"/>
  <c r="R11" i="35"/>
  <c r="R10" i="35"/>
  <c r="R9" i="35"/>
  <c r="R8" i="35"/>
  <c r="R7" i="35"/>
  <c r="R6" i="35"/>
  <c r="R5" i="35"/>
  <c r="R4" i="35"/>
  <c r="V4" i="35" s="1"/>
  <c r="W4" i="35" s="1"/>
  <c r="S5" i="35" s="1"/>
  <c r="V5" i="35" s="1"/>
  <c r="W5" i="35" s="1"/>
  <c r="S6" i="35" s="1"/>
  <c r="V6" i="35" s="1"/>
  <c r="W6" i="35" s="1"/>
  <c r="S7" i="35" s="1"/>
  <c r="V7" i="35" s="1"/>
  <c r="W7" i="35" s="1"/>
  <c r="S8" i="35" s="1"/>
  <c r="V8" i="35" s="1"/>
  <c r="W8" i="35" s="1"/>
  <c r="S9" i="35" s="1"/>
  <c r="V9" i="35" s="1"/>
  <c r="W9" i="35" s="1"/>
  <c r="S10" i="35" s="1"/>
  <c r="V10" i="35" s="1"/>
  <c r="W10" i="35" s="1"/>
  <c r="S11" i="35" s="1"/>
  <c r="V11" i="35" s="1"/>
  <c r="W11" i="35" s="1"/>
  <c r="S12" i="35" s="1"/>
  <c r="V12" i="35" s="1"/>
  <c r="W12" i="35" s="1"/>
  <c r="S13" i="35" s="1"/>
  <c r="V13" i="35" s="1"/>
  <c r="W13" i="35" s="1"/>
  <c r="S14" i="35" s="1"/>
  <c r="V14" i="35" s="1"/>
  <c r="W14" i="35" s="1"/>
  <c r="S15" i="35" s="1"/>
  <c r="V15" i="35" s="1"/>
  <c r="W15" i="35" s="1"/>
  <c r="R15" i="34"/>
  <c r="R14" i="34"/>
  <c r="R13" i="34"/>
  <c r="R12" i="34"/>
  <c r="R11" i="34"/>
  <c r="R10" i="34"/>
  <c r="R9" i="34"/>
  <c r="R8" i="34"/>
  <c r="R7" i="34"/>
  <c r="R6" i="34"/>
  <c r="R5" i="34"/>
  <c r="R4" i="34"/>
  <c r="U4" i="34" s="1"/>
  <c r="R15" i="33"/>
  <c r="R14" i="33"/>
  <c r="R13" i="33"/>
  <c r="R12" i="33"/>
  <c r="R11" i="33"/>
  <c r="R10" i="33"/>
  <c r="R9" i="33"/>
  <c r="R8" i="33"/>
  <c r="R7" i="33"/>
  <c r="R6" i="33"/>
  <c r="R5" i="33"/>
  <c r="V4" i="33"/>
  <c r="W4" i="33" s="1"/>
  <c r="S5" i="33" s="1"/>
  <c r="V5" i="33" s="1"/>
  <c r="W5" i="33" s="1"/>
  <c r="S6" i="33" s="1"/>
  <c r="V6" i="33" s="1"/>
  <c r="W6" i="33" s="1"/>
  <c r="S7" i="33" s="1"/>
  <c r="V7" i="33" s="1"/>
  <c r="W7" i="33" s="1"/>
  <c r="S8" i="33" s="1"/>
  <c r="V8" i="33" s="1"/>
  <c r="W8" i="33" s="1"/>
  <c r="S9" i="33" s="1"/>
  <c r="V9" i="33" s="1"/>
  <c r="W9" i="33" s="1"/>
  <c r="S10" i="33" s="1"/>
  <c r="V10" i="33" s="1"/>
  <c r="W10" i="33" s="1"/>
  <c r="S11" i="33" s="1"/>
  <c r="V11" i="33" s="1"/>
  <c r="W11" i="33" s="1"/>
  <c r="S12" i="33" s="1"/>
  <c r="V12" i="33" s="1"/>
  <c r="W12" i="33" s="1"/>
  <c r="S13" i="33" s="1"/>
  <c r="V13" i="33" s="1"/>
  <c r="W13" i="33" s="1"/>
  <c r="S14" i="33" s="1"/>
  <c r="V14" i="33" s="1"/>
  <c r="W14" i="33" s="1"/>
  <c r="S15" i="33" s="1"/>
  <c r="V15" i="33" s="1"/>
  <c r="W15" i="33" s="1"/>
  <c r="R4" i="33"/>
  <c r="R15" i="32"/>
  <c r="R14" i="32"/>
  <c r="R13" i="32"/>
  <c r="R12" i="32"/>
  <c r="R11" i="32"/>
  <c r="R10" i="32"/>
  <c r="R9" i="32"/>
  <c r="R8" i="32"/>
  <c r="R7" i="32"/>
  <c r="R6" i="32"/>
  <c r="R5" i="32"/>
  <c r="V4" i="32"/>
  <c r="W4" i="32" s="1"/>
  <c r="S5" i="32" s="1"/>
  <c r="V5" i="32" s="1"/>
  <c r="W5" i="32" s="1"/>
  <c r="S6" i="32" s="1"/>
  <c r="V6" i="32" s="1"/>
  <c r="W6" i="32" s="1"/>
  <c r="S7" i="32" s="1"/>
  <c r="V7" i="32" s="1"/>
  <c r="W7" i="32" s="1"/>
  <c r="S8" i="32" s="1"/>
  <c r="V8" i="32" s="1"/>
  <c r="W8" i="32" s="1"/>
  <c r="S9" i="32" s="1"/>
  <c r="V9" i="32" s="1"/>
  <c r="W9" i="32" s="1"/>
  <c r="S10" i="32" s="1"/>
  <c r="V10" i="32" s="1"/>
  <c r="W10" i="32" s="1"/>
  <c r="S11" i="32" s="1"/>
  <c r="V11" i="32" s="1"/>
  <c r="W11" i="32" s="1"/>
  <c r="S12" i="32" s="1"/>
  <c r="V12" i="32" s="1"/>
  <c r="W12" i="32" s="1"/>
  <c r="S13" i="32" s="1"/>
  <c r="V13" i="32" s="1"/>
  <c r="W13" i="32" s="1"/>
  <c r="S14" i="32" s="1"/>
  <c r="V14" i="32" s="1"/>
  <c r="W14" i="32" s="1"/>
  <c r="S15" i="32" s="1"/>
  <c r="V15" i="32" s="1"/>
  <c r="W15" i="32" s="1"/>
  <c r="R4" i="32"/>
  <c r="R15" i="31"/>
  <c r="R14" i="31"/>
  <c r="R13" i="31"/>
  <c r="R12" i="31"/>
  <c r="R11" i="31"/>
  <c r="R10" i="31"/>
  <c r="R9" i="31"/>
  <c r="R8" i="31"/>
  <c r="R7" i="31"/>
  <c r="R6" i="31"/>
  <c r="R5" i="31"/>
  <c r="R4" i="31"/>
  <c r="V4" i="31" s="1"/>
  <c r="W4" i="31" s="1"/>
  <c r="S5" i="31" s="1"/>
  <c r="V5" i="31" s="1"/>
  <c r="W5" i="31" s="1"/>
  <c r="S6" i="31" s="1"/>
  <c r="V6" i="31" s="1"/>
  <c r="W6" i="31" s="1"/>
  <c r="S7" i="31" s="1"/>
  <c r="V7" i="31" s="1"/>
  <c r="W7" i="31" s="1"/>
  <c r="S8" i="31" s="1"/>
  <c r="V8" i="31" s="1"/>
  <c r="W8" i="31" s="1"/>
  <c r="S9" i="31" s="1"/>
  <c r="V9" i="31" s="1"/>
  <c r="W9" i="31" s="1"/>
  <c r="S10" i="31" s="1"/>
  <c r="V10" i="31" s="1"/>
  <c r="W10" i="31" s="1"/>
  <c r="S11" i="31" s="1"/>
  <c r="V11" i="31" s="1"/>
  <c r="W11" i="31" s="1"/>
  <c r="S12" i="31" s="1"/>
  <c r="V12" i="31" s="1"/>
  <c r="W12" i="31" s="1"/>
  <c r="S13" i="31" s="1"/>
  <c r="V13" i="31" s="1"/>
  <c r="W13" i="31" s="1"/>
  <c r="S14" i="31" s="1"/>
  <c r="V14" i="31" s="1"/>
  <c r="W14" i="31" s="1"/>
  <c r="S15" i="31" s="1"/>
  <c r="V15" i="31" s="1"/>
  <c r="W15" i="31" s="1"/>
  <c r="R15" i="30"/>
  <c r="R14" i="30"/>
  <c r="R13" i="30"/>
  <c r="R12" i="30"/>
  <c r="R11" i="30"/>
  <c r="R10" i="30"/>
  <c r="R9" i="30"/>
  <c r="R8" i="30"/>
  <c r="R7" i="30"/>
  <c r="R6" i="30"/>
  <c r="R5" i="30"/>
  <c r="V4" i="30"/>
  <c r="W4" i="30" s="1"/>
  <c r="S5" i="30" s="1"/>
  <c r="V5" i="30" s="1"/>
  <c r="W5" i="30" s="1"/>
  <c r="S6" i="30" s="1"/>
  <c r="V6" i="30" s="1"/>
  <c r="W6" i="30" s="1"/>
  <c r="S7" i="30" s="1"/>
  <c r="V7" i="30" s="1"/>
  <c r="W7" i="30" s="1"/>
  <c r="S8" i="30" s="1"/>
  <c r="V8" i="30" s="1"/>
  <c r="W8" i="30" s="1"/>
  <c r="S9" i="30" s="1"/>
  <c r="V9" i="30" s="1"/>
  <c r="W9" i="30" s="1"/>
  <c r="S10" i="30" s="1"/>
  <c r="V10" i="30" s="1"/>
  <c r="W10" i="30" s="1"/>
  <c r="S11" i="30" s="1"/>
  <c r="V11" i="30" s="1"/>
  <c r="W11" i="30" s="1"/>
  <c r="S12" i="30" s="1"/>
  <c r="V12" i="30" s="1"/>
  <c r="W12" i="30" s="1"/>
  <c r="S13" i="30" s="1"/>
  <c r="V13" i="30" s="1"/>
  <c r="W13" i="30" s="1"/>
  <c r="S14" i="30" s="1"/>
  <c r="V14" i="30" s="1"/>
  <c r="W14" i="30" s="1"/>
  <c r="S15" i="30" s="1"/>
  <c r="V15" i="30" s="1"/>
  <c r="W15" i="30" s="1"/>
  <c r="R4" i="30"/>
  <c r="R15" i="29"/>
  <c r="R14" i="29"/>
  <c r="R13" i="29"/>
  <c r="R12" i="29"/>
  <c r="R11" i="29"/>
  <c r="R10" i="29"/>
  <c r="R9" i="29"/>
  <c r="R8" i="29"/>
  <c r="R7" i="29"/>
  <c r="R6" i="29"/>
  <c r="R5" i="29"/>
  <c r="R4" i="29"/>
  <c r="V4" i="29" s="1"/>
  <c r="W4" i="29" s="1"/>
  <c r="S5" i="29" s="1"/>
  <c r="V5" i="29" s="1"/>
  <c r="W5" i="29" s="1"/>
  <c r="S6" i="29" s="1"/>
  <c r="V6" i="29" s="1"/>
  <c r="W6" i="29" s="1"/>
  <c r="S7" i="29" s="1"/>
  <c r="V7" i="29" s="1"/>
  <c r="W7" i="29" s="1"/>
  <c r="S8" i="29" s="1"/>
  <c r="V8" i="29" s="1"/>
  <c r="W8" i="29" s="1"/>
  <c r="S9" i="29" s="1"/>
  <c r="V9" i="29" s="1"/>
  <c r="W9" i="29" s="1"/>
  <c r="S10" i="29" s="1"/>
  <c r="V10" i="29" s="1"/>
  <c r="W10" i="29" s="1"/>
  <c r="S11" i="29" s="1"/>
  <c r="V11" i="29" s="1"/>
  <c r="W11" i="29" s="1"/>
  <c r="S12" i="29" s="1"/>
  <c r="V12" i="29" s="1"/>
  <c r="W12" i="29" s="1"/>
  <c r="S13" i="29" s="1"/>
  <c r="V13" i="29" s="1"/>
  <c r="W13" i="29" s="1"/>
  <c r="S14" i="29" s="1"/>
  <c r="V14" i="29" s="1"/>
  <c r="W14" i="29" s="1"/>
  <c r="S15" i="29" s="1"/>
  <c r="V15" i="29" s="1"/>
  <c r="W15" i="29" s="1"/>
  <c r="R15" i="28"/>
  <c r="R14" i="28"/>
  <c r="R13" i="28"/>
  <c r="R12" i="28"/>
  <c r="R11" i="28"/>
  <c r="R10" i="28"/>
  <c r="R9" i="28"/>
  <c r="R8" i="28"/>
  <c r="R7" i="28"/>
  <c r="R6" i="28"/>
  <c r="R5" i="28"/>
  <c r="V4" i="28"/>
  <c r="W4" i="28" s="1"/>
  <c r="S5" i="28" s="1"/>
  <c r="V5" i="28" s="1"/>
  <c r="W5" i="28" s="1"/>
  <c r="S6" i="28" s="1"/>
  <c r="V6" i="28" s="1"/>
  <c r="W6" i="28" s="1"/>
  <c r="S7" i="28" s="1"/>
  <c r="V7" i="28" s="1"/>
  <c r="W7" i="28" s="1"/>
  <c r="S8" i="28" s="1"/>
  <c r="V8" i="28" s="1"/>
  <c r="W8" i="28" s="1"/>
  <c r="S9" i="28" s="1"/>
  <c r="V9" i="28" s="1"/>
  <c r="W9" i="28" s="1"/>
  <c r="S10" i="28" s="1"/>
  <c r="V10" i="28" s="1"/>
  <c r="W10" i="28" s="1"/>
  <c r="S11" i="28" s="1"/>
  <c r="V11" i="28" s="1"/>
  <c r="W11" i="28" s="1"/>
  <c r="S12" i="28" s="1"/>
  <c r="V12" i="28" s="1"/>
  <c r="W12" i="28" s="1"/>
  <c r="S13" i="28" s="1"/>
  <c r="V13" i="28" s="1"/>
  <c r="W13" i="28" s="1"/>
  <c r="S14" i="28" s="1"/>
  <c r="V14" i="28" s="1"/>
  <c r="W14" i="28" s="1"/>
  <c r="S15" i="28" s="1"/>
  <c r="V15" i="28" s="1"/>
  <c r="W15" i="28" s="1"/>
  <c r="R4" i="28"/>
  <c r="R15" i="27"/>
  <c r="R14" i="27"/>
  <c r="R13" i="27"/>
  <c r="R12" i="27"/>
  <c r="R11" i="27"/>
  <c r="R10" i="27"/>
  <c r="R9" i="27"/>
  <c r="R8" i="27"/>
  <c r="R7" i="27"/>
  <c r="R6" i="27"/>
  <c r="R5" i="27"/>
  <c r="V4" i="27"/>
  <c r="W4" i="27" s="1"/>
  <c r="S5" i="27" s="1"/>
  <c r="V5" i="27" s="1"/>
  <c r="W5" i="27" s="1"/>
  <c r="S6" i="27" s="1"/>
  <c r="V6" i="27" s="1"/>
  <c r="W6" i="27" s="1"/>
  <c r="S7" i="27" s="1"/>
  <c r="V7" i="27" s="1"/>
  <c r="W7" i="27" s="1"/>
  <c r="S8" i="27" s="1"/>
  <c r="V8" i="27" s="1"/>
  <c r="W8" i="27" s="1"/>
  <c r="S9" i="27" s="1"/>
  <c r="V9" i="27" s="1"/>
  <c r="W9" i="27" s="1"/>
  <c r="S10" i="27" s="1"/>
  <c r="V10" i="27" s="1"/>
  <c r="W10" i="27" s="1"/>
  <c r="S11" i="27" s="1"/>
  <c r="V11" i="27" s="1"/>
  <c r="W11" i="27" s="1"/>
  <c r="S12" i="27" s="1"/>
  <c r="V12" i="27" s="1"/>
  <c r="W12" i="27" s="1"/>
  <c r="S13" i="27" s="1"/>
  <c r="V13" i="27" s="1"/>
  <c r="W13" i="27" s="1"/>
  <c r="S14" i="27" s="1"/>
  <c r="V14" i="27" s="1"/>
  <c r="W14" i="27" s="1"/>
  <c r="S15" i="27" s="1"/>
  <c r="V15" i="27" s="1"/>
  <c r="W15" i="27" s="1"/>
  <c r="R4" i="27"/>
  <c r="R15" i="26"/>
  <c r="R14" i="26"/>
  <c r="R13" i="26"/>
  <c r="R12" i="26"/>
  <c r="R11" i="26"/>
  <c r="R10" i="26"/>
  <c r="R9" i="26"/>
  <c r="R8" i="26"/>
  <c r="R7" i="26"/>
  <c r="R6" i="26"/>
  <c r="R5" i="26"/>
  <c r="V4" i="26"/>
  <c r="W4" i="26" s="1"/>
  <c r="S5" i="26" s="1"/>
  <c r="V5" i="26" s="1"/>
  <c r="W5" i="26" s="1"/>
  <c r="S6" i="26" s="1"/>
  <c r="V6" i="26" s="1"/>
  <c r="W6" i="26" s="1"/>
  <c r="S7" i="26" s="1"/>
  <c r="R4" i="26"/>
  <c r="R15" i="25"/>
  <c r="R14" i="25"/>
  <c r="R13" i="25"/>
  <c r="R12" i="25"/>
  <c r="R11" i="25"/>
  <c r="R10" i="25"/>
  <c r="R9" i="25"/>
  <c r="R8" i="25"/>
  <c r="R7" i="25"/>
  <c r="R6" i="25"/>
  <c r="R5" i="25"/>
  <c r="R4" i="25"/>
  <c r="V4" i="25" s="1"/>
  <c r="W4" i="25" s="1"/>
  <c r="S5" i="25" s="1"/>
  <c r="V5" i="25" s="1"/>
  <c r="W5" i="25" s="1"/>
  <c r="S6" i="25" s="1"/>
  <c r="V6" i="25" s="1"/>
  <c r="W6" i="25" s="1"/>
  <c r="S7" i="25" s="1"/>
  <c r="V7" i="25" s="1"/>
  <c r="W7" i="25" s="1"/>
  <c r="S8" i="25" s="1"/>
  <c r="V8" i="25" s="1"/>
  <c r="W8" i="25" s="1"/>
  <c r="S9" i="25" s="1"/>
  <c r="V9" i="25" s="1"/>
  <c r="W9" i="25" s="1"/>
  <c r="S10" i="25" s="1"/>
  <c r="V10" i="25" s="1"/>
  <c r="W10" i="25" s="1"/>
  <c r="S11" i="25" s="1"/>
  <c r="V11" i="25" s="1"/>
  <c r="W11" i="25" s="1"/>
  <c r="S12" i="25" s="1"/>
  <c r="V12" i="25" s="1"/>
  <c r="W12" i="25" s="1"/>
  <c r="S13" i="25" s="1"/>
  <c r="V13" i="25" s="1"/>
  <c r="W13" i="25" s="1"/>
  <c r="S14" i="25" s="1"/>
  <c r="V14" i="25" s="1"/>
  <c r="W14" i="25" s="1"/>
  <c r="S15" i="25" s="1"/>
  <c r="V15" i="25" s="1"/>
  <c r="W15" i="25" s="1"/>
  <c r="V4" i="34" l="1"/>
  <c r="S5" i="34" s="1"/>
  <c r="V7" i="26"/>
  <c r="W7" i="26" s="1"/>
  <c r="S8" i="26" s="1"/>
  <c r="V8" i="26" s="1"/>
  <c r="W8" i="26" s="1"/>
  <c r="S9" i="26" s="1"/>
  <c r="V9" i="26" s="1"/>
  <c r="W9" i="26" s="1"/>
  <c r="S10" i="26" s="1"/>
  <c r="V10" i="26" s="1"/>
  <c r="W10" i="26" s="1"/>
  <c r="S11" i="26" s="1"/>
  <c r="V11" i="26" s="1"/>
  <c r="W11" i="26" s="1"/>
  <c r="S12" i="26" s="1"/>
  <c r="V12" i="26" s="1"/>
  <c r="W12" i="26" s="1"/>
  <c r="S13" i="26" s="1"/>
  <c r="V13" i="26" s="1"/>
  <c r="W13" i="26" s="1"/>
  <c r="S14" i="26" s="1"/>
  <c r="V14" i="26" s="1"/>
  <c r="W14" i="26" s="1"/>
  <c r="S15" i="26" s="1"/>
  <c r="V15" i="26" s="1"/>
  <c r="W15" i="26" s="1"/>
  <c r="U5" i="34" l="1"/>
  <c r="V5" i="34" s="1"/>
  <c r="S6" i="34" s="1"/>
  <c r="U6" i="34" s="1"/>
  <c r="V6" i="34" s="1"/>
  <c r="S7" i="34" s="1"/>
  <c r="U7" i="34" s="1"/>
  <c r="R15" i="16"/>
  <c r="R14" i="16"/>
  <c r="R13" i="16"/>
  <c r="R12" i="16"/>
  <c r="R11" i="16"/>
  <c r="R10" i="16"/>
  <c r="R9" i="16"/>
  <c r="R8" i="16"/>
  <c r="R7" i="16"/>
  <c r="R6" i="16"/>
  <c r="R5" i="16"/>
  <c r="R4" i="16"/>
  <c r="V7" i="34" l="1"/>
  <c r="S8" i="34" s="1"/>
  <c r="U8" i="34" s="1"/>
  <c r="V4" i="16"/>
  <c r="V8" i="34" l="1"/>
  <c r="S9" i="34" s="1"/>
  <c r="U9" i="34" s="1"/>
  <c r="W4" i="16"/>
  <c r="S5" i="16" s="1"/>
  <c r="V5" i="16" s="1"/>
  <c r="W5" i="16" s="1"/>
  <c r="V9" i="34" l="1"/>
  <c r="S10" i="34" s="1"/>
  <c r="U10" i="34" s="1"/>
  <c r="S6" i="16"/>
  <c r="V6" i="16" s="1"/>
  <c r="W6" i="16" s="1"/>
  <c r="P24" i="6"/>
  <c r="P4" i="6"/>
  <c r="P15" i="6"/>
  <c r="P14" i="6"/>
  <c r="P13" i="6"/>
  <c r="P12" i="6"/>
  <c r="P11" i="6"/>
  <c r="P10" i="6"/>
  <c r="P9" i="6"/>
  <c r="P8" i="6"/>
  <c r="P7" i="6"/>
  <c r="P6" i="6"/>
  <c r="P5" i="6"/>
  <c r="V10" i="34" l="1"/>
  <c r="S11" i="34" s="1"/>
  <c r="U11" i="34" s="1"/>
  <c r="S7" i="16"/>
  <c r="V7" i="16" s="1"/>
  <c r="W7" i="16" s="1"/>
  <c r="Q15" i="6"/>
  <c r="Q4" i="6"/>
  <c r="Q5" i="6"/>
  <c r="Q9" i="6"/>
  <c r="Q13" i="6"/>
  <c r="Q12" i="6"/>
  <c r="Q8" i="6"/>
  <c r="Q6" i="6"/>
  <c r="Q10" i="6"/>
  <c r="Q14" i="6"/>
  <c r="Q7" i="6"/>
  <c r="Q11" i="6"/>
  <c r="V11" i="34" l="1"/>
  <c r="S12" i="34" s="1"/>
  <c r="U12" i="34" s="1"/>
  <c r="S8" i="16"/>
  <c r="V8" i="16" s="1"/>
  <c r="W8" i="16" s="1"/>
  <c r="V12" i="34" l="1"/>
  <c r="S13" i="34" s="1"/>
  <c r="U13" i="34" s="1"/>
  <c r="S9" i="16"/>
  <c r="V9" i="16" s="1"/>
  <c r="W9" i="16" s="1"/>
  <c r="V13" i="34" l="1"/>
  <c r="S14" i="34" s="1"/>
  <c r="U14" i="34" s="1"/>
  <c r="S10" i="16"/>
  <c r="V10" i="16" s="1"/>
  <c r="W10" i="16" s="1"/>
  <c r="V14" i="34" l="1"/>
  <c r="S15" i="34" s="1"/>
  <c r="U15" i="34" s="1"/>
  <c r="S11" i="16"/>
  <c r="V11" i="16" s="1"/>
  <c r="W11" i="16" s="1"/>
  <c r="V15" i="34" l="1"/>
  <c r="S12" i="16"/>
  <c r="V12" i="16" s="1"/>
  <c r="W12" i="16" s="1"/>
  <c r="S13" i="16" l="1"/>
  <c r="V13" i="16" s="1"/>
  <c r="W13" i="16" s="1"/>
  <c r="S14" i="16" l="1"/>
  <c r="V14" i="16" s="1"/>
  <c r="W14" i="16" s="1"/>
  <c r="S15" i="16" l="1"/>
  <c r="V15" i="16" s="1"/>
  <c r="W15" i="16" s="1"/>
</calcChain>
</file>

<file path=xl/sharedStrings.xml><?xml version="1.0" encoding="utf-8"?>
<sst xmlns="http://schemas.openxmlformats.org/spreadsheetml/2006/main" count="2766" uniqueCount="108">
  <si>
    <t>Motifs</t>
  </si>
  <si>
    <t>Noms</t>
  </si>
  <si>
    <t>Mois</t>
  </si>
  <si>
    <t>repos</t>
  </si>
  <si>
    <t>CHABOT</t>
  </si>
  <si>
    <t>JANVIER</t>
  </si>
  <si>
    <t>CSEC</t>
  </si>
  <si>
    <t>DUMOULIN</t>
  </si>
  <si>
    <t>FEVRIER</t>
  </si>
  <si>
    <t>Récup</t>
  </si>
  <si>
    <t>ASSADI</t>
  </si>
  <si>
    <t>MARS</t>
  </si>
  <si>
    <t>M/T</t>
  </si>
  <si>
    <t>de FALVARD</t>
  </si>
  <si>
    <t>AVRIL</t>
  </si>
  <si>
    <t>Délég</t>
  </si>
  <si>
    <t>BUCHAILLARD</t>
  </si>
  <si>
    <t>MAI</t>
  </si>
  <si>
    <t>Travail</t>
  </si>
  <si>
    <t>DIAS</t>
  </si>
  <si>
    <t>JUIN</t>
  </si>
  <si>
    <t>Congés</t>
  </si>
  <si>
    <t>MUSCO</t>
  </si>
  <si>
    <t>JUILLET</t>
  </si>
  <si>
    <t>LAIB</t>
  </si>
  <si>
    <t>AOÛT</t>
  </si>
  <si>
    <t>CORNET</t>
  </si>
  <si>
    <t>SEPTEMBRE</t>
  </si>
  <si>
    <t>MDIMAGH</t>
  </si>
  <si>
    <t>OCTOBRE</t>
  </si>
  <si>
    <t>NOVEMBRE</t>
  </si>
  <si>
    <t>SOP</t>
  </si>
  <si>
    <t>DÉCEMBRE</t>
  </si>
  <si>
    <t>Semaines</t>
  </si>
  <si>
    <t>lundi</t>
  </si>
  <si>
    <t>mardi</t>
  </si>
  <si>
    <t>mercredi</t>
  </si>
  <si>
    <t>jeudi</t>
  </si>
  <si>
    <t>vendredi</t>
  </si>
  <si>
    <t>samedi</t>
  </si>
  <si>
    <t>dimanche</t>
  </si>
  <si>
    <t>Mis-temps</t>
  </si>
  <si>
    <t>Pris</t>
  </si>
  <si>
    <t>Reste</t>
  </si>
  <si>
    <t>octobre</t>
  </si>
  <si>
    <t>novembre</t>
  </si>
  <si>
    <t>decembre</t>
  </si>
  <si>
    <t>Droits</t>
  </si>
  <si>
    <t>CSEE</t>
  </si>
  <si>
    <t>du 04 au 10</t>
  </si>
  <si>
    <t>Tresorier titulaire</t>
  </si>
  <si>
    <t>du 11 au 17</t>
  </si>
  <si>
    <t>du 18 au 24</t>
  </si>
  <si>
    <t>Secretaire titulaire</t>
  </si>
  <si>
    <t>du 02 au 08</t>
  </si>
  <si>
    <t>Don du secretaire</t>
  </si>
  <si>
    <t>du 09 au 15</t>
  </si>
  <si>
    <t>du 16 au 22</t>
  </si>
  <si>
    <t>du 23 au 29</t>
  </si>
  <si>
    <t>du 30 au 05 jan</t>
  </si>
  <si>
    <t>janvier</t>
  </si>
  <si>
    <t>du 06 au 12</t>
  </si>
  <si>
    <t>fevrier</t>
  </si>
  <si>
    <t>du 13 au 19</t>
  </si>
  <si>
    <t>mars</t>
  </si>
  <si>
    <t>du 20 au 26</t>
  </si>
  <si>
    <t>avril</t>
  </si>
  <si>
    <t>du 27 au 02 fev</t>
  </si>
  <si>
    <t>mai</t>
  </si>
  <si>
    <t>du 03 au 09</t>
  </si>
  <si>
    <t>juin</t>
  </si>
  <si>
    <t>du 10 au 16</t>
  </si>
  <si>
    <t>juillet</t>
  </si>
  <si>
    <t>du 17 au 23</t>
  </si>
  <si>
    <t>aout</t>
  </si>
  <si>
    <t>du 24 au 1er mar</t>
  </si>
  <si>
    <t>septembre</t>
  </si>
  <si>
    <t>du 30 au 05 avr</t>
  </si>
  <si>
    <t>du 27 au 03 mai</t>
  </si>
  <si>
    <t>du 25 au 31</t>
  </si>
  <si>
    <t>du 1er au 07 ju</t>
  </si>
  <si>
    <t>du 08 au 14</t>
  </si>
  <si>
    <t>Réc.CSEC</t>
  </si>
  <si>
    <t>du 15 au 21</t>
  </si>
  <si>
    <t>du 22 au 28</t>
  </si>
  <si>
    <t>du 29 au 05 jui</t>
  </si>
  <si>
    <t>Vacances</t>
  </si>
  <si>
    <t>du 27 au 02 aout</t>
  </si>
  <si>
    <t>du 24 au 30</t>
  </si>
  <si>
    <t>du 31 au 06 sept</t>
  </si>
  <si>
    <t>du 07 au 13</t>
  </si>
  <si>
    <t>du 14 au 20</t>
  </si>
  <si>
    <t>du 21 au 27</t>
  </si>
  <si>
    <t>du 28 au 04 oct</t>
  </si>
  <si>
    <t>du 05 au 11</t>
  </si>
  <si>
    <t>du 12 au 18</t>
  </si>
  <si>
    <t>du 19 au 25</t>
  </si>
  <si>
    <t>du 26 au 1er nov</t>
  </si>
  <si>
    <t>du 30 au 06 dec</t>
  </si>
  <si>
    <t>du 28 au 03 janv</t>
  </si>
  <si>
    <t>Dont -</t>
  </si>
  <si>
    <t>Dont +</t>
  </si>
  <si>
    <t>août</t>
  </si>
  <si>
    <t>décembre</t>
  </si>
  <si>
    <t>Droit + rep</t>
  </si>
  <si>
    <t>Report</t>
  </si>
  <si>
    <t>VARCIA</t>
  </si>
  <si>
    <t>Récap des heures consommées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</si>
</sst>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[h]:mm:ss;@"/>
    <numFmt numFmtId="166" formatCode="[$-40C]d\-mmm\-yy;@"/>
  </numFmts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7"/>
      <name val="Calibri"/>
      <family val="2"/>
      <scheme val="minor"/>
    </font>
    <font>
      <sz val="2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lightDown"/>
    </fill>
    <fill>
      <patternFill patternType="solid">
        <fgColor indexed="65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05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0" xfId="0" applyBorder="1"/>
    <xf numFmtId="0" fontId="0" fillId="0" borderId="1" xfId="0" applyBorder="1" applyAlignment="1">
      <alignment horizontal="left"/>
    </xf>
    <xf numFmtId="164" fontId="0" fillId="0" borderId="0" xfId="0" applyNumberFormat="1"/>
    <xf numFmtId="0" fontId="0" fillId="0" borderId="0" xfId="0" applyFill="1" applyBorder="1"/>
    <xf numFmtId="165" fontId="0" fillId="0" borderId="0" xfId="0" applyNumberFormat="1"/>
    <xf numFmtId="0" fontId="0" fillId="0" borderId="10" xfId="0" applyBorder="1"/>
    <xf numFmtId="0" fontId="0" fillId="0" borderId="3" xfId="0" applyBorder="1" applyAlignment="1">
      <alignment horizontal="left"/>
    </xf>
    <xf numFmtId="165" fontId="1" fillId="0" borderId="1" xfId="0" applyNumberFormat="1" applyFont="1" applyBorder="1" applyAlignment="1">
      <alignment horizontal="center" vertical="center"/>
    </xf>
    <xf numFmtId="165" fontId="0" fillId="0" borderId="0" xfId="0" applyNumberFormat="1" applyBorder="1"/>
    <xf numFmtId="0" fontId="0" fillId="0" borderId="0" xfId="0" applyBorder="1" applyAlignment="1"/>
    <xf numFmtId="164" fontId="0" fillId="0" borderId="0" xfId="0" applyNumberFormat="1" applyFill="1" applyBorder="1"/>
    <xf numFmtId="166" fontId="0" fillId="0" borderId="0" xfId="0" applyNumberFormat="1"/>
    <xf numFmtId="164" fontId="1" fillId="0" borderId="0" xfId="0" applyNumberFormat="1" applyFont="1" applyAlignment="1">
      <alignment horizontal="center" vertical="center"/>
    </xf>
    <xf numFmtId="164" fontId="0" fillId="4" borderId="4" xfId="0" applyNumberFormat="1" applyFill="1" applyBorder="1" applyAlignment="1">
      <alignment vertical="center"/>
    </xf>
    <xf numFmtId="0" fontId="0" fillId="0" borderId="9" xfId="0" applyBorder="1" applyAlignment="1">
      <alignment horizontal="left"/>
    </xf>
    <xf numFmtId="0" fontId="0" fillId="0" borderId="3" xfId="0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24" xfId="0" applyFill="1" applyBorder="1" applyAlignment="1">
      <alignment horizontal="left"/>
    </xf>
    <xf numFmtId="0" fontId="0" fillId="0" borderId="18" xfId="0" applyBorder="1" applyAlignment="1">
      <alignment horizontal="center" wrapText="1"/>
    </xf>
    <xf numFmtId="0" fontId="0" fillId="0" borderId="20" xfId="0" applyFill="1" applyBorder="1" applyAlignment="1">
      <alignment horizontal="center" wrapText="1"/>
    </xf>
    <xf numFmtId="165" fontId="1" fillId="0" borderId="1" xfId="0" applyNumberFormat="1" applyFont="1" applyBorder="1"/>
    <xf numFmtId="0" fontId="0" fillId="0" borderId="0" xfId="0" applyFill="1" applyBorder="1" applyAlignment="1"/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64" fontId="0" fillId="4" borderId="5" xfId="0" applyNumberFormat="1" applyFill="1" applyBorder="1" applyAlignment="1">
      <alignment vertical="center"/>
    </xf>
    <xf numFmtId="165" fontId="2" fillId="5" borderId="19" xfId="0" applyNumberFormat="1" applyFont="1" applyFill="1" applyBorder="1" applyAlignment="1">
      <alignment vertical="center"/>
    </xf>
    <xf numFmtId="165" fontId="2" fillId="5" borderId="22" xfId="0" applyNumberFormat="1" applyFont="1" applyFill="1" applyBorder="1" applyAlignment="1">
      <alignment vertical="center"/>
    </xf>
    <xf numFmtId="165" fontId="2" fillId="5" borderId="4" xfId="0" applyNumberFormat="1" applyFont="1" applyFill="1" applyBorder="1" applyAlignment="1">
      <alignment vertical="center"/>
    </xf>
    <xf numFmtId="165" fontId="2" fillId="5" borderId="44" xfId="0" applyNumberFormat="1" applyFont="1" applyFill="1" applyBorder="1" applyAlignment="1">
      <alignment vertical="center"/>
    </xf>
    <xf numFmtId="165" fontId="2" fillId="5" borderId="13" xfId="0" applyNumberFormat="1" applyFont="1" applyFill="1" applyBorder="1" applyAlignment="1">
      <alignment vertical="center"/>
    </xf>
    <xf numFmtId="165" fontId="2" fillId="5" borderId="29" xfId="0" applyNumberFormat="1" applyFont="1" applyFill="1" applyBorder="1" applyAlignment="1">
      <alignment vertical="center"/>
    </xf>
    <xf numFmtId="164" fontId="0" fillId="6" borderId="15" xfId="0" applyNumberFormat="1" applyFill="1" applyBorder="1" applyAlignment="1">
      <alignment horizontal="center" vertical="center"/>
    </xf>
    <xf numFmtId="166" fontId="2" fillId="6" borderId="52" xfId="0" applyNumberFormat="1" applyFont="1" applyFill="1" applyBorder="1" applyAlignment="1">
      <alignment horizontal="center"/>
    </xf>
    <xf numFmtId="166" fontId="2" fillId="6" borderId="50" xfId="0" applyNumberFormat="1" applyFont="1" applyFill="1" applyBorder="1" applyAlignment="1">
      <alignment horizontal="center"/>
    </xf>
    <xf numFmtId="166" fontId="2" fillId="6" borderId="51" xfId="0" applyNumberFormat="1" applyFont="1" applyFill="1" applyBorder="1" applyAlignment="1">
      <alignment horizontal="center"/>
    </xf>
    <xf numFmtId="164" fontId="0" fillId="6" borderId="45" xfId="0" applyNumberFormat="1" applyFill="1" applyBorder="1" applyAlignment="1">
      <alignment horizontal="center" vertical="center"/>
    </xf>
    <xf numFmtId="164" fontId="0" fillId="6" borderId="46" xfId="0" applyNumberFormat="1" applyFill="1" applyBorder="1" applyAlignment="1">
      <alignment horizontal="center" vertical="center"/>
    </xf>
    <xf numFmtId="0" fontId="0" fillId="8" borderId="1" xfId="0" applyFill="1" applyBorder="1"/>
    <xf numFmtId="0" fontId="0" fillId="0" borderId="7" xfId="0" applyFill="1" applyBorder="1" applyAlignment="1" applyProtection="1">
      <alignment horizontal="center" vertical="center"/>
      <protection locked="0"/>
    </xf>
    <xf numFmtId="164" fontId="1" fillId="0" borderId="9" xfId="0" applyNumberFormat="1" applyFont="1" applyFill="1" applyBorder="1" applyAlignment="1" applyProtection="1">
      <alignment horizontal="center" vertical="center"/>
      <protection locked="0"/>
    </xf>
    <xf numFmtId="0" fontId="0" fillId="0" borderId="15" xfId="0" applyFill="1" applyBorder="1" applyAlignment="1" applyProtection="1">
      <alignment horizontal="center" vertical="center"/>
      <protection locked="0"/>
    </xf>
    <xf numFmtId="164" fontId="1" fillId="0" borderId="16" xfId="0" applyNumberFormat="1" applyFont="1" applyFill="1" applyBorder="1" applyAlignment="1" applyProtection="1">
      <alignment horizontal="center" vertical="center"/>
      <protection locked="0"/>
    </xf>
    <xf numFmtId="0" fontId="0" fillId="0" borderId="16" xfId="0" applyFill="1" applyBorder="1" applyAlignment="1" applyProtection="1">
      <alignment horizontal="center" vertical="center"/>
      <protection locked="0"/>
    </xf>
    <xf numFmtId="20" fontId="1" fillId="0" borderId="16" xfId="0" applyNumberFormat="1" applyFont="1" applyFill="1" applyBorder="1" applyAlignment="1" applyProtection="1">
      <alignment horizontal="center" vertical="center"/>
      <protection locked="0"/>
    </xf>
    <xf numFmtId="0" fontId="1" fillId="0" borderId="16" xfId="0" applyFont="1" applyFill="1" applyBorder="1" applyAlignment="1" applyProtection="1">
      <alignment horizontal="center" vertical="center"/>
      <protection locked="0"/>
    </xf>
    <xf numFmtId="0" fontId="0" fillId="0" borderId="17" xfId="0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horizontal="center" vertical="center"/>
      <protection locked="0"/>
    </xf>
    <xf numFmtId="0" fontId="1" fillId="0" borderId="23" xfId="0" applyFont="1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164" fontId="1" fillId="0" borderId="1" xfId="0" applyNumberFormat="1" applyFont="1" applyFill="1" applyBorder="1" applyAlignment="1" applyProtection="1">
      <alignment horizontal="center" vertical="center"/>
      <protection locked="0"/>
    </xf>
    <xf numFmtId="20" fontId="1" fillId="0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0" fillId="0" borderId="19" xfId="0" applyFill="1" applyBorder="1" applyAlignment="1" applyProtection="1">
      <alignment horizontal="center" vertical="center"/>
      <protection locked="0"/>
    </xf>
    <xf numFmtId="0" fontId="0" fillId="0" borderId="18" xfId="0" applyFill="1" applyBorder="1" applyAlignment="1" applyProtection="1">
      <alignment horizontal="center" vertical="center"/>
      <protection locked="0"/>
    </xf>
    <xf numFmtId="164" fontId="1" fillId="0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21" xfId="0" applyFill="1" applyBorder="1" applyAlignment="1" applyProtection="1">
      <alignment horizontal="center" vertical="center"/>
      <protection locked="0"/>
    </xf>
    <xf numFmtId="0" fontId="1" fillId="0" borderId="21" xfId="0" applyFont="1" applyFill="1" applyBorder="1" applyAlignment="1" applyProtection="1">
      <alignment horizontal="center" vertical="center"/>
      <protection locked="0"/>
    </xf>
    <xf numFmtId="0" fontId="0" fillId="0" borderId="22" xfId="0" applyFill="1" applyBorder="1" applyAlignment="1" applyProtection="1">
      <alignment horizontal="center" vertical="center"/>
      <protection locked="0"/>
    </xf>
    <xf numFmtId="0" fontId="0" fillId="0" borderId="27" xfId="0" applyFill="1" applyBorder="1" applyAlignment="1" applyProtection="1">
      <alignment horizontal="center" vertical="center"/>
      <protection locked="0"/>
    </xf>
    <xf numFmtId="164" fontId="1" fillId="0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2" xfId="0" applyFill="1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 applyProtection="1">
      <alignment horizontal="center" vertical="center"/>
      <protection locked="0"/>
    </xf>
    <xf numFmtId="0" fontId="0" fillId="0" borderId="28" xfId="0" applyFill="1" applyBorder="1" applyAlignment="1" applyProtection="1">
      <alignment horizontal="center" vertical="center"/>
      <protection locked="0"/>
    </xf>
    <xf numFmtId="0" fontId="1" fillId="0" borderId="12" xfId="0" applyFont="1" applyFill="1" applyBorder="1" applyAlignment="1" applyProtection="1">
      <alignment horizontal="center" vertical="center"/>
      <protection locked="0"/>
    </xf>
    <xf numFmtId="0" fontId="0" fillId="0" borderId="12" xfId="0" applyFill="1" applyBorder="1" applyAlignment="1" applyProtection="1">
      <alignment horizontal="center" vertical="center"/>
      <protection locked="0"/>
    </xf>
    <xf numFmtId="20" fontId="1" fillId="0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3" xfId="0" applyFill="1" applyBorder="1" applyAlignment="1" applyProtection="1">
      <alignment horizontal="center" vertical="center"/>
      <protection locked="0"/>
    </xf>
    <xf numFmtId="0" fontId="0" fillId="0" borderId="26" xfId="0" applyFill="1" applyBorder="1" applyAlignment="1" applyProtection="1">
      <alignment horizontal="center" vertical="center"/>
      <protection locked="0"/>
    </xf>
    <xf numFmtId="0" fontId="1" fillId="0" borderId="9" xfId="0" applyFont="1" applyFill="1" applyBorder="1" applyAlignment="1" applyProtection="1">
      <alignment horizontal="center" vertical="center"/>
      <protection locked="0"/>
    </xf>
    <xf numFmtId="0" fontId="0" fillId="0" borderId="20" xfId="0" applyFill="1" applyBorder="1" applyAlignment="1" applyProtection="1">
      <alignment horizontal="center" vertical="center"/>
      <protection locked="0"/>
    </xf>
    <xf numFmtId="164" fontId="1" fillId="0" borderId="21" xfId="0" applyNumberFormat="1" applyFont="1" applyFill="1" applyBorder="1" applyAlignment="1" applyProtection="1">
      <alignment horizontal="center" vertical="center"/>
      <protection locked="0"/>
    </xf>
    <xf numFmtId="164" fontId="1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7" xfId="0" applyFont="1" applyFill="1" applyBorder="1" applyAlignment="1" applyProtection="1">
      <alignment horizontal="center" vertical="center"/>
      <protection locked="0"/>
    </xf>
    <xf numFmtId="0" fontId="0" fillId="0" borderId="9" xfId="0" applyFill="1" applyBorder="1" applyAlignment="1" applyProtection="1">
      <alignment horizontal="center" vertical="center"/>
      <protection locked="0"/>
    </xf>
    <xf numFmtId="0" fontId="1" fillId="0" borderId="26" xfId="0" applyFont="1" applyFill="1" applyBorder="1" applyAlignment="1" applyProtection="1">
      <alignment horizontal="center" vertical="center"/>
      <protection locked="0"/>
    </xf>
    <xf numFmtId="0" fontId="0" fillId="0" borderId="41" xfId="0" applyFill="1" applyBorder="1" applyAlignment="1" applyProtection="1">
      <alignment horizontal="center" vertical="center"/>
      <protection locked="0"/>
    </xf>
    <xf numFmtId="0" fontId="0" fillId="0" borderId="13" xfId="0" applyFill="1" applyBorder="1" applyAlignment="1" applyProtection="1">
      <alignment horizontal="center" vertical="center"/>
      <protection locked="0"/>
    </xf>
    <xf numFmtId="164" fontId="1" fillId="0" borderId="12" xfId="0" applyNumberFormat="1" applyFont="1" applyFill="1" applyBorder="1" applyAlignment="1" applyProtection="1">
      <alignment horizontal="center" vertical="center"/>
      <protection locked="0"/>
    </xf>
    <xf numFmtId="164" fontId="1" fillId="0" borderId="16" xfId="0" applyNumberFormat="1" applyFont="1" applyBorder="1" applyAlignment="1" applyProtection="1">
      <alignment horizontal="center" vertical="center"/>
      <protection locked="0"/>
    </xf>
    <xf numFmtId="0" fontId="0" fillId="0" borderId="5" xfId="0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horizontal="center" vertical="center"/>
      <protection locked="0"/>
    </xf>
    <xf numFmtId="0" fontId="0" fillId="0" borderId="8" xfId="0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1" fillId="0" borderId="11" xfId="0" applyFont="1" applyFill="1" applyBorder="1" applyAlignment="1" applyProtection="1">
      <alignment horizontal="center" vertical="center"/>
      <protection locked="0"/>
    </xf>
    <xf numFmtId="0" fontId="0" fillId="0" borderId="29" xfId="0" applyFill="1" applyBorder="1" applyAlignment="1" applyProtection="1">
      <alignment horizontal="center" vertical="center"/>
      <protection locked="0"/>
    </xf>
    <xf numFmtId="0" fontId="0" fillId="0" borderId="4" xfId="0" applyFill="1" applyBorder="1" applyAlignment="1" applyProtection="1">
      <alignment horizontal="center" vertical="center"/>
      <protection locked="0"/>
    </xf>
    <xf numFmtId="0" fontId="0" fillId="0" borderId="6" xfId="0" applyFill="1" applyBorder="1" applyAlignment="1" applyProtection="1">
      <alignment horizontal="center" vertical="center"/>
      <protection locked="0"/>
    </xf>
    <xf numFmtId="0" fontId="0" fillId="0" borderId="33" xfId="0" applyFill="1" applyBorder="1" applyAlignment="1" applyProtection="1">
      <alignment horizontal="center" vertical="center"/>
      <protection locked="0"/>
    </xf>
    <xf numFmtId="0" fontId="0" fillId="0" borderId="34" xfId="0" applyFill="1" applyBorder="1" applyAlignment="1" applyProtection="1">
      <alignment horizontal="center" vertical="center"/>
      <protection locked="0"/>
    </xf>
    <xf numFmtId="0" fontId="1" fillId="0" borderId="34" xfId="0" applyFont="1" applyFill="1" applyBorder="1" applyAlignment="1" applyProtection="1">
      <alignment horizontal="center" vertical="center"/>
      <protection locked="0"/>
    </xf>
    <xf numFmtId="0" fontId="0" fillId="0" borderId="35" xfId="0" applyFill="1" applyBorder="1" applyAlignment="1" applyProtection="1">
      <alignment horizontal="center" vertical="center"/>
      <protection locked="0"/>
    </xf>
    <xf numFmtId="0" fontId="0" fillId="0" borderId="24" xfId="0" applyFill="1" applyBorder="1" applyAlignment="1" applyProtection="1">
      <alignment horizontal="center" vertical="center"/>
      <protection locked="0"/>
    </xf>
    <xf numFmtId="0" fontId="1" fillId="0" borderId="24" xfId="0" applyFont="1" applyFill="1" applyBorder="1" applyAlignment="1" applyProtection="1">
      <alignment horizontal="center" vertical="center"/>
      <protection locked="0"/>
    </xf>
    <xf numFmtId="0" fontId="0" fillId="0" borderId="36" xfId="0" applyFill="1" applyBorder="1" applyAlignment="1" applyProtection="1">
      <alignment horizontal="center" vertical="center"/>
      <protection locked="0"/>
    </xf>
    <xf numFmtId="0" fontId="0" fillId="0" borderId="14" xfId="0" applyFill="1" applyBorder="1" applyAlignment="1" applyProtection="1">
      <alignment horizontal="center" vertical="center"/>
      <protection locked="0"/>
    </xf>
    <xf numFmtId="0" fontId="0" fillId="0" borderId="30" xfId="0" applyFill="1" applyBorder="1" applyAlignment="1" applyProtection="1">
      <alignment horizontal="center" vertical="center"/>
      <protection locked="0"/>
    </xf>
    <xf numFmtId="0" fontId="0" fillId="0" borderId="32" xfId="0" applyFill="1" applyBorder="1" applyAlignment="1" applyProtection="1">
      <alignment horizontal="center" vertical="center"/>
      <protection locked="0"/>
    </xf>
    <xf numFmtId="0" fontId="0" fillId="0" borderId="10" xfId="0" applyFill="1" applyBorder="1" applyAlignment="1" applyProtection="1">
      <alignment horizontal="center" vertical="center"/>
      <protection locked="0"/>
    </xf>
    <xf numFmtId="0" fontId="1" fillId="0" borderId="10" xfId="0" applyFont="1" applyFill="1" applyBorder="1" applyAlignment="1" applyProtection="1">
      <alignment horizontal="center" vertical="center"/>
      <protection locked="0"/>
    </xf>
    <xf numFmtId="0" fontId="0" fillId="0" borderId="25" xfId="0" applyFill="1" applyBorder="1" applyAlignment="1" applyProtection="1">
      <alignment horizontal="center" vertical="center"/>
      <protection locked="0"/>
    </xf>
    <xf numFmtId="0" fontId="0" fillId="0" borderId="37" xfId="0" applyFill="1" applyBorder="1" applyAlignment="1" applyProtection="1">
      <alignment horizontal="center" vertical="center"/>
      <protection locked="0"/>
    </xf>
    <xf numFmtId="0" fontId="0" fillId="0" borderId="38" xfId="0" applyFill="1" applyBorder="1" applyAlignment="1" applyProtection="1">
      <alignment horizontal="center" vertical="center"/>
      <protection locked="0"/>
    </xf>
    <xf numFmtId="0" fontId="0" fillId="0" borderId="31" xfId="0" applyFill="1" applyBorder="1" applyAlignment="1" applyProtection="1">
      <alignment horizontal="center" vertical="center"/>
      <protection locked="0"/>
    </xf>
    <xf numFmtId="0" fontId="0" fillId="0" borderId="31" xfId="0" applyBorder="1" applyAlignment="1" applyProtection="1">
      <alignment horizontal="center" vertical="center"/>
      <protection locked="0"/>
    </xf>
    <xf numFmtId="164" fontId="1" fillId="0" borderId="21" xfId="0" applyNumberFormat="1" applyFont="1" applyBorder="1" applyAlignment="1" applyProtection="1">
      <alignment horizontal="center" vertical="center"/>
      <protection locked="0"/>
    </xf>
    <xf numFmtId="0" fontId="0" fillId="0" borderId="21" xfId="0" applyBorder="1" applyAlignment="1" applyProtection="1">
      <alignment horizontal="center" vertical="center"/>
      <protection locked="0"/>
    </xf>
    <xf numFmtId="0" fontId="1" fillId="0" borderId="22" xfId="0" applyFont="1" applyFill="1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0" fillId="0" borderId="53" xfId="0" applyFill="1" applyBorder="1" applyAlignment="1" applyProtection="1">
      <alignment horizontal="center" vertical="center"/>
      <protection locked="0"/>
    </xf>
    <xf numFmtId="0" fontId="0" fillId="0" borderId="42" xfId="0" applyFill="1" applyBorder="1" applyAlignment="1" applyProtection="1">
      <alignment horizontal="center" vertical="center"/>
      <protection locked="0"/>
    </xf>
    <xf numFmtId="0" fontId="0" fillId="0" borderId="44" xfId="0" applyFill="1" applyBorder="1" applyAlignment="1" applyProtection="1">
      <alignment horizontal="center" vertical="center"/>
      <protection locked="0"/>
    </xf>
    <xf numFmtId="0" fontId="0" fillId="0" borderId="47" xfId="0" applyFill="1" applyBorder="1" applyAlignment="1" applyProtection="1">
      <alignment horizontal="center" vertical="center"/>
      <protection locked="0"/>
    </xf>
    <xf numFmtId="0" fontId="0" fillId="0" borderId="39" xfId="0" applyFill="1" applyBorder="1" applyAlignment="1" applyProtection="1">
      <alignment horizontal="center" vertical="center"/>
      <protection locked="0"/>
    </xf>
    <xf numFmtId="164" fontId="0" fillId="6" borderId="55" xfId="0" applyNumberFormat="1" applyFill="1" applyBorder="1" applyAlignment="1">
      <alignment horizontal="center" vertical="center"/>
    </xf>
    <xf numFmtId="165" fontId="1" fillId="0" borderId="0" xfId="0" applyNumberFormat="1" applyFont="1" applyBorder="1" applyAlignment="1">
      <alignment horizontal="center" vertical="center"/>
    </xf>
    <xf numFmtId="165" fontId="1" fillId="0" borderId="0" xfId="0" applyNumberFormat="1" applyFont="1" applyBorder="1"/>
    <xf numFmtId="165" fontId="1" fillId="0" borderId="0" xfId="0" applyNumberFormat="1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vertical="center"/>
    </xf>
    <xf numFmtId="165" fontId="1" fillId="0" borderId="0" xfId="0" applyNumberFormat="1" applyFont="1" applyBorder="1" applyAlignment="1">
      <alignment vertical="center"/>
    </xf>
    <xf numFmtId="165" fontId="1" fillId="0" borderId="0" xfId="0" applyNumberFormat="1" applyFont="1" applyFill="1" applyBorder="1" applyAlignment="1">
      <alignment horizontal="right" vertical="center"/>
    </xf>
    <xf numFmtId="20" fontId="0" fillId="0" borderId="53" xfId="0" applyNumberFormat="1" applyFill="1" applyBorder="1" applyAlignment="1" applyProtection="1">
      <alignment horizontal="center" vertical="center"/>
      <protection locked="0"/>
    </xf>
    <xf numFmtId="20" fontId="0" fillId="0" borderId="7" xfId="0" applyNumberForma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>
      <alignment vertical="center"/>
    </xf>
    <xf numFmtId="0" fontId="0" fillId="7" borderId="1" xfId="0" applyFill="1" applyBorder="1" applyAlignment="1">
      <alignment horizontal="left"/>
    </xf>
    <xf numFmtId="0" fontId="0" fillId="7" borderId="3" xfId="0" applyFill="1" applyBorder="1" applyAlignment="1">
      <alignment horizontal="left"/>
    </xf>
    <xf numFmtId="0" fontId="0" fillId="7" borderId="9" xfId="0" applyFill="1" applyBorder="1" applyAlignment="1">
      <alignment horizontal="left"/>
    </xf>
    <xf numFmtId="0" fontId="0" fillId="7" borderId="24" xfId="0" applyFill="1" applyBorder="1" applyAlignment="1">
      <alignment horizontal="left"/>
    </xf>
    <xf numFmtId="0" fontId="0" fillId="0" borderId="15" xfId="0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165" fontId="2" fillId="5" borderId="11" xfId="0" applyNumberFormat="1" applyFont="1" applyFill="1" applyBorder="1" applyAlignment="1" applyProtection="1">
      <alignment vertical="center"/>
      <protection locked="0"/>
    </xf>
    <xf numFmtId="165" fontId="2" fillId="5" borderId="54" xfId="0" applyNumberFormat="1" applyFont="1" applyFill="1" applyBorder="1" applyAlignment="1" applyProtection="1">
      <alignment vertical="center"/>
      <protection locked="0"/>
    </xf>
    <xf numFmtId="165" fontId="2" fillId="5" borderId="1" xfId="0" applyNumberFormat="1" applyFont="1" applyFill="1" applyBorder="1" applyAlignment="1" applyProtection="1">
      <alignment vertical="center"/>
      <protection locked="0"/>
    </xf>
    <xf numFmtId="165" fontId="2" fillId="5" borderId="21" xfId="0" applyNumberFormat="1" applyFont="1" applyFill="1" applyBorder="1" applyAlignment="1" applyProtection="1">
      <alignment vertical="center"/>
      <protection locked="0"/>
    </xf>
    <xf numFmtId="164" fontId="0" fillId="6" borderId="36" xfId="0" applyNumberFormat="1" applyFill="1" applyBorder="1" applyAlignment="1">
      <alignment vertical="center"/>
    </xf>
    <xf numFmtId="166" fontId="2" fillId="6" borderId="30" xfId="0" applyNumberFormat="1" applyFont="1" applyFill="1" applyBorder="1" applyAlignment="1"/>
    <xf numFmtId="166" fontId="2" fillId="6" borderId="31" xfId="0" applyNumberFormat="1" applyFont="1" applyFill="1" applyBorder="1" applyAlignment="1"/>
    <xf numFmtId="165" fontId="2" fillId="5" borderId="16" xfId="0" applyNumberFormat="1" applyFont="1" applyFill="1" applyBorder="1" applyAlignment="1" applyProtection="1">
      <alignment vertical="center"/>
      <protection hidden="1"/>
    </xf>
    <xf numFmtId="165" fontId="2" fillId="5" borderId="1" xfId="0" applyNumberFormat="1" applyFont="1" applyFill="1" applyBorder="1" applyAlignment="1" applyProtection="1">
      <alignment vertical="center"/>
      <protection hidden="1"/>
    </xf>
    <xf numFmtId="165" fontId="2" fillId="5" borderId="21" xfId="0" applyNumberFormat="1" applyFont="1" applyFill="1" applyBorder="1" applyAlignment="1" applyProtection="1">
      <alignment vertical="center"/>
      <protection hidden="1"/>
    </xf>
    <xf numFmtId="164" fontId="1" fillId="6" borderId="45" xfId="0" applyNumberFormat="1" applyFont="1" applyFill="1" applyBorder="1" applyAlignment="1">
      <alignment horizontal="center" vertical="center"/>
    </xf>
    <xf numFmtId="164" fontId="4" fillId="6" borderId="45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wrapText="1"/>
    </xf>
    <xf numFmtId="20" fontId="1" fillId="0" borderId="23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protection hidden="1"/>
    </xf>
    <xf numFmtId="0" fontId="0" fillId="0" borderId="1" xfId="0" applyFill="1" applyBorder="1" applyProtection="1">
      <protection hidden="1"/>
    </xf>
    <xf numFmtId="165" fontId="2" fillId="5" borderId="12" xfId="0" applyNumberFormat="1" applyFont="1" applyFill="1" applyBorder="1" applyAlignment="1" applyProtection="1">
      <alignment vertical="center"/>
      <protection hidden="1"/>
    </xf>
    <xf numFmtId="0" fontId="0" fillId="0" borderId="0" xfId="0" applyFill="1" applyBorder="1" applyAlignment="1">
      <alignment vertical="center"/>
    </xf>
    <xf numFmtId="164" fontId="0" fillId="0" borderId="19" xfId="0" applyNumberFormat="1" applyBorder="1"/>
    <xf numFmtId="165" fontId="2" fillId="5" borderId="43" xfId="0" applyNumberFormat="1" applyFont="1" applyFill="1" applyBorder="1" applyAlignment="1" applyProtection="1">
      <alignment vertical="center"/>
      <protection hidden="1"/>
    </xf>
    <xf numFmtId="164" fontId="0" fillId="0" borderId="22" xfId="0" applyNumberFormat="1" applyBorder="1"/>
    <xf numFmtId="165" fontId="2" fillId="5" borderId="5" xfId="0" applyNumberFormat="1" applyFont="1" applyFill="1" applyBorder="1" applyAlignment="1" applyProtection="1">
      <alignment vertical="center"/>
    </xf>
    <xf numFmtId="165" fontId="2" fillId="5" borderId="47" xfId="0" applyNumberFormat="1" applyFont="1" applyFill="1" applyBorder="1" applyAlignment="1" applyProtection="1">
      <alignment vertical="center"/>
    </xf>
    <xf numFmtId="166" fontId="2" fillId="0" borderId="40" xfId="0" applyNumberFormat="1" applyFont="1" applyFill="1" applyBorder="1" applyAlignment="1"/>
    <xf numFmtId="165" fontId="6" fillId="0" borderId="0" xfId="1" applyNumberFormat="1" applyBorder="1"/>
    <xf numFmtId="165" fontId="0" fillId="0" borderId="0" xfId="0" applyNumberFormat="1" applyBorder="1" applyAlignment="1">
      <alignment vertical="center"/>
    </xf>
    <xf numFmtId="0" fontId="0" fillId="7" borderId="39" xfId="0" applyFill="1" applyBorder="1" applyAlignment="1">
      <alignment horizontal="center" vertical="center"/>
    </xf>
    <xf numFmtId="0" fontId="0" fillId="7" borderId="33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0" fontId="0" fillId="7" borderId="41" xfId="0" applyFill="1" applyBorder="1" applyAlignment="1">
      <alignment horizontal="center" vertical="center"/>
    </xf>
    <xf numFmtId="0" fontId="0" fillId="7" borderId="38" xfId="0" applyFill="1" applyBorder="1" applyAlignment="1">
      <alignment horizontal="center" vertical="center"/>
    </xf>
    <xf numFmtId="0" fontId="0" fillId="7" borderId="40" xfId="0" applyFill="1" applyBorder="1" applyAlignment="1">
      <alignment horizontal="center" vertical="center"/>
    </xf>
    <xf numFmtId="165" fontId="1" fillId="0" borderId="7" xfId="0" applyNumberFormat="1" applyFont="1" applyBorder="1" applyAlignment="1">
      <alignment horizontal="center" vertical="center"/>
    </xf>
    <xf numFmtId="165" fontId="1" fillId="0" borderId="11" xfId="0" applyNumberFormat="1" applyFont="1" applyBorder="1" applyAlignment="1">
      <alignment horizontal="center" vertical="center"/>
    </xf>
    <xf numFmtId="0" fontId="0" fillId="7" borderId="34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7" borderId="12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0" fillId="7" borderId="35" xfId="0" applyFill="1" applyBorder="1" applyAlignment="1">
      <alignment horizontal="center" vertical="center"/>
    </xf>
    <xf numFmtId="0" fontId="0" fillId="7" borderId="28" xfId="0" applyFill="1" applyBorder="1" applyAlignment="1">
      <alignment horizontal="center" vertical="center"/>
    </xf>
    <xf numFmtId="164" fontId="0" fillId="3" borderId="38" xfId="0" applyNumberFormat="1" applyFill="1" applyBorder="1" applyAlignment="1">
      <alignment horizontal="center" vertical="center"/>
    </xf>
    <xf numFmtId="164" fontId="0" fillId="3" borderId="48" xfId="0" applyNumberFormat="1" applyFill="1" applyBorder="1" applyAlignment="1">
      <alignment horizontal="center" vertical="center"/>
    </xf>
    <xf numFmtId="164" fontId="0" fillId="3" borderId="49" xfId="0" applyNumberFormat="1" applyFill="1" applyBorder="1" applyAlignment="1">
      <alignment horizontal="center" vertical="center"/>
    </xf>
    <xf numFmtId="164" fontId="0" fillId="3" borderId="40" xfId="0" applyNumberFormat="1" applyFill="1" applyBorder="1" applyAlignment="1">
      <alignment horizontal="center" vertical="center"/>
    </xf>
    <xf numFmtId="164" fontId="0" fillId="3" borderId="0" xfId="0" applyNumberFormat="1" applyFill="1" applyBorder="1" applyAlignment="1">
      <alignment horizontal="center" vertical="center"/>
    </xf>
    <xf numFmtId="164" fontId="0" fillId="3" borderId="41" xfId="0" applyNumberFormat="1" applyFill="1" applyBorder="1" applyAlignment="1">
      <alignment horizontal="center" vertical="center"/>
    </xf>
    <xf numFmtId="0" fontId="0" fillId="8" borderId="7" xfId="0" applyFill="1" applyBorder="1" applyAlignment="1">
      <alignment horizontal="center" wrapText="1"/>
    </xf>
    <xf numFmtId="0" fontId="0" fillId="8" borderId="11" xfId="0" applyFill="1" applyBorder="1" applyAlignment="1">
      <alignment horizontal="center" wrapText="1"/>
    </xf>
    <xf numFmtId="0" fontId="0" fillId="3" borderId="10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 wrapText="1"/>
    </xf>
    <xf numFmtId="0" fontId="0" fillId="8" borderId="11" xfId="0" applyFill="1" applyBorder="1" applyAlignment="1">
      <alignment horizontal="center" vertical="center" wrapText="1"/>
    </xf>
    <xf numFmtId="164" fontId="7" fillId="2" borderId="17" xfId="0" applyNumberFormat="1" applyFont="1" applyFill="1" applyBorder="1" applyAlignment="1">
      <alignment horizontal="center" vertical="center"/>
    </xf>
    <xf numFmtId="164" fontId="7" fillId="2" borderId="19" xfId="0" applyNumberFormat="1" applyFont="1" applyFill="1" applyBorder="1" applyAlignment="1">
      <alignment horizontal="center" vertical="center"/>
    </xf>
    <xf numFmtId="164" fontId="5" fillId="3" borderId="38" xfId="0" applyNumberFormat="1" applyFont="1" applyFill="1" applyBorder="1" applyAlignment="1">
      <alignment horizontal="center" vertical="center"/>
    </xf>
    <xf numFmtId="164" fontId="5" fillId="3" borderId="48" xfId="0" applyNumberFormat="1" applyFont="1" applyFill="1" applyBorder="1" applyAlignment="1">
      <alignment horizontal="center" vertical="center"/>
    </xf>
    <xf numFmtId="164" fontId="5" fillId="3" borderId="56" xfId="0" applyNumberFormat="1" applyFont="1" applyFill="1" applyBorder="1" applyAlignment="1">
      <alignment horizontal="center" vertical="center"/>
    </xf>
    <xf numFmtId="164" fontId="5" fillId="3" borderId="57" xfId="0" applyNumberFormat="1" applyFont="1" applyFill="1" applyBorder="1" applyAlignment="1">
      <alignment horizontal="center" vertical="center"/>
    </xf>
    <xf numFmtId="165" fontId="0" fillId="9" borderId="1" xfId="0" applyNumberFormat="1" applyFill="1" applyBorder="1"/>
    <xf numFmtId="0" fontId="5" fillId="0" borderId="0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165" fontId="8" fillId="0" borderId="20" xfId="0" applyNumberFormat="1" applyFont="1" applyBorder="1" applyAlignment="1">
      <alignment horizontal="center" vertical="center"/>
    </xf>
    <xf numFmtId="165" fontId="8" fillId="0" borderId="22" xfId="0" applyNumberFormat="1" applyFont="1" applyBorder="1" applyAlignment="1">
      <alignment horizontal="center" vertical="center"/>
    </xf>
    <xf numFmtId="0" fontId="9" fillId="9" borderId="58" xfId="0" applyFont="1" applyFill="1" applyBorder="1" applyAlignment="1">
      <alignment horizontal="center" vertical="center"/>
    </xf>
    <xf numFmtId="0" fontId="9" fillId="9" borderId="59" xfId="0" applyFont="1" applyFill="1" applyBorder="1" applyAlignment="1">
      <alignment horizontal="center" vertical="center"/>
    </xf>
    <xf numFmtId="0" fontId="0" fillId="9" borderId="1" xfId="0" applyFill="1" applyBorder="1"/>
    <xf numFmtId="0" fontId="0" fillId="10" borderId="5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04">
    <dxf>
      <fill>
        <patternFill>
          <bgColor rgb="FFFFFF00"/>
        </patternFill>
      </fill>
    </dxf>
    <dxf>
      <font>
        <color auto="1"/>
      </font>
      <fill>
        <patternFill>
          <bgColor rgb="FFFF0000"/>
        </patternFill>
      </fill>
    </dxf>
    <dxf>
      <fill>
        <patternFill patternType="lightTrellis">
          <bgColor theme="0" tint="-0.14996795556505021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ont>
        <b/>
        <i val="0"/>
        <color rgb="FFFF0000"/>
      </font>
    </dxf>
    <dxf>
      <fill>
        <patternFill>
          <bgColor rgb="FFFFFF00"/>
        </patternFill>
      </fill>
    </dxf>
    <dxf>
      <font>
        <color auto="1"/>
      </font>
      <fill>
        <patternFill>
          <bgColor rgb="FFFF0000"/>
        </patternFill>
      </fill>
    </dxf>
    <dxf>
      <fill>
        <patternFill patternType="lightTrellis">
          <bgColor theme="0" tint="-0.14996795556505021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ont>
        <b/>
        <i val="0"/>
        <color rgb="FFFF0000"/>
      </font>
    </dxf>
    <dxf>
      <fill>
        <patternFill>
          <bgColor rgb="FFFFFF00"/>
        </patternFill>
      </fill>
    </dxf>
    <dxf>
      <font>
        <color auto="1"/>
      </font>
      <fill>
        <patternFill>
          <bgColor rgb="FFFF0000"/>
        </patternFill>
      </fill>
    </dxf>
    <dxf>
      <fill>
        <patternFill patternType="lightTrellis">
          <bgColor theme="0" tint="-0.14996795556505021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ont>
        <b/>
        <i val="0"/>
        <color rgb="FFFF0000"/>
      </font>
    </dxf>
    <dxf>
      <fill>
        <patternFill>
          <bgColor rgb="FFFFFF00"/>
        </patternFill>
      </fill>
    </dxf>
    <dxf>
      <font>
        <color auto="1"/>
      </font>
      <fill>
        <patternFill>
          <bgColor rgb="FFFF0000"/>
        </patternFill>
      </fill>
    </dxf>
    <dxf>
      <fill>
        <patternFill patternType="lightTrellis">
          <bgColor theme="0" tint="-0.14996795556505021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ont>
        <b/>
        <i val="0"/>
        <color rgb="FFFF0000"/>
      </font>
    </dxf>
    <dxf>
      <fill>
        <patternFill>
          <bgColor rgb="FFFFFF00"/>
        </patternFill>
      </fill>
    </dxf>
    <dxf>
      <font>
        <color auto="1"/>
      </font>
      <fill>
        <patternFill>
          <bgColor rgb="FFFF0000"/>
        </patternFill>
      </fill>
    </dxf>
    <dxf>
      <fill>
        <patternFill patternType="lightTrellis">
          <bgColor theme="0" tint="-0.14996795556505021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ont>
        <b/>
        <i val="0"/>
        <color rgb="FFFF0000"/>
      </font>
    </dxf>
    <dxf>
      <fill>
        <patternFill>
          <bgColor rgb="FFFFFF00"/>
        </patternFill>
      </fill>
    </dxf>
    <dxf>
      <font>
        <color auto="1"/>
      </font>
      <fill>
        <patternFill>
          <bgColor rgb="FFFF0000"/>
        </patternFill>
      </fill>
    </dxf>
    <dxf>
      <fill>
        <patternFill patternType="lightTrellis">
          <bgColor theme="0" tint="-0.14996795556505021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ont>
        <b/>
        <i val="0"/>
        <color rgb="FFFF0000"/>
      </font>
    </dxf>
    <dxf>
      <fill>
        <patternFill>
          <bgColor rgb="FFFFFF00"/>
        </patternFill>
      </fill>
    </dxf>
    <dxf>
      <font>
        <color auto="1"/>
      </font>
      <fill>
        <patternFill>
          <bgColor rgb="FFFF0000"/>
        </patternFill>
      </fill>
    </dxf>
    <dxf>
      <fill>
        <patternFill patternType="lightTrellis">
          <bgColor theme="0" tint="-0.14996795556505021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ont>
        <b/>
        <i val="0"/>
        <color rgb="FFFF0000"/>
      </font>
    </dxf>
    <dxf>
      <fill>
        <patternFill>
          <bgColor rgb="FFFFFF00"/>
        </patternFill>
      </fill>
    </dxf>
    <dxf>
      <font>
        <color auto="1"/>
      </font>
      <fill>
        <patternFill>
          <bgColor rgb="FFFF0000"/>
        </patternFill>
      </fill>
    </dxf>
    <dxf>
      <fill>
        <patternFill patternType="lightTrellis">
          <bgColor theme="0" tint="-0.14996795556505021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ont>
        <b/>
        <i val="0"/>
        <color rgb="FFFF0000"/>
      </font>
    </dxf>
    <dxf>
      <fill>
        <patternFill>
          <bgColor rgb="FFFFFF00"/>
        </patternFill>
      </fill>
    </dxf>
    <dxf>
      <font>
        <color auto="1"/>
      </font>
      <fill>
        <patternFill>
          <bgColor rgb="FFFF0000"/>
        </patternFill>
      </fill>
    </dxf>
    <dxf>
      <fill>
        <patternFill patternType="lightTrellis">
          <bgColor theme="0" tint="-0.14996795556505021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ont>
        <b/>
        <i val="0"/>
        <color rgb="FFFF0000"/>
      </font>
    </dxf>
    <dxf>
      <fill>
        <patternFill>
          <bgColor rgb="FFFFFF00"/>
        </patternFill>
      </fill>
    </dxf>
    <dxf>
      <font>
        <color auto="1"/>
      </font>
      <fill>
        <patternFill>
          <bgColor rgb="FFFF0000"/>
        </patternFill>
      </fill>
    </dxf>
    <dxf>
      <fill>
        <patternFill patternType="lightTrellis">
          <bgColor theme="0" tint="-0.14996795556505021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ont>
        <b/>
        <i val="0"/>
        <color rgb="FFFF0000"/>
      </font>
    </dxf>
    <dxf>
      <fill>
        <patternFill>
          <bgColor rgb="FFFFFF00"/>
        </patternFill>
      </fill>
    </dxf>
    <dxf>
      <font>
        <color auto="1"/>
      </font>
      <fill>
        <patternFill>
          <bgColor rgb="FFFF0000"/>
        </patternFill>
      </fill>
    </dxf>
    <dxf>
      <fill>
        <patternFill patternType="lightTrellis">
          <bgColor theme="0" tint="-0.14996795556505021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ont>
        <b/>
        <i val="0"/>
        <color rgb="FFFF0000"/>
      </font>
    </dxf>
    <dxf>
      <fill>
        <patternFill>
          <bgColor rgb="FFFFFF00"/>
        </patternFill>
      </fill>
    </dxf>
    <dxf>
      <font>
        <color auto="1"/>
      </font>
      <fill>
        <patternFill>
          <bgColor rgb="FFFF0000"/>
        </patternFill>
      </fill>
    </dxf>
    <dxf>
      <fill>
        <patternFill patternType="lightTrellis">
          <bgColor theme="0" tint="-0.14996795556505021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ont>
        <b/>
        <i val="0"/>
        <color rgb="FFFF0000"/>
      </font>
    </dxf>
    <dxf>
      <fill>
        <patternFill>
          <bgColor rgb="FFFFFF00"/>
        </patternFill>
      </fill>
    </dxf>
    <dxf>
      <font>
        <color auto="1"/>
      </font>
      <fill>
        <patternFill>
          <bgColor rgb="FFFF0000"/>
        </patternFill>
      </fill>
    </dxf>
    <dxf>
      <fill>
        <patternFill patternType="lightTrellis">
          <bgColor theme="0" tint="-0.14996795556505021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ont>
        <b/>
        <i val="0"/>
        <color rgb="FFFF000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3"/>
  <sheetViews>
    <sheetView workbookViewId="0">
      <selection activeCell="E16" sqref="E16"/>
    </sheetView>
  </sheetViews>
  <sheetFormatPr baseColWidth="10" defaultColWidth="11.42578125" defaultRowHeight="15" x14ac:dyDescent="0.25"/>
  <cols>
    <col min="2" max="2" width="13.140625" bestFit="1" customWidth="1"/>
    <col min="7" max="7" width="11.42578125" style="7"/>
  </cols>
  <sheetData>
    <row r="1" spans="1:18" x14ac:dyDescent="0.25">
      <c r="A1" s="41" t="s">
        <v>0</v>
      </c>
      <c r="B1" s="41" t="s">
        <v>1</v>
      </c>
      <c r="C1" s="41" t="s">
        <v>2</v>
      </c>
      <c r="D1" s="41" t="s">
        <v>2</v>
      </c>
      <c r="E1" s="204">
        <f>+VLOOKUP(RECAP!B2,Données!C2:D13,2,FALSE)</f>
        <v>1</v>
      </c>
      <c r="F1" s="203" t="s">
        <v>1</v>
      </c>
      <c r="G1" s="194" t="s">
        <v>60</v>
      </c>
      <c r="H1" s="194" t="s">
        <v>62</v>
      </c>
      <c r="I1" s="194" t="s">
        <v>64</v>
      </c>
      <c r="J1" s="194" t="s">
        <v>66</v>
      </c>
      <c r="K1" s="194" t="s">
        <v>68</v>
      </c>
      <c r="L1" s="194" t="s">
        <v>70</v>
      </c>
      <c r="M1" s="194" t="s">
        <v>72</v>
      </c>
      <c r="N1" s="194" t="s">
        <v>102</v>
      </c>
      <c r="O1" s="194" t="s">
        <v>76</v>
      </c>
      <c r="P1" s="194" t="s">
        <v>44</v>
      </c>
      <c r="Q1" s="194" t="s">
        <v>45</v>
      </c>
      <c r="R1" s="194" t="s">
        <v>103</v>
      </c>
    </row>
    <row r="2" spans="1:18" x14ac:dyDescent="0.25">
      <c r="A2" s="148" t="s">
        <v>3</v>
      </c>
      <c r="B2" s="1" t="s">
        <v>4</v>
      </c>
      <c r="C2" s="1" t="s">
        <v>5</v>
      </c>
      <c r="D2" s="1">
        <v>1</v>
      </c>
      <c r="E2" s="204"/>
      <c r="F2" s="203" t="s">
        <v>4</v>
      </c>
      <c r="G2" s="194">
        <f>CHABOT!$V$4</f>
        <v>0.875</v>
      </c>
      <c r="H2" s="194">
        <f>CHABOT!$V$5</f>
        <v>1.2916666666666667</v>
      </c>
      <c r="I2" s="194">
        <f>CHABOT!$V$6</f>
        <v>1.2916666666666667</v>
      </c>
      <c r="J2" s="194">
        <f>CHABOT!$V$7</f>
        <v>1.2916666666666667</v>
      </c>
      <c r="K2" s="194">
        <f>CHABOT!$V$8</f>
        <v>1.2916666666666667</v>
      </c>
      <c r="L2" s="194">
        <f>CHABOT!$V$9</f>
        <v>1.2916666666666667</v>
      </c>
      <c r="M2" s="194">
        <f>CHABOT!$V$10</f>
        <v>1.2916666666666667</v>
      </c>
      <c r="N2" s="194">
        <f>CHABOT!$V$11</f>
        <v>1.2916666666666667</v>
      </c>
      <c r="O2" s="194">
        <f>CHABOT!$V$12</f>
        <v>1.2916666666666667</v>
      </c>
      <c r="P2" s="194">
        <f>CHABOT!$V$13</f>
        <v>1.2916666666666667</v>
      </c>
      <c r="Q2" s="194">
        <f>CHABOT!$V$14</f>
        <v>1.2916666666666667</v>
      </c>
      <c r="R2" s="194">
        <f>CHABOT!$V$15</f>
        <v>1.2916666666666667</v>
      </c>
    </row>
    <row r="3" spans="1:18" x14ac:dyDescent="0.25">
      <c r="A3" s="148" t="s">
        <v>6</v>
      </c>
      <c r="B3" s="1" t="s">
        <v>7</v>
      </c>
      <c r="C3" s="1" t="s">
        <v>8</v>
      </c>
      <c r="D3" s="1">
        <v>2</v>
      </c>
      <c r="F3" s="203" t="s">
        <v>7</v>
      </c>
      <c r="G3" s="194">
        <f>DUMOULIN!$V$4</f>
        <v>0.875</v>
      </c>
      <c r="H3" s="194">
        <f>DUMOULIN!$V$5</f>
        <v>1.2916666666666667</v>
      </c>
      <c r="I3" s="194">
        <f>DUMOULIN!$V$6</f>
        <v>1.2916666666666667</v>
      </c>
      <c r="J3" s="194">
        <f>DUMOULIN!$V$7</f>
        <v>1.2916666666666667</v>
      </c>
      <c r="K3" s="194">
        <f>DUMOULIN!$V$8</f>
        <v>1.2916666666666667</v>
      </c>
      <c r="L3" s="194">
        <f>DUMOULIN!$V$9</f>
        <v>1.2916666666666667</v>
      </c>
      <c r="M3" s="194">
        <f>DUMOULIN!$V$10</f>
        <v>1.2916666666666667</v>
      </c>
      <c r="N3" s="194">
        <f>DUMOULIN!$V$11</f>
        <v>1.2916666666666667</v>
      </c>
      <c r="O3" s="194">
        <f>DUMOULIN!$V$12</f>
        <v>1.2916666666666667</v>
      </c>
      <c r="P3" s="194">
        <f>DUMOULIN!$V$13</f>
        <v>1.2916666666666667</v>
      </c>
      <c r="Q3" s="194">
        <f>DUMOULIN!$V$14</f>
        <v>1.2916666666666667</v>
      </c>
      <c r="R3" s="194">
        <f>DUMOULIN!$V$15</f>
        <v>1.2916666666666667</v>
      </c>
    </row>
    <row r="4" spans="1:18" x14ac:dyDescent="0.25">
      <c r="A4" s="148" t="s">
        <v>9</v>
      </c>
      <c r="B4" s="1" t="s">
        <v>10</v>
      </c>
      <c r="C4" s="1" t="s">
        <v>11</v>
      </c>
      <c r="D4" s="1">
        <v>3</v>
      </c>
      <c r="F4" s="203" t="s">
        <v>10</v>
      </c>
      <c r="G4" s="194">
        <f>ASSADI!$V$4</f>
        <v>0.875</v>
      </c>
      <c r="H4" s="194">
        <f>ASSADI!$V$5</f>
        <v>1.2916666666666667</v>
      </c>
      <c r="I4" s="194">
        <f>ASSADI!$V$6</f>
        <v>1.2916666666666667</v>
      </c>
      <c r="J4" s="194">
        <f>ASSADI!$V$7</f>
        <v>1.2916666666666667</v>
      </c>
      <c r="K4" s="194">
        <f>ASSADI!$V$8</f>
        <v>1.2916666666666667</v>
      </c>
      <c r="L4" s="194">
        <f>ASSADI!$V$9</f>
        <v>1.2916666666666667</v>
      </c>
      <c r="M4" s="194">
        <f>ASSADI!$V$10</f>
        <v>1.2916666666666667</v>
      </c>
      <c r="N4" s="194">
        <f>ASSADI!$V$11</f>
        <v>1.2916666666666667</v>
      </c>
      <c r="O4" s="194">
        <f>ASSADI!$V$12</f>
        <v>1.2916666666666667</v>
      </c>
      <c r="P4" s="194">
        <f>ASSADI!$V$13</f>
        <v>1.2916666666666667</v>
      </c>
      <c r="Q4" s="194">
        <f>ASSADI!$V$14</f>
        <v>1.2916666666666667</v>
      </c>
      <c r="R4" s="194">
        <f>ASSADI!$V$15</f>
        <v>1.2916666666666667</v>
      </c>
    </row>
    <row r="5" spans="1:18" x14ac:dyDescent="0.25">
      <c r="A5" s="148" t="s">
        <v>12</v>
      </c>
      <c r="B5" s="1" t="s">
        <v>13</v>
      </c>
      <c r="C5" s="1" t="s">
        <v>14</v>
      </c>
      <c r="D5" s="1">
        <v>4</v>
      </c>
      <c r="F5" s="203" t="s">
        <v>13</v>
      </c>
      <c r="G5" s="194">
        <f>'de FALVARD'!$V$4</f>
        <v>1.4583333333333333</v>
      </c>
      <c r="H5" s="194">
        <f>'de FALVARD'!$V$5</f>
        <v>1.875</v>
      </c>
      <c r="I5" s="194">
        <f>'de FALVARD'!$V$6</f>
        <v>1.875</v>
      </c>
      <c r="J5" s="194">
        <f>'de FALVARD'!$V$7</f>
        <v>1.875</v>
      </c>
      <c r="K5" s="194">
        <f>'de FALVARD'!$V$8</f>
        <v>1.875</v>
      </c>
      <c r="L5" s="194">
        <f>'de FALVARD'!$V$9</f>
        <v>1.875</v>
      </c>
      <c r="M5" s="194">
        <f>'de FALVARD'!$V$10</f>
        <v>1.875</v>
      </c>
      <c r="N5" s="194">
        <f>'de FALVARD'!$V$11</f>
        <v>1.875</v>
      </c>
      <c r="O5" s="194">
        <f>'de FALVARD'!$V$12</f>
        <v>1.875</v>
      </c>
      <c r="P5" s="194">
        <f>'de FALVARD'!$V$13</f>
        <v>1.875</v>
      </c>
      <c r="Q5" s="194">
        <f>'de FALVARD'!$V$14</f>
        <v>1.875</v>
      </c>
      <c r="R5" s="194">
        <f>'de FALVARD'!$V$15</f>
        <v>1.875</v>
      </c>
    </row>
    <row r="6" spans="1:18" x14ac:dyDescent="0.25">
      <c r="A6" s="148" t="s">
        <v>15</v>
      </c>
      <c r="B6" s="1" t="s">
        <v>16</v>
      </c>
      <c r="C6" s="1" t="s">
        <v>17</v>
      </c>
      <c r="D6" s="1">
        <v>5</v>
      </c>
      <c r="F6" s="203" t="s">
        <v>16</v>
      </c>
      <c r="G6" s="194">
        <f>BUCHAILLARD!$V$4</f>
        <v>0.875</v>
      </c>
      <c r="H6" s="194">
        <f>BUCHAILLARD!$V$5</f>
        <v>1.2916666666666667</v>
      </c>
      <c r="I6" s="194">
        <f>BUCHAILLARD!$V$6</f>
        <v>1.2916666666666667</v>
      </c>
      <c r="J6" s="194">
        <f>BUCHAILLARD!$V7</f>
        <v>1.2916666666666667</v>
      </c>
      <c r="K6" s="194">
        <f>BUCHAILLARD!$V8</f>
        <v>1.2916666666666667</v>
      </c>
      <c r="L6" s="194">
        <f>BUCHAILLARD!$V9</f>
        <v>1.2916666666666667</v>
      </c>
      <c r="M6" s="194">
        <f>BUCHAILLARD!$V10</f>
        <v>1.2916666666666667</v>
      </c>
      <c r="N6" s="194">
        <f>BUCHAILLARD!$V11</f>
        <v>1.2916666666666667</v>
      </c>
      <c r="O6" s="194">
        <f>BUCHAILLARD!$V12</f>
        <v>1.2916666666666667</v>
      </c>
      <c r="P6" s="194">
        <f>BUCHAILLARD!$V13</f>
        <v>1.2916666666666667</v>
      </c>
      <c r="Q6" s="194">
        <f>BUCHAILLARD!$V14</f>
        <v>1.2916666666666667</v>
      </c>
      <c r="R6" s="194">
        <f>BUCHAILLARD!$V15</f>
        <v>1.2916666666666667</v>
      </c>
    </row>
    <row r="7" spans="1:18" x14ac:dyDescent="0.25">
      <c r="A7" s="148" t="s">
        <v>18</v>
      </c>
      <c r="B7" s="1" t="s">
        <v>19</v>
      </c>
      <c r="C7" s="1" t="s">
        <v>20</v>
      </c>
      <c r="D7" s="1">
        <v>6</v>
      </c>
      <c r="F7" s="203" t="s">
        <v>19</v>
      </c>
      <c r="G7" s="194">
        <f>DIAS!$V$4</f>
        <v>0.875</v>
      </c>
      <c r="H7" s="194">
        <f>DIAS!$V$5</f>
        <v>1.2916666666666667</v>
      </c>
      <c r="I7" s="194">
        <f>DIAS!$V$6</f>
        <v>1.2916666666666667</v>
      </c>
      <c r="J7" s="194">
        <f>DIAS!$V$7</f>
        <v>1.2916666666666667</v>
      </c>
      <c r="K7" s="194">
        <f>DIAS!$V$8</f>
        <v>1.2916666666666667</v>
      </c>
      <c r="L7" s="194">
        <f>DIAS!$V$9</f>
        <v>1.2916666666666667</v>
      </c>
      <c r="M7" s="194">
        <f>DIAS!$V$10</f>
        <v>1.2916666666666667</v>
      </c>
      <c r="N7" s="194">
        <f>DIAS!$V$11</f>
        <v>1.2916666666666667</v>
      </c>
      <c r="O7" s="194">
        <f>DIAS!$V$12</f>
        <v>1.2916666666666667</v>
      </c>
      <c r="P7" s="194">
        <f>DIAS!$V$13</f>
        <v>1.2916666666666667</v>
      </c>
      <c r="Q7" s="194">
        <f>DIAS!$V$14</f>
        <v>1.2916666666666667</v>
      </c>
      <c r="R7" s="194">
        <f>DIAS!$V$15</f>
        <v>1.2916666666666667</v>
      </c>
    </row>
    <row r="8" spans="1:18" x14ac:dyDescent="0.25">
      <c r="A8" s="149" t="s">
        <v>21</v>
      </c>
      <c r="B8" s="1" t="s">
        <v>22</v>
      </c>
      <c r="C8" s="1" t="s">
        <v>23</v>
      </c>
      <c r="D8" s="1">
        <v>7</v>
      </c>
      <c r="F8" s="203" t="s">
        <v>22</v>
      </c>
      <c r="G8" s="194">
        <f>MUSCO!$V$4</f>
        <v>0.29166666666666669</v>
      </c>
      <c r="H8" s="194">
        <f>MUSCO!$V$5</f>
        <v>0.58333333333333337</v>
      </c>
      <c r="I8" s="194">
        <f>MUSCO!$V$6</f>
        <v>0.70833333333333337</v>
      </c>
      <c r="J8" s="194">
        <f>MUSCO!$V$7</f>
        <v>0.70833333333333337</v>
      </c>
      <c r="K8" s="194">
        <f>MUSCO!$V$8</f>
        <v>0.70833333333333337</v>
      </c>
      <c r="L8" s="194">
        <f>MUSCO!$V$9</f>
        <v>0.70833333333333337</v>
      </c>
      <c r="M8" s="194">
        <f>MUSCO!$V$10</f>
        <v>0.70833333333333337</v>
      </c>
      <c r="N8" s="194">
        <f>MUSCO!$V$11</f>
        <v>0.70833333333333337</v>
      </c>
      <c r="O8" s="194">
        <f>MUSCO!$V$12</f>
        <v>0.70833333333333337</v>
      </c>
      <c r="P8" s="194">
        <f>MUSCO!$V$13</f>
        <v>0.70833333333333337</v>
      </c>
      <c r="Q8" s="194">
        <f>MUSCO!$V$14</f>
        <v>0.70833333333333337</v>
      </c>
      <c r="R8" s="194">
        <f>MUSCO!$V$15</f>
        <v>0.70833333333333337</v>
      </c>
    </row>
    <row r="9" spans="1:18" x14ac:dyDescent="0.25">
      <c r="B9" s="1" t="s">
        <v>24</v>
      </c>
      <c r="C9" s="1" t="s">
        <v>25</v>
      </c>
      <c r="D9" s="1">
        <v>8</v>
      </c>
      <c r="F9" s="203" t="s">
        <v>24</v>
      </c>
      <c r="G9" s="194">
        <f>LAIB!$U$4</f>
        <v>0.29166666666666669</v>
      </c>
      <c r="H9" s="194">
        <f>LAIB!$U$5</f>
        <v>0.58333333333333337</v>
      </c>
      <c r="I9" s="194">
        <f>LAIB!$U$6</f>
        <v>0.70833333333333337</v>
      </c>
      <c r="J9" s="194">
        <f>LAIB!$U$7</f>
        <v>0.70833333333333337</v>
      </c>
      <c r="K9" s="194">
        <f>LAIB!$U$8</f>
        <v>0.70833333333333337</v>
      </c>
      <c r="L9" s="194">
        <f>LAIB!$U$9</f>
        <v>0.70833333333333337</v>
      </c>
      <c r="M9" s="194">
        <f>LAIB!$U$10</f>
        <v>0.70833333333333337</v>
      </c>
      <c r="N9" s="194">
        <f>LAIB!$U$11</f>
        <v>0.70833333333333337</v>
      </c>
      <c r="O9" s="194">
        <f>LAIB!$U$12</f>
        <v>0.70833333333333337</v>
      </c>
      <c r="P9" s="194">
        <f>LAIB!$U$13</f>
        <v>0.70833333333333337</v>
      </c>
      <c r="Q9" s="194">
        <f>LAIB!$U$14</f>
        <v>0.70833333333333337</v>
      </c>
      <c r="R9" s="194">
        <f>LAIB!$U$15</f>
        <v>0.70833333333333337</v>
      </c>
    </row>
    <row r="10" spans="1:18" x14ac:dyDescent="0.25">
      <c r="B10" s="1" t="s">
        <v>26</v>
      </c>
      <c r="C10" s="1" t="s">
        <v>27</v>
      </c>
      <c r="D10" s="1">
        <v>9</v>
      </c>
      <c r="F10" s="203" t="s">
        <v>26</v>
      </c>
      <c r="G10" s="194">
        <f>CORNET!$V$4</f>
        <v>0.29166666666666669</v>
      </c>
      <c r="H10" s="194">
        <f>CORNET!$V$5</f>
        <v>0.58333333333333337</v>
      </c>
      <c r="I10" s="194">
        <f>CORNET!$V$6</f>
        <v>0.70833333333333337</v>
      </c>
      <c r="J10" s="194">
        <f>CORNET!$V$7</f>
        <v>0.70833333333333337</v>
      </c>
      <c r="K10" s="194">
        <f>CORNET!$V$8</f>
        <v>0.70833333333333337</v>
      </c>
      <c r="L10" s="194">
        <f>CORNET!$V$9</f>
        <v>0.70833333333333337</v>
      </c>
      <c r="M10" s="194">
        <f>CORNET!$V$10</f>
        <v>0.70833333333333337</v>
      </c>
      <c r="N10" s="194">
        <f>CORNET!$V$11</f>
        <v>0.70833333333333337</v>
      </c>
      <c r="O10" s="194">
        <f>CORNET!$V$12</f>
        <v>0.70833333333333337</v>
      </c>
      <c r="P10" s="194">
        <f>CORNET!$V$13</f>
        <v>0.70833333333333337</v>
      </c>
      <c r="Q10" s="194">
        <f>CORNET!$V$14</f>
        <v>0.70833333333333337</v>
      </c>
      <c r="R10" s="194">
        <f>CORNET!$V$15</f>
        <v>0.70833333333333337</v>
      </c>
    </row>
    <row r="11" spans="1:18" x14ac:dyDescent="0.25">
      <c r="B11" s="1" t="s">
        <v>28</v>
      </c>
      <c r="C11" s="1" t="s">
        <v>29</v>
      </c>
      <c r="D11" s="1">
        <v>10</v>
      </c>
      <c r="F11" s="203" t="s">
        <v>28</v>
      </c>
      <c r="G11" s="194">
        <f>MDIMAGH!$V$4</f>
        <v>0.29166666666666669</v>
      </c>
      <c r="H11" s="194">
        <f>MDIMAGH!$V$5</f>
        <v>0.58333333333333337</v>
      </c>
      <c r="I11" s="194">
        <f>MDIMAGH!$V$6</f>
        <v>0.70833333333333337</v>
      </c>
      <c r="J11" s="194">
        <f>MDIMAGH!$V$7</f>
        <v>0.70833333333333337</v>
      </c>
      <c r="K11" s="194">
        <f>MDIMAGH!$V$8</f>
        <v>0.70833333333333337</v>
      </c>
      <c r="L11" s="194">
        <f>MDIMAGH!$V$9</f>
        <v>0.70833333333333337</v>
      </c>
      <c r="M11" s="194">
        <f>MDIMAGH!$V$10</f>
        <v>0.70833333333333337</v>
      </c>
      <c r="N11" s="194">
        <f>MDIMAGH!$V$11</f>
        <v>0.70833333333333337</v>
      </c>
      <c r="O11" s="194">
        <f>MDIMAGH!$V$12</f>
        <v>0.70833333333333337</v>
      </c>
      <c r="P11" s="194">
        <f>MDIMAGH!$V$13</f>
        <v>0.70833333333333337</v>
      </c>
      <c r="Q11" s="194">
        <f>MDIMAGH!$V$14</f>
        <v>0.70833333333333337</v>
      </c>
      <c r="R11" s="194">
        <f>MDIMAGH!$V$15</f>
        <v>0.70833333333333337</v>
      </c>
    </row>
    <row r="12" spans="1:18" x14ac:dyDescent="0.25">
      <c r="B12" s="1" t="s">
        <v>106</v>
      </c>
      <c r="C12" s="1" t="s">
        <v>30</v>
      </c>
      <c r="D12" s="1">
        <v>11</v>
      </c>
      <c r="F12" s="203" t="s">
        <v>106</v>
      </c>
      <c r="G12" s="194">
        <f>VARCIA!$V$4</f>
        <v>0.29166666666666669</v>
      </c>
      <c r="H12" s="194">
        <f>VARCIA!$V$5</f>
        <v>0.58333333333333337</v>
      </c>
      <c r="I12" s="194">
        <f>VARCIA!$V$6</f>
        <v>0.70833333333333337</v>
      </c>
      <c r="J12" s="194">
        <f>VARCIA!$V$7</f>
        <v>0.70833333333333337</v>
      </c>
      <c r="K12" s="194">
        <f>VARCIA!$V$8</f>
        <v>0.70833333333333337</v>
      </c>
      <c r="L12" s="194">
        <f>VARCIA!$V$9</f>
        <v>0.70833333333333337</v>
      </c>
      <c r="M12" s="194">
        <f>VARCIA!$V$10</f>
        <v>0.70833333333333337</v>
      </c>
      <c r="N12" s="194">
        <f>VARCIA!$V$11</f>
        <v>0.70833333333333337</v>
      </c>
      <c r="O12" s="194">
        <f>VARCIA!$V$12</f>
        <v>0.70833333333333337</v>
      </c>
      <c r="P12" s="194">
        <f>VARCIA!$V$13</f>
        <v>0.70833333333333337</v>
      </c>
      <c r="Q12" s="194">
        <f>VARCIA!$V$14</f>
        <v>0.70833333333333337</v>
      </c>
      <c r="R12" s="194">
        <f>VARCIA!$V$15</f>
        <v>0.70833333333333337</v>
      </c>
    </row>
    <row r="13" spans="1:18" x14ac:dyDescent="0.25">
      <c r="B13" s="1" t="s">
        <v>31</v>
      </c>
      <c r="C13" s="1" t="s">
        <v>32</v>
      </c>
      <c r="D13" s="1">
        <v>12</v>
      </c>
      <c r="F13" s="203" t="s">
        <v>31</v>
      </c>
      <c r="G13" s="194">
        <f>SOP!$V$4</f>
        <v>0.29166666666666669</v>
      </c>
      <c r="H13" s="194">
        <f>SOP!$V$5</f>
        <v>0.58333333333333337</v>
      </c>
      <c r="I13" s="194">
        <f>SOP!$V$6</f>
        <v>0.70833333333333337</v>
      </c>
      <c r="J13" s="194">
        <f>SOP!$V$7</f>
        <v>0.70833333333333337</v>
      </c>
      <c r="K13" s="194">
        <f>SOP!$V$8</f>
        <v>0.70833333333333337</v>
      </c>
      <c r="L13" s="194">
        <f>SOP!$V$9</f>
        <v>0.70833333333333337</v>
      </c>
      <c r="M13" s="194">
        <f>SOP!$V$10</f>
        <v>0.70833333333333337</v>
      </c>
      <c r="N13" s="194">
        <f>SOP!$V$11</f>
        <v>0.70833333333333337</v>
      </c>
      <c r="O13" s="194">
        <f>SOP!$V$12</f>
        <v>0.70833333333333337</v>
      </c>
      <c r="P13" s="194">
        <f>SOP!$V$13</f>
        <v>0.70833333333333337</v>
      </c>
      <c r="Q13" s="194">
        <f>SOP!$V$14</f>
        <v>0.70833333333333337</v>
      </c>
      <c r="R13" s="194">
        <f>SOP!$V$15</f>
        <v>0.70833333333333337</v>
      </c>
    </row>
  </sheetData>
  <mergeCells count="1">
    <mergeCell ref="E1:E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18"/>
  <sheetViews>
    <sheetView tabSelected="1" workbookViewId="0">
      <selection activeCell="D5" sqref="D5"/>
    </sheetView>
  </sheetViews>
  <sheetFormatPr baseColWidth="10" defaultColWidth="11.42578125" defaultRowHeight="15" x14ac:dyDescent="0.25"/>
  <cols>
    <col min="1" max="2" width="30.7109375" customWidth="1"/>
  </cols>
  <sheetData>
    <row r="1" spans="1:14" ht="60" customHeight="1" thickBot="1" x14ac:dyDescent="0.3">
      <c r="A1" s="201" t="s">
        <v>107</v>
      </c>
      <c r="B1" s="202"/>
    </row>
    <row r="2" spans="1:14" s="196" customFormat="1" ht="60" customHeight="1" x14ac:dyDescent="0.25">
      <c r="A2" s="197" t="s">
        <v>4</v>
      </c>
      <c r="B2" s="198" t="s">
        <v>5</v>
      </c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</row>
    <row r="3" spans="1:14" ht="60" customHeight="1" thickBot="1" x14ac:dyDescent="0.3">
      <c r="A3" s="199" t="e">
        <f>IF(AND(A2,Données!B2:B13),(B2,Données!C2:C13),Données!G2:R13)</f>
        <v>#VALUE!</v>
      </c>
      <c r="B3" s="200"/>
      <c r="C3" s="3"/>
      <c r="D3" s="3"/>
      <c r="F3" s="3"/>
      <c r="G3" s="3"/>
      <c r="H3" s="3"/>
      <c r="I3" s="3"/>
      <c r="J3" s="3"/>
      <c r="K3" s="3"/>
      <c r="L3" s="3"/>
      <c r="M3" s="3"/>
      <c r="N3" s="3"/>
    </row>
    <row r="4" spans="1:14" x14ac:dyDescent="0.25">
      <c r="A4" s="3"/>
      <c r="B4" s="158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</row>
    <row r="5" spans="1:14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</row>
    <row r="6" spans="1:14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x14ac:dyDescent="0.25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</row>
    <row r="8" spans="1:14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</row>
    <row r="9" spans="1:14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</row>
    <row r="10" spans="1:14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x14ac:dyDescent="0.25">
      <c r="A17" s="3"/>
      <c r="B17" s="159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x14ac:dyDescent="0.25">
      <c r="A18" s="3"/>
      <c r="B18" s="159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</row>
  </sheetData>
  <mergeCells count="2">
    <mergeCell ref="A3:B3"/>
    <mergeCell ref="A1:B1"/>
  </mergeCells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Données!$B$2:$B$13</xm:f>
          </x14:formula1>
          <xm:sqref>A17 A2</xm:sqref>
        </x14:dataValidation>
        <x14:dataValidation type="list" allowBlank="1" showInputMessage="1" showErrorMessage="1">
          <x14:formula1>
            <xm:f>Données!$C$2:$C$13</xm:f>
          </x14:formula1>
          <xm:sqref>A18 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U56"/>
  <sheetViews>
    <sheetView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K13" sqref="K13"/>
    </sheetView>
  </sheetViews>
  <sheetFormatPr baseColWidth="10" defaultColWidth="9.140625" defaultRowHeight="15" x14ac:dyDescent="0.25"/>
  <cols>
    <col min="1" max="1" width="6.7109375" style="2" customWidth="1"/>
    <col min="2" max="2" width="17.7109375" style="19" bestFit="1" customWidth="1"/>
    <col min="3" max="3" width="9.140625" style="26" customWidth="1"/>
    <col min="4" max="4" width="10.7109375" style="25" customWidth="1"/>
    <col min="5" max="5" width="5.5703125" style="15" bestFit="1" customWidth="1"/>
    <col min="6" max="6" width="10.7109375" style="25" customWidth="1"/>
    <col min="7" max="7" width="5.5703125" style="15" bestFit="1" customWidth="1"/>
    <col min="8" max="8" width="10.7109375" style="25" customWidth="1"/>
    <col min="9" max="9" width="5.5703125" style="27" bestFit="1" customWidth="1"/>
    <col min="10" max="10" width="9.140625" style="26"/>
    <col min="11" max="11" width="10.7109375" style="25" customWidth="1"/>
    <col min="12" max="12" width="5.5703125" style="27" bestFit="1" customWidth="1"/>
    <col min="13" max="13" width="9.140625" style="26"/>
    <col min="14" max="14" width="0.7109375" style="5" customWidth="1"/>
    <col min="15" max="15" width="12.28515625" style="14" customWidth="1"/>
    <col min="16" max="16" width="9" style="5" customWidth="1"/>
    <col min="17" max="17" width="8.140625" style="5" bestFit="1" customWidth="1"/>
    <col min="18" max="18" width="10" customWidth="1"/>
    <col min="19" max="19" width="9.140625" style="7"/>
    <col min="21" max="21" width="10.42578125" bestFit="1" customWidth="1"/>
  </cols>
  <sheetData>
    <row r="1" spans="1:21" ht="15" customHeight="1" x14ac:dyDescent="0.25">
      <c r="A1" s="165" t="s">
        <v>33</v>
      </c>
      <c r="B1" s="161"/>
      <c r="C1" s="169" t="s">
        <v>34</v>
      </c>
      <c r="D1" s="160" t="s">
        <v>35</v>
      </c>
      <c r="E1" s="161"/>
      <c r="F1" s="160" t="s">
        <v>36</v>
      </c>
      <c r="G1" s="161"/>
      <c r="H1" s="160" t="s">
        <v>37</v>
      </c>
      <c r="I1" s="161"/>
      <c r="J1" s="169" t="s">
        <v>38</v>
      </c>
      <c r="K1" s="160" t="s">
        <v>39</v>
      </c>
      <c r="L1" s="161"/>
      <c r="M1" s="174" t="s">
        <v>40</v>
      </c>
      <c r="N1" s="28"/>
      <c r="O1" s="176" t="s">
        <v>2</v>
      </c>
      <c r="P1" s="177"/>
      <c r="Q1" s="178"/>
    </row>
    <row r="2" spans="1:21" ht="15" customHeight="1" thickBot="1" x14ac:dyDescent="0.3">
      <c r="A2" s="166"/>
      <c r="B2" s="163"/>
      <c r="C2" s="170"/>
      <c r="D2" s="162"/>
      <c r="E2" s="163"/>
      <c r="F2" s="162"/>
      <c r="G2" s="163"/>
      <c r="H2" s="162"/>
      <c r="I2" s="163"/>
      <c r="J2" s="170"/>
      <c r="K2" s="162"/>
      <c r="L2" s="163"/>
      <c r="M2" s="175"/>
      <c r="N2" s="28"/>
      <c r="O2" s="179"/>
      <c r="P2" s="180"/>
      <c r="Q2" s="181"/>
    </row>
    <row r="3" spans="1:21" ht="15" customHeight="1" thickBot="1" x14ac:dyDescent="0.3">
      <c r="A3" s="166"/>
      <c r="B3" s="163"/>
      <c r="C3" s="171"/>
      <c r="D3" s="172"/>
      <c r="E3" s="173"/>
      <c r="F3" s="162"/>
      <c r="G3" s="163"/>
      <c r="H3" s="162"/>
      <c r="I3" s="163"/>
      <c r="J3" s="170"/>
      <c r="K3" s="162"/>
      <c r="L3" s="163"/>
      <c r="M3" s="175"/>
      <c r="N3" s="28"/>
      <c r="O3" s="35" t="s">
        <v>2</v>
      </c>
      <c r="P3" s="39" t="s">
        <v>42</v>
      </c>
      <c r="Q3" s="40" t="s">
        <v>43</v>
      </c>
    </row>
    <row r="4" spans="1:21" ht="15" customHeight="1" thickBot="1" x14ac:dyDescent="0.3">
      <c r="A4" s="21">
        <v>1</v>
      </c>
      <c r="B4" s="4" t="s">
        <v>59</v>
      </c>
      <c r="C4" s="42" t="s">
        <v>3</v>
      </c>
      <c r="D4" s="42"/>
      <c r="E4" s="43"/>
      <c r="F4" s="44"/>
      <c r="G4" s="45"/>
      <c r="H4" s="46"/>
      <c r="I4" s="47"/>
      <c r="J4" s="46" t="s">
        <v>3</v>
      </c>
      <c r="K4" s="46"/>
      <c r="L4" s="48"/>
      <c r="M4" s="49" t="s">
        <v>3</v>
      </c>
      <c r="N4" s="28"/>
      <c r="O4" s="36" t="s">
        <v>60</v>
      </c>
      <c r="P4" s="33">
        <f>SUM(G4+I4+L4+L5+I5+G5+E5+E6+G6+I6+L6+L7+I7+G7+E7+E8+G8+I8)</f>
        <v>0</v>
      </c>
      <c r="Q4" s="34">
        <f>SUM(P24-P4)</f>
        <v>1.8750000000000002</v>
      </c>
    </row>
    <row r="5" spans="1:21" ht="15" customHeight="1" x14ac:dyDescent="0.25">
      <c r="A5" s="21">
        <v>2</v>
      </c>
      <c r="B5" s="9" t="s">
        <v>61</v>
      </c>
      <c r="C5" s="44" t="s">
        <v>3</v>
      </c>
      <c r="D5" s="50"/>
      <c r="E5" s="51"/>
      <c r="F5" s="52"/>
      <c r="G5" s="53"/>
      <c r="H5" s="52"/>
      <c r="I5" s="54"/>
      <c r="J5" s="52" t="s">
        <v>3</v>
      </c>
      <c r="K5" s="52"/>
      <c r="L5" s="55"/>
      <c r="M5" s="56" t="s">
        <v>3</v>
      </c>
      <c r="N5" s="28"/>
      <c r="O5" s="37" t="s">
        <v>62</v>
      </c>
      <c r="P5" s="31">
        <f>SUM(L8+E9+G9+I9+L9+E10+G10+I10+L10+E11+G11+I11+L11+E12+G12+I12+L12)</f>
        <v>0</v>
      </c>
      <c r="Q5" s="29">
        <f>SUM(P24-P5)</f>
        <v>1.8750000000000002</v>
      </c>
    </row>
    <row r="6" spans="1:21" x14ac:dyDescent="0.25">
      <c r="A6" s="21">
        <v>3</v>
      </c>
      <c r="B6" s="9" t="s">
        <v>63</v>
      </c>
      <c r="C6" s="57" t="s">
        <v>3</v>
      </c>
      <c r="D6" s="52"/>
      <c r="E6" s="58"/>
      <c r="F6" s="52"/>
      <c r="G6" s="53"/>
      <c r="H6" s="52"/>
      <c r="I6" s="55"/>
      <c r="J6" s="52" t="s">
        <v>3</v>
      </c>
      <c r="K6" s="52"/>
      <c r="L6" s="55"/>
      <c r="M6" s="56" t="s">
        <v>3</v>
      </c>
      <c r="N6" s="28"/>
      <c r="O6" s="37" t="s">
        <v>64</v>
      </c>
      <c r="P6" s="31">
        <f>SUM(E13+G13+I13+L13+L14+I14+G14+E14+E15+G15+I15+L15+L16+I16+G16+E16+E17)</f>
        <v>0</v>
      </c>
      <c r="Q6" s="29">
        <f>SUM(P24-P6)</f>
        <v>1.8750000000000002</v>
      </c>
    </row>
    <row r="7" spans="1:21" ht="15" customHeight="1" thickBot="1" x14ac:dyDescent="0.3">
      <c r="A7" s="21">
        <v>4</v>
      </c>
      <c r="B7" s="9" t="s">
        <v>65</v>
      </c>
      <c r="C7" s="57" t="s">
        <v>3</v>
      </c>
      <c r="D7" s="52"/>
      <c r="E7" s="58"/>
      <c r="F7" s="52"/>
      <c r="G7" s="53"/>
      <c r="H7" s="52"/>
      <c r="I7" s="55"/>
      <c r="J7" s="52" t="s">
        <v>3</v>
      </c>
      <c r="K7" s="59"/>
      <c r="L7" s="60"/>
      <c r="M7" s="61" t="s">
        <v>3</v>
      </c>
      <c r="N7" s="28"/>
      <c r="O7" s="37" t="s">
        <v>66</v>
      </c>
      <c r="P7" s="31">
        <f>SUM(G17+I17+L17+L18+I18+G18+E18+E19+G19+I19+L19+L20+I20+G20+E20+E21+G21+I21)</f>
        <v>0</v>
      </c>
      <c r="Q7" s="29">
        <f>SUM(P24-P7)</f>
        <v>1.8750000000000002</v>
      </c>
      <c r="U7" s="12"/>
    </row>
    <row r="8" spans="1:21" ht="15" customHeight="1" thickBot="1" x14ac:dyDescent="0.3">
      <c r="A8" s="21">
        <v>5</v>
      </c>
      <c r="B8" s="17" t="s">
        <v>67</v>
      </c>
      <c r="C8" s="62" t="s">
        <v>3</v>
      </c>
      <c r="D8" s="42"/>
      <c r="E8" s="43"/>
      <c r="F8" s="42"/>
      <c r="G8" s="63"/>
      <c r="H8" s="64"/>
      <c r="I8" s="65"/>
      <c r="J8" s="66" t="s">
        <v>3</v>
      </c>
      <c r="K8" s="44"/>
      <c r="L8" s="67"/>
      <c r="M8" s="49" t="s">
        <v>3</v>
      </c>
      <c r="N8" s="28"/>
      <c r="O8" s="37" t="s">
        <v>68</v>
      </c>
      <c r="P8" s="31">
        <f>SUM(L21+L22+I22+G22+E22+E23+G23+I23+L23+L24+I24+G24+E24+E25+G25+I25+L25)</f>
        <v>0</v>
      </c>
      <c r="Q8" s="29">
        <f>SUM(P24-P8)</f>
        <v>1.8750000000000002</v>
      </c>
      <c r="U8" s="12"/>
    </row>
    <row r="9" spans="1:21" x14ac:dyDescent="0.25">
      <c r="A9" s="21">
        <v>6</v>
      </c>
      <c r="B9" s="18" t="s">
        <v>69</v>
      </c>
      <c r="C9" s="44" t="s">
        <v>3</v>
      </c>
      <c r="D9" s="46"/>
      <c r="E9" s="45"/>
      <c r="F9" s="46"/>
      <c r="G9" s="45"/>
      <c r="H9" s="46"/>
      <c r="I9" s="47"/>
      <c r="J9" s="46" t="s">
        <v>3</v>
      </c>
      <c r="K9" s="68"/>
      <c r="L9" s="69"/>
      <c r="M9" s="56" t="s">
        <v>3</v>
      </c>
      <c r="N9" s="28"/>
      <c r="O9" s="37" t="s">
        <v>70</v>
      </c>
      <c r="P9" s="31">
        <f>SUM(E26+G26+I26+L26+L27+I27+G27+E27+E28+G28+I28+L28+L29+I29+G29+E29+E30)</f>
        <v>0</v>
      </c>
      <c r="Q9" s="29">
        <f>SUM(P24-P9)</f>
        <v>1.8750000000000002</v>
      </c>
    </row>
    <row r="10" spans="1:21" ht="15" customHeight="1" x14ac:dyDescent="0.25">
      <c r="A10" s="21">
        <v>7</v>
      </c>
      <c r="B10" s="9" t="s">
        <v>71</v>
      </c>
      <c r="C10" s="57" t="s">
        <v>3</v>
      </c>
      <c r="D10" s="70"/>
      <c r="E10" s="53"/>
      <c r="F10" s="70"/>
      <c r="G10" s="53"/>
      <c r="H10" s="52"/>
      <c r="I10" s="55"/>
      <c r="J10" s="52" t="s">
        <v>3</v>
      </c>
      <c r="K10" s="70"/>
      <c r="L10" s="55"/>
      <c r="M10" s="71" t="s">
        <v>3</v>
      </c>
      <c r="N10" s="28"/>
      <c r="O10" s="37" t="s">
        <v>72</v>
      </c>
      <c r="P10" s="31">
        <f>SUM(G30+I30+L30+L31+I31+G31+E31+E32+G32+I32+L32+L33+I33+G33+E33+E34+G34+I34)</f>
        <v>0</v>
      </c>
      <c r="Q10" s="29">
        <f>SUM(P24-P10)</f>
        <v>1.8750000000000002</v>
      </c>
    </row>
    <row r="11" spans="1:21" ht="15" customHeight="1" thickBot="1" x14ac:dyDescent="0.3">
      <c r="A11" s="21">
        <v>8</v>
      </c>
      <c r="B11" s="9" t="s">
        <v>73</v>
      </c>
      <c r="C11" s="57" t="s">
        <v>3</v>
      </c>
      <c r="D11" s="52"/>
      <c r="E11" s="53"/>
      <c r="F11" s="52"/>
      <c r="G11" s="53"/>
      <c r="H11" s="52"/>
      <c r="I11" s="55"/>
      <c r="J11" s="52" t="s">
        <v>3</v>
      </c>
      <c r="K11" s="70"/>
      <c r="L11" s="72"/>
      <c r="M11" s="61" t="s">
        <v>3</v>
      </c>
      <c r="N11" s="28"/>
      <c r="O11" s="37" t="s">
        <v>74</v>
      </c>
      <c r="P11" s="31">
        <f>SUM(L34+E35+G35+I35+L35+L36+I36+G36+E36+E37+G37+I37+L37+L38+I38+G38+E38)</f>
        <v>0</v>
      </c>
      <c r="Q11" s="29">
        <f>SUM(P24-P11)</f>
        <v>1.8750000000000002</v>
      </c>
    </row>
    <row r="12" spans="1:21" ht="15.75" thickBot="1" x14ac:dyDescent="0.3">
      <c r="A12" s="21">
        <v>9</v>
      </c>
      <c r="B12" s="9" t="s">
        <v>75</v>
      </c>
      <c r="C12" s="73" t="s">
        <v>3</v>
      </c>
      <c r="D12" s="59"/>
      <c r="E12" s="74"/>
      <c r="F12" s="42"/>
      <c r="G12" s="75"/>
      <c r="H12" s="42"/>
      <c r="I12" s="76"/>
      <c r="J12" s="42" t="s">
        <v>3</v>
      </c>
      <c r="K12" s="77"/>
      <c r="L12" s="78"/>
      <c r="M12" s="79" t="s">
        <v>3</v>
      </c>
      <c r="N12" s="28"/>
      <c r="O12" s="37" t="s">
        <v>76</v>
      </c>
      <c r="P12" s="31">
        <f>SUM(E39+G39+I39+L39+L40+I40+G40+E40+E41+G41+I41+L41+L42+I42+G42+E42+E43+G43)</f>
        <v>0</v>
      </c>
      <c r="Q12" s="29">
        <f>SUM(P24-P12)</f>
        <v>1.8750000000000002</v>
      </c>
    </row>
    <row r="13" spans="1:21" x14ac:dyDescent="0.25">
      <c r="A13" s="21">
        <v>10</v>
      </c>
      <c r="B13" s="9" t="s">
        <v>54</v>
      </c>
      <c r="C13" s="44" t="s">
        <v>3</v>
      </c>
      <c r="D13" s="80"/>
      <c r="E13" s="81"/>
      <c r="F13" s="46"/>
      <c r="G13" s="82"/>
      <c r="H13" s="46"/>
      <c r="I13" s="48"/>
      <c r="J13" s="46" t="s">
        <v>3</v>
      </c>
      <c r="K13" s="46"/>
      <c r="L13" s="48"/>
      <c r="M13" s="56" t="s">
        <v>3</v>
      </c>
      <c r="N13" s="28"/>
      <c r="O13" s="37" t="s">
        <v>44</v>
      </c>
      <c r="P13" s="31">
        <f>SUM(I43+L43+L44+I44+G44+E44+E45+G45+I45+L45+L46+I46+G46+E46+E47+G47+I47+L47)</f>
        <v>0</v>
      </c>
      <c r="Q13" s="29">
        <f>SUM(P24-P13)</f>
        <v>1.8750000000000002</v>
      </c>
    </row>
    <row r="14" spans="1:21" x14ac:dyDescent="0.25">
      <c r="A14" s="21">
        <v>11</v>
      </c>
      <c r="B14" s="9" t="s">
        <v>56</v>
      </c>
      <c r="C14" s="57" t="s">
        <v>3</v>
      </c>
      <c r="D14" s="83"/>
      <c r="E14" s="84"/>
      <c r="F14" s="52"/>
      <c r="G14" s="55"/>
      <c r="H14" s="52"/>
      <c r="I14" s="55"/>
      <c r="J14" s="52" t="s">
        <v>3</v>
      </c>
      <c r="K14" s="52"/>
      <c r="L14" s="55"/>
      <c r="M14" s="56" t="s">
        <v>3</v>
      </c>
      <c r="N14" s="28"/>
      <c r="O14" s="37" t="s">
        <v>45</v>
      </c>
      <c r="P14" s="31">
        <f>SUM(E48+G48+I48+L48+L49+I49+G49+E49+E50+G50+I50+L50+L51+I51+G51+E51)</f>
        <v>0</v>
      </c>
      <c r="Q14" s="29">
        <f>SUM(P24-P14)</f>
        <v>1.8750000000000002</v>
      </c>
    </row>
    <row r="15" spans="1:21" ht="15.75" thickBot="1" x14ac:dyDescent="0.3">
      <c r="A15" s="21">
        <v>12</v>
      </c>
      <c r="B15" s="9" t="s">
        <v>57</v>
      </c>
      <c r="C15" s="57" t="s">
        <v>3</v>
      </c>
      <c r="D15" s="83"/>
      <c r="E15" s="84"/>
      <c r="F15" s="52"/>
      <c r="G15" s="55"/>
      <c r="H15" s="52"/>
      <c r="I15" s="55"/>
      <c r="J15" s="52" t="s">
        <v>3</v>
      </c>
      <c r="K15" s="52"/>
      <c r="L15" s="55"/>
      <c r="M15" s="56" t="s">
        <v>3</v>
      </c>
      <c r="N15" s="28"/>
      <c r="O15" s="38" t="s">
        <v>46</v>
      </c>
      <c r="P15" s="32">
        <f>SUM(E52+G52+I52+L52+L53+I53+G53+E53+E54+G54+I54+L54+L55+I55+G55+E55+E56+G56+I56)</f>
        <v>0</v>
      </c>
      <c r="Q15" s="30">
        <f>SUM(P24-P15)</f>
        <v>1.8750000000000002</v>
      </c>
    </row>
    <row r="16" spans="1:21" ht="15.75" thickBot="1" x14ac:dyDescent="0.3">
      <c r="A16" s="21">
        <v>13</v>
      </c>
      <c r="B16" s="9" t="s">
        <v>58</v>
      </c>
      <c r="C16" s="62" t="s">
        <v>3</v>
      </c>
      <c r="D16" s="85"/>
      <c r="E16" s="72"/>
      <c r="F16" s="59"/>
      <c r="G16" s="60"/>
      <c r="H16" s="59"/>
      <c r="I16" s="60"/>
      <c r="J16" s="59" t="s">
        <v>3</v>
      </c>
      <c r="K16" s="59"/>
      <c r="L16" s="60"/>
      <c r="M16" s="61" t="s">
        <v>3</v>
      </c>
      <c r="N16" s="16"/>
      <c r="O16" s="184" t="s">
        <v>47</v>
      </c>
      <c r="P16" s="185"/>
    </row>
    <row r="17" spans="1:18" ht="15.75" thickBot="1" x14ac:dyDescent="0.3">
      <c r="A17" s="21">
        <v>14</v>
      </c>
      <c r="B17" s="9" t="s">
        <v>77</v>
      </c>
      <c r="C17" s="62" t="s">
        <v>3</v>
      </c>
      <c r="D17" s="85"/>
      <c r="E17" s="78"/>
      <c r="F17" s="86"/>
      <c r="G17" s="65"/>
      <c r="H17" s="64"/>
      <c r="I17" s="65"/>
      <c r="J17" s="87" t="s">
        <v>3</v>
      </c>
      <c r="K17" s="87"/>
      <c r="L17" s="88"/>
      <c r="M17" s="89" t="s">
        <v>3</v>
      </c>
      <c r="N17" s="16"/>
      <c r="O17" s="41" t="s">
        <v>48</v>
      </c>
      <c r="P17" s="10">
        <v>0.875</v>
      </c>
      <c r="R17" s="3"/>
    </row>
    <row r="18" spans="1:18" x14ac:dyDescent="0.25">
      <c r="A18" s="21">
        <v>15</v>
      </c>
      <c r="B18" s="9" t="s">
        <v>61</v>
      </c>
      <c r="C18" s="44" t="s">
        <v>3</v>
      </c>
      <c r="D18" s="50"/>
      <c r="E18" s="48"/>
      <c r="F18" s="70"/>
      <c r="G18" s="55"/>
      <c r="H18" s="52"/>
      <c r="I18" s="55"/>
      <c r="J18" s="90" t="s">
        <v>3</v>
      </c>
      <c r="K18" s="52"/>
      <c r="L18" s="55"/>
      <c r="M18" s="56" t="s">
        <v>3</v>
      </c>
      <c r="N18" s="16"/>
      <c r="O18" s="182" t="s">
        <v>50</v>
      </c>
      <c r="P18" s="167">
        <v>0.29166666666666669</v>
      </c>
    </row>
    <row r="19" spans="1:18" x14ac:dyDescent="0.25">
      <c r="A19" s="21">
        <v>16</v>
      </c>
      <c r="B19" s="9" t="s">
        <v>63</v>
      </c>
      <c r="C19" s="57" t="s">
        <v>3</v>
      </c>
      <c r="D19" s="70"/>
      <c r="E19" s="55"/>
      <c r="F19" s="70"/>
      <c r="G19" s="55"/>
      <c r="H19" s="52"/>
      <c r="I19" s="55"/>
      <c r="J19" s="90" t="s">
        <v>3</v>
      </c>
      <c r="K19" s="52"/>
      <c r="L19" s="55"/>
      <c r="M19" s="56" t="s">
        <v>3</v>
      </c>
      <c r="N19" s="16"/>
      <c r="O19" s="183"/>
      <c r="P19" s="168"/>
    </row>
    <row r="20" spans="1:18" ht="15.75" thickBot="1" x14ac:dyDescent="0.3">
      <c r="A20" s="21">
        <v>17</v>
      </c>
      <c r="B20" s="9" t="s">
        <v>65</v>
      </c>
      <c r="C20" s="57" t="s">
        <v>3</v>
      </c>
      <c r="D20" s="70"/>
      <c r="E20" s="55"/>
      <c r="F20" s="70"/>
      <c r="G20" s="55"/>
      <c r="H20" s="52"/>
      <c r="I20" s="55"/>
      <c r="J20" s="91" t="s">
        <v>3</v>
      </c>
      <c r="K20" s="42"/>
      <c r="L20" s="76"/>
      <c r="M20" s="71" t="s">
        <v>3</v>
      </c>
      <c r="N20" s="16"/>
      <c r="O20" s="186" t="s">
        <v>53</v>
      </c>
      <c r="P20" s="167">
        <v>0.29166666666666669</v>
      </c>
    </row>
    <row r="21" spans="1:18" ht="15.75" thickBot="1" x14ac:dyDescent="0.3">
      <c r="A21" s="21">
        <v>18</v>
      </c>
      <c r="B21" s="9" t="s">
        <v>78</v>
      </c>
      <c r="C21" s="62" t="s">
        <v>3</v>
      </c>
      <c r="D21" s="77"/>
      <c r="E21" s="76"/>
      <c r="F21" s="77"/>
      <c r="G21" s="76"/>
      <c r="H21" s="42"/>
      <c r="I21" s="78"/>
      <c r="J21" s="92" t="s">
        <v>3</v>
      </c>
      <c r="K21" s="93"/>
      <c r="L21" s="94"/>
      <c r="M21" s="95" t="s">
        <v>3</v>
      </c>
      <c r="N21" s="16"/>
      <c r="O21" s="187"/>
      <c r="P21" s="168"/>
    </row>
    <row r="22" spans="1:18" x14ac:dyDescent="0.25">
      <c r="A22" s="21">
        <v>19</v>
      </c>
      <c r="B22" s="9" t="s">
        <v>49</v>
      </c>
      <c r="C22" s="44" t="s">
        <v>3</v>
      </c>
      <c r="D22" s="50"/>
      <c r="E22" s="48"/>
      <c r="F22" s="50"/>
      <c r="G22" s="48"/>
      <c r="H22" s="46"/>
      <c r="I22" s="48"/>
      <c r="J22" s="52" t="s">
        <v>3</v>
      </c>
      <c r="K22" s="52"/>
      <c r="L22" s="55"/>
      <c r="M22" s="56" t="s">
        <v>3</v>
      </c>
      <c r="N22" s="16"/>
      <c r="O22" s="182" t="s">
        <v>55</v>
      </c>
      <c r="P22" s="167">
        <v>0.41666666666666669</v>
      </c>
    </row>
    <row r="23" spans="1:18" x14ac:dyDescent="0.25">
      <c r="A23" s="21">
        <v>20</v>
      </c>
      <c r="B23" s="9" t="s">
        <v>51</v>
      </c>
      <c r="C23" s="57" t="s">
        <v>3</v>
      </c>
      <c r="D23" s="70"/>
      <c r="E23" s="55"/>
      <c r="F23" s="70"/>
      <c r="G23" s="55"/>
      <c r="H23" s="52"/>
      <c r="I23" s="55"/>
      <c r="J23" s="52" t="s">
        <v>3</v>
      </c>
      <c r="K23" s="52"/>
      <c r="L23" s="55"/>
      <c r="M23" s="56" t="s">
        <v>3</v>
      </c>
      <c r="N23" s="16"/>
      <c r="O23" s="183"/>
      <c r="P23" s="168"/>
    </row>
    <row r="24" spans="1:18" x14ac:dyDescent="0.25">
      <c r="A24" s="21">
        <v>21</v>
      </c>
      <c r="B24" s="9" t="s">
        <v>52</v>
      </c>
      <c r="C24" s="57" t="s">
        <v>3</v>
      </c>
      <c r="D24" s="70"/>
      <c r="E24" s="55"/>
      <c r="F24" s="70"/>
      <c r="G24" s="55"/>
      <c r="H24" s="52"/>
      <c r="I24" s="55"/>
      <c r="J24" s="52" t="s">
        <v>3</v>
      </c>
      <c r="K24" s="52"/>
      <c r="L24" s="55"/>
      <c r="M24" s="56" t="s">
        <v>3</v>
      </c>
      <c r="N24" s="16"/>
      <c r="O24" s="8"/>
      <c r="P24" s="23">
        <f>SUM(P17:P23)</f>
        <v>1.8750000000000002</v>
      </c>
      <c r="Q24" s="13"/>
      <c r="R24" s="6"/>
    </row>
    <row r="25" spans="1:18" ht="15.75" thickBot="1" x14ac:dyDescent="0.3">
      <c r="A25" s="21">
        <v>22</v>
      </c>
      <c r="B25" s="9" t="s">
        <v>79</v>
      </c>
      <c r="C25" s="73" t="s">
        <v>3</v>
      </c>
      <c r="D25" s="96"/>
      <c r="E25" s="60"/>
      <c r="F25" s="96"/>
      <c r="G25" s="60"/>
      <c r="H25" s="59"/>
      <c r="I25" s="60"/>
      <c r="J25" s="59" t="s">
        <v>3</v>
      </c>
      <c r="K25" s="59"/>
      <c r="L25" s="60"/>
      <c r="M25" s="61" t="s">
        <v>3</v>
      </c>
      <c r="N25" s="16"/>
      <c r="O25" s="24" t="s">
        <v>3</v>
      </c>
      <c r="P25" s="7"/>
      <c r="Q25" s="13"/>
      <c r="R25" s="6"/>
    </row>
    <row r="26" spans="1:18" x14ac:dyDescent="0.25">
      <c r="A26" s="21">
        <v>23</v>
      </c>
      <c r="B26" s="9" t="s">
        <v>80</v>
      </c>
      <c r="C26" s="44" t="s">
        <v>3</v>
      </c>
      <c r="D26" s="50"/>
      <c r="E26" s="51"/>
      <c r="F26" s="46"/>
      <c r="G26" s="48"/>
      <c r="H26" s="46"/>
      <c r="I26" s="48"/>
      <c r="J26" s="46" t="s">
        <v>3</v>
      </c>
      <c r="K26" s="46"/>
      <c r="L26" s="48"/>
      <c r="M26" s="49" t="s">
        <v>3</v>
      </c>
      <c r="N26" s="16"/>
      <c r="O26" s="24" t="s">
        <v>6</v>
      </c>
      <c r="P26" s="7"/>
      <c r="Q26" s="13"/>
      <c r="R26" s="6"/>
    </row>
    <row r="27" spans="1:18" x14ac:dyDescent="0.25">
      <c r="A27" s="21">
        <v>24</v>
      </c>
      <c r="B27" s="9" t="s">
        <v>81</v>
      </c>
      <c r="C27" s="57" t="s">
        <v>3</v>
      </c>
      <c r="D27" s="70"/>
      <c r="E27" s="84"/>
      <c r="F27" s="52"/>
      <c r="G27" s="55"/>
      <c r="H27" s="52"/>
      <c r="I27" s="55"/>
      <c r="J27" s="52" t="s">
        <v>3</v>
      </c>
      <c r="K27" s="52"/>
      <c r="L27" s="55"/>
      <c r="M27" s="56" t="s">
        <v>3</v>
      </c>
      <c r="N27" s="16"/>
      <c r="O27" s="24" t="s">
        <v>82</v>
      </c>
      <c r="P27" s="7"/>
      <c r="Q27" s="13"/>
      <c r="R27" s="6"/>
    </row>
    <row r="28" spans="1:18" x14ac:dyDescent="0.25">
      <c r="A28" s="21">
        <v>25</v>
      </c>
      <c r="B28" s="9" t="s">
        <v>83</v>
      </c>
      <c r="C28" s="57" t="s">
        <v>3</v>
      </c>
      <c r="D28" s="70"/>
      <c r="E28" s="84"/>
      <c r="F28" s="52"/>
      <c r="G28" s="55"/>
      <c r="H28" s="52"/>
      <c r="I28" s="55"/>
      <c r="J28" s="52" t="s">
        <v>3</v>
      </c>
      <c r="K28" s="52"/>
      <c r="L28" s="55"/>
      <c r="M28" s="56" t="s">
        <v>3</v>
      </c>
      <c r="N28" s="16"/>
      <c r="O28" s="24" t="s">
        <v>41</v>
      </c>
      <c r="P28" s="7"/>
      <c r="Q28" s="13"/>
      <c r="R28" s="6"/>
    </row>
    <row r="29" spans="1:18" ht="15.75" thickBot="1" x14ac:dyDescent="0.3">
      <c r="A29" s="21">
        <v>26</v>
      </c>
      <c r="B29" s="9" t="s">
        <v>84</v>
      </c>
      <c r="C29" s="57" t="s">
        <v>3</v>
      </c>
      <c r="D29" s="70"/>
      <c r="E29" s="84"/>
      <c r="F29" s="59"/>
      <c r="G29" s="60"/>
      <c r="H29" s="59"/>
      <c r="I29" s="60"/>
      <c r="J29" s="59" t="s">
        <v>3</v>
      </c>
      <c r="K29" s="59"/>
      <c r="L29" s="60"/>
      <c r="M29" s="61" t="s">
        <v>3</v>
      </c>
      <c r="N29" s="16"/>
      <c r="O29" s="24" t="s">
        <v>15</v>
      </c>
      <c r="P29" s="7"/>
      <c r="Q29" s="13"/>
      <c r="R29" s="6"/>
    </row>
    <row r="30" spans="1:18" ht="15.75" thickBot="1" x14ac:dyDescent="0.3">
      <c r="A30" s="21">
        <v>27</v>
      </c>
      <c r="B30" s="9" t="s">
        <v>85</v>
      </c>
      <c r="C30" s="73" t="s">
        <v>3</v>
      </c>
      <c r="D30" s="96"/>
      <c r="E30" s="97"/>
      <c r="F30" s="98"/>
      <c r="G30" s="48"/>
      <c r="H30" s="46"/>
      <c r="I30" s="48"/>
      <c r="J30" s="50" t="s">
        <v>3</v>
      </c>
      <c r="K30" s="46"/>
      <c r="L30" s="48"/>
      <c r="M30" s="49" t="s">
        <v>3</v>
      </c>
      <c r="N30" s="16"/>
      <c r="O30" s="24" t="s">
        <v>18</v>
      </c>
      <c r="P30" s="7"/>
      <c r="Q30" s="13"/>
      <c r="R30" s="6"/>
    </row>
    <row r="31" spans="1:18" x14ac:dyDescent="0.25">
      <c r="A31" s="21">
        <v>28</v>
      </c>
      <c r="B31" s="9" t="s">
        <v>61</v>
      </c>
      <c r="C31" s="44" t="s">
        <v>3</v>
      </c>
      <c r="D31" s="50"/>
      <c r="E31" s="48"/>
      <c r="F31" s="83"/>
      <c r="G31" s="55"/>
      <c r="H31" s="52"/>
      <c r="I31" s="55"/>
      <c r="J31" s="70" t="s">
        <v>3</v>
      </c>
      <c r="K31" s="52"/>
      <c r="L31" s="55"/>
      <c r="M31" s="56" t="s">
        <v>3</v>
      </c>
      <c r="N31" s="16"/>
      <c r="O31" s="6" t="s">
        <v>86</v>
      </c>
      <c r="P31" s="7"/>
      <c r="Q31" s="13"/>
      <c r="R31" s="6"/>
    </row>
    <row r="32" spans="1:18" x14ac:dyDescent="0.25">
      <c r="A32" s="21">
        <v>29</v>
      </c>
      <c r="B32" s="9" t="s">
        <v>63</v>
      </c>
      <c r="C32" s="57" t="s">
        <v>3</v>
      </c>
      <c r="D32" s="70"/>
      <c r="E32" s="55"/>
      <c r="F32" s="83"/>
      <c r="G32" s="55"/>
      <c r="H32" s="52"/>
      <c r="I32" s="55"/>
      <c r="J32" s="70" t="s">
        <v>3</v>
      </c>
      <c r="K32" s="52"/>
      <c r="L32" s="55"/>
      <c r="M32" s="56" t="s">
        <v>3</v>
      </c>
      <c r="N32" s="16"/>
    </row>
    <row r="33" spans="1:14" ht="15.75" thickBot="1" x14ac:dyDescent="0.3">
      <c r="A33" s="21">
        <v>30</v>
      </c>
      <c r="B33" s="9" t="s">
        <v>65</v>
      </c>
      <c r="C33" s="57" t="s">
        <v>3</v>
      </c>
      <c r="D33" s="70"/>
      <c r="E33" s="55"/>
      <c r="F33" s="83"/>
      <c r="G33" s="55"/>
      <c r="H33" s="52"/>
      <c r="I33" s="55"/>
      <c r="J33" s="70" t="s">
        <v>3</v>
      </c>
      <c r="K33" s="59"/>
      <c r="L33" s="60"/>
      <c r="M33" s="61" t="s">
        <v>3</v>
      </c>
      <c r="N33" s="16"/>
    </row>
    <row r="34" spans="1:14" ht="15.75" thickBot="1" x14ac:dyDescent="0.3">
      <c r="A34" s="21">
        <v>31</v>
      </c>
      <c r="B34" s="9" t="s">
        <v>87</v>
      </c>
      <c r="C34" s="73" t="s">
        <v>3</v>
      </c>
      <c r="D34" s="77"/>
      <c r="E34" s="76"/>
      <c r="F34" s="85"/>
      <c r="G34" s="76"/>
      <c r="H34" s="42"/>
      <c r="I34" s="76"/>
      <c r="J34" s="71" t="s">
        <v>3</v>
      </c>
      <c r="K34" s="99"/>
      <c r="L34" s="65"/>
      <c r="M34" s="66" t="s">
        <v>3</v>
      </c>
      <c r="N34" s="16"/>
    </row>
    <row r="35" spans="1:14" x14ac:dyDescent="0.25">
      <c r="A35" s="21">
        <v>32</v>
      </c>
      <c r="B35" s="9" t="s">
        <v>69</v>
      </c>
      <c r="C35" s="98" t="s">
        <v>3</v>
      </c>
      <c r="D35" s="46"/>
      <c r="E35" s="48"/>
      <c r="F35" s="50"/>
      <c r="G35" s="48"/>
      <c r="H35" s="46"/>
      <c r="I35" s="48"/>
      <c r="J35" s="46" t="s">
        <v>3</v>
      </c>
      <c r="K35" s="52"/>
      <c r="L35" s="55"/>
      <c r="M35" s="56" t="s">
        <v>3</v>
      </c>
      <c r="N35" s="16"/>
    </row>
    <row r="36" spans="1:14" x14ac:dyDescent="0.25">
      <c r="A36" s="21">
        <v>33</v>
      </c>
      <c r="B36" s="9" t="s">
        <v>71</v>
      </c>
      <c r="C36" s="100" t="s">
        <v>3</v>
      </c>
      <c r="D36" s="52"/>
      <c r="E36" s="55"/>
      <c r="F36" s="70"/>
      <c r="G36" s="55"/>
      <c r="H36" s="52"/>
      <c r="I36" s="55"/>
      <c r="J36" s="52" t="s">
        <v>3</v>
      </c>
      <c r="K36" s="52"/>
      <c r="L36" s="55"/>
      <c r="M36" s="56" t="s">
        <v>3</v>
      </c>
      <c r="N36" s="16"/>
    </row>
    <row r="37" spans="1:14" x14ac:dyDescent="0.25">
      <c r="A37" s="21">
        <v>34</v>
      </c>
      <c r="B37" s="9" t="s">
        <v>73</v>
      </c>
      <c r="C37" s="100" t="s">
        <v>3</v>
      </c>
      <c r="D37" s="52"/>
      <c r="E37" s="55"/>
      <c r="F37" s="70"/>
      <c r="G37" s="55"/>
      <c r="H37" s="52"/>
      <c r="I37" s="55"/>
      <c r="J37" s="52" t="s">
        <v>3</v>
      </c>
      <c r="K37" s="52"/>
      <c r="L37" s="55"/>
      <c r="M37" s="56" t="s">
        <v>3</v>
      </c>
      <c r="N37" s="16"/>
    </row>
    <row r="38" spans="1:14" ht="15.75" thickBot="1" x14ac:dyDescent="0.3">
      <c r="A38" s="21">
        <v>35</v>
      </c>
      <c r="B38" s="9" t="s">
        <v>88</v>
      </c>
      <c r="C38" s="100" t="s">
        <v>3</v>
      </c>
      <c r="D38" s="59"/>
      <c r="E38" s="60"/>
      <c r="F38" s="96"/>
      <c r="G38" s="60"/>
      <c r="H38" s="59"/>
      <c r="I38" s="60"/>
      <c r="J38" s="59" t="s">
        <v>3</v>
      </c>
      <c r="K38" s="59"/>
      <c r="L38" s="60"/>
      <c r="M38" s="61" t="s">
        <v>3</v>
      </c>
      <c r="N38" s="16"/>
    </row>
    <row r="39" spans="1:14" ht="15.75" thickBot="1" x14ac:dyDescent="0.3">
      <c r="A39" s="21">
        <v>36</v>
      </c>
      <c r="B39" s="9" t="s">
        <v>89</v>
      </c>
      <c r="C39" s="101" t="s">
        <v>3</v>
      </c>
      <c r="D39" s="86"/>
      <c r="E39" s="65"/>
      <c r="F39" s="102"/>
      <c r="G39" s="48"/>
      <c r="H39" s="46"/>
      <c r="I39" s="48"/>
      <c r="J39" s="46" t="s">
        <v>3</v>
      </c>
      <c r="K39" s="46"/>
      <c r="L39" s="48"/>
      <c r="M39" s="49" t="s">
        <v>3</v>
      </c>
      <c r="N39" s="16"/>
    </row>
    <row r="40" spans="1:14" x14ac:dyDescent="0.25">
      <c r="A40" s="21">
        <v>37</v>
      </c>
      <c r="B40" s="9" t="s">
        <v>90</v>
      </c>
      <c r="C40" s="44" t="s">
        <v>3</v>
      </c>
      <c r="D40" s="70"/>
      <c r="E40" s="55"/>
      <c r="F40" s="70"/>
      <c r="G40" s="55"/>
      <c r="H40" s="52"/>
      <c r="I40" s="55"/>
      <c r="J40" s="52" t="s">
        <v>3</v>
      </c>
      <c r="K40" s="52"/>
      <c r="L40" s="55"/>
      <c r="M40" s="56" t="s">
        <v>3</v>
      </c>
      <c r="N40" s="16"/>
    </row>
    <row r="41" spans="1:14" x14ac:dyDescent="0.25">
      <c r="A41" s="21">
        <v>38</v>
      </c>
      <c r="B41" s="9" t="s">
        <v>91</v>
      </c>
      <c r="C41" s="57" t="s">
        <v>3</v>
      </c>
      <c r="D41" s="70"/>
      <c r="E41" s="55"/>
      <c r="F41" s="70"/>
      <c r="G41" s="55"/>
      <c r="H41" s="52"/>
      <c r="I41" s="55"/>
      <c r="J41" s="52" t="s">
        <v>3</v>
      </c>
      <c r="K41" s="52"/>
      <c r="L41" s="55"/>
      <c r="M41" s="56" t="s">
        <v>3</v>
      </c>
      <c r="N41" s="16"/>
    </row>
    <row r="42" spans="1:14" ht="15.75" thickBot="1" x14ac:dyDescent="0.3">
      <c r="A42" s="21">
        <v>39</v>
      </c>
      <c r="B42" s="9" t="s">
        <v>92</v>
      </c>
      <c r="C42" s="57" t="s">
        <v>3</v>
      </c>
      <c r="D42" s="70"/>
      <c r="E42" s="55"/>
      <c r="F42" s="70"/>
      <c r="G42" s="76"/>
      <c r="H42" s="59"/>
      <c r="I42" s="60"/>
      <c r="J42" s="59" t="s">
        <v>3</v>
      </c>
      <c r="K42" s="59"/>
      <c r="L42" s="60"/>
      <c r="M42" s="61" t="s">
        <v>3</v>
      </c>
      <c r="N42" s="16"/>
    </row>
    <row r="43" spans="1:14" ht="15.75" thickBot="1" x14ac:dyDescent="0.3">
      <c r="A43" s="21">
        <v>40</v>
      </c>
      <c r="B43" s="9" t="s">
        <v>93</v>
      </c>
      <c r="C43" s="62" t="s">
        <v>3</v>
      </c>
      <c r="D43" s="77"/>
      <c r="E43" s="76"/>
      <c r="F43" s="77"/>
      <c r="G43" s="78"/>
      <c r="H43" s="99"/>
      <c r="I43" s="65"/>
      <c r="J43" s="64" t="s">
        <v>3</v>
      </c>
      <c r="K43" s="64"/>
      <c r="L43" s="103"/>
      <c r="M43" s="49" t="s">
        <v>3</v>
      </c>
      <c r="N43" s="16"/>
    </row>
    <row r="44" spans="1:14" x14ac:dyDescent="0.25">
      <c r="A44" s="21">
        <v>41</v>
      </c>
      <c r="B44" s="9" t="s">
        <v>94</v>
      </c>
      <c r="C44" s="44" t="s">
        <v>3</v>
      </c>
      <c r="D44" s="50"/>
      <c r="E44" s="48"/>
      <c r="F44" s="50"/>
      <c r="G44" s="48"/>
      <c r="H44" s="52"/>
      <c r="I44" s="55"/>
      <c r="J44" s="52" t="s">
        <v>3</v>
      </c>
      <c r="K44" s="52"/>
      <c r="L44" s="55"/>
      <c r="M44" s="56" t="s">
        <v>3</v>
      </c>
      <c r="N44" s="16"/>
    </row>
    <row r="45" spans="1:14" x14ac:dyDescent="0.25">
      <c r="A45" s="21">
        <v>42</v>
      </c>
      <c r="B45" s="9" t="s">
        <v>95</v>
      </c>
      <c r="C45" s="57" t="s">
        <v>3</v>
      </c>
      <c r="D45" s="70"/>
      <c r="E45" s="55"/>
      <c r="F45" s="70"/>
      <c r="G45" s="55"/>
      <c r="H45" s="52"/>
      <c r="I45" s="55"/>
      <c r="J45" s="52" t="s">
        <v>3</v>
      </c>
      <c r="K45" s="52"/>
      <c r="L45" s="55"/>
      <c r="M45" s="56" t="s">
        <v>3</v>
      </c>
      <c r="N45" s="16"/>
    </row>
    <row r="46" spans="1:14" ht="15.75" thickBot="1" x14ac:dyDescent="0.3">
      <c r="A46" s="21">
        <v>43</v>
      </c>
      <c r="B46" s="9" t="s">
        <v>96</v>
      </c>
      <c r="C46" s="57" t="s">
        <v>3</v>
      </c>
      <c r="D46" s="70"/>
      <c r="E46" s="55"/>
      <c r="F46" s="70"/>
      <c r="G46" s="55"/>
      <c r="H46" s="52"/>
      <c r="I46" s="55"/>
      <c r="J46" s="52" t="s">
        <v>3</v>
      </c>
      <c r="K46" s="52"/>
      <c r="L46" s="84"/>
      <c r="M46" s="61" t="s">
        <v>3</v>
      </c>
      <c r="N46" s="16"/>
    </row>
    <row r="47" spans="1:14" ht="15.75" thickBot="1" x14ac:dyDescent="0.3">
      <c r="A47" s="21">
        <v>44</v>
      </c>
      <c r="B47" s="9" t="s">
        <v>97</v>
      </c>
      <c r="C47" s="73" t="s">
        <v>3</v>
      </c>
      <c r="D47" s="77"/>
      <c r="E47" s="76"/>
      <c r="F47" s="77"/>
      <c r="G47" s="76"/>
      <c r="H47" s="42"/>
      <c r="I47" s="76"/>
      <c r="J47" s="42" t="s">
        <v>3</v>
      </c>
      <c r="K47" s="42"/>
      <c r="L47" s="78"/>
      <c r="M47" s="104" t="s">
        <v>3</v>
      </c>
      <c r="N47" s="16"/>
    </row>
    <row r="48" spans="1:14" x14ac:dyDescent="0.25">
      <c r="A48" s="21">
        <v>45</v>
      </c>
      <c r="B48" s="9" t="s">
        <v>54</v>
      </c>
      <c r="C48" s="98" t="s">
        <v>3</v>
      </c>
      <c r="D48" s="46"/>
      <c r="E48" s="48"/>
      <c r="F48" s="50"/>
      <c r="G48" s="48"/>
      <c r="H48" s="46"/>
      <c r="I48" s="48"/>
      <c r="J48" s="46" t="s">
        <v>3</v>
      </c>
      <c r="K48" s="46"/>
      <c r="L48" s="48"/>
      <c r="M48" s="89" t="s">
        <v>3</v>
      </c>
      <c r="N48" s="16"/>
    </row>
    <row r="49" spans="1:14" x14ac:dyDescent="0.25">
      <c r="A49" s="21">
        <v>46</v>
      </c>
      <c r="B49" s="9" t="s">
        <v>56</v>
      </c>
      <c r="C49" s="100" t="s">
        <v>3</v>
      </c>
      <c r="D49" s="52"/>
      <c r="E49" s="55"/>
      <c r="F49" s="70"/>
      <c r="G49" s="55"/>
      <c r="H49" s="52"/>
      <c r="I49" s="55"/>
      <c r="J49" s="52" t="s">
        <v>3</v>
      </c>
      <c r="K49" s="52"/>
      <c r="L49" s="55"/>
      <c r="M49" s="56" t="s">
        <v>3</v>
      </c>
      <c r="N49" s="16"/>
    </row>
    <row r="50" spans="1:14" x14ac:dyDescent="0.25">
      <c r="A50" s="21">
        <v>47</v>
      </c>
      <c r="B50" s="9" t="s">
        <v>57</v>
      </c>
      <c r="C50" s="100" t="s">
        <v>3</v>
      </c>
      <c r="D50" s="52"/>
      <c r="E50" s="55"/>
      <c r="F50" s="70"/>
      <c r="G50" s="55"/>
      <c r="H50" s="52"/>
      <c r="I50" s="55"/>
      <c r="J50" s="52" t="s">
        <v>3</v>
      </c>
      <c r="K50" s="52"/>
      <c r="L50" s="55"/>
      <c r="M50" s="56" t="s">
        <v>3</v>
      </c>
      <c r="N50" s="16"/>
    </row>
    <row r="51" spans="1:14" ht="15.75" thickBot="1" x14ac:dyDescent="0.3">
      <c r="A51" s="21">
        <v>48</v>
      </c>
      <c r="B51" s="9" t="s">
        <v>58</v>
      </c>
      <c r="C51" s="105" t="s">
        <v>3</v>
      </c>
      <c r="D51" s="59"/>
      <c r="E51" s="60"/>
      <c r="F51" s="96"/>
      <c r="G51" s="60"/>
      <c r="H51" s="59"/>
      <c r="I51" s="60"/>
      <c r="J51" s="59" t="s">
        <v>3</v>
      </c>
      <c r="K51" s="59"/>
      <c r="L51" s="60"/>
      <c r="M51" s="61" t="s">
        <v>3</v>
      </c>
      <c r="N51" s="16"/>
    </row>
    <row r="52" spans="1:14" ht="15.75" thickBot="1" x14ac:dyDescent="0.3">
      <c r="A52" s="21">
        <v>49</v>
      </c>
      <c r="B52" s="9" t="s">
        <v>98</v>
      </c>
      <c r="C52" s="105" t="s">
        <v>3</v>
      </c>
      <c r="D52" s="106"/>
      <c r="E52" s="94"/>
      <c r="F52" s="102"/>
      <c r="G52" s="65"/>
      <c r="H52" s="64"/>
      <c r="I52" s="103"/>
      <c r="J52" s="46" t="s">
        <v>3</v>
      </c>
      <c r="K52" s="46"/>
      <c r="L52" s="48"/>
      <c r="M52" s="49" t="s">
        <v>3</v>
      </c>
      <c r="N52" s="16"/>
    </row>
    <row r="53" spans="1:14" x14ac:dyDescent="0.25">
      <c r="A53" s="21">
        <v>50</v>
      </c>
      <c r="B53" s="9" t="s">
        <v>90</v>
      </c>
      <c r="C53" s="98" t="s">
        <v>3</v>
      </c>
      <c r="D53" s="100"/>
      <c r="E53" s="55"/>
      <c r="F53" s="70"/>
      <c r="G53" s="55"/>
      <c r="H53" s="52"/>
      <c r="I53" s="55"/>
      <c r="J53" s="52" t="s">
        <v>3</v>
      </c>
      <c r="K53" s="52"/>
      <c r="L53" s="55"/>
      <c r="M53" s="56" t="s">
        <v>3</v>
      </c>
      <c r="N53" s="16"/>
    </row>
    <row r="54" spans="1:14" x14ac:dyDescent="0.25">
      <c r="A54" s="21">
        <v>51</v>
      </c>
      <c r="B54" s="9" t="s">
        <v>91</v>
      </c>
      <c r="C54" s="100" t="s">
        <v>3</v>
      </c>
      <c r="D54" s="100"/>
      <c r="E54" s="55"/>
      <c r="F54" s="70"/>
      <c r="G54" s="55"/>
      <c r="H54" s="52"/>
      <c r="I54" s="55"/>
      <c r="J54" s="52" t="s">
        <v>3</v>
      </c>
      <c r="K54" s="52"/>
      <c r="L54" s="55"/>
      <c r="M54" s="56" t="s">
        <v>3</v>
      </c>
      <c r="N54" s="16"/>
    </row>
    <row r="55" spans="1:14" ht="15.75" thickBot="1" x14ac:dyDescent="0.3">
      <c r="A55" s="21">
        <v>52</v>
      </c>
      <c r="B55" s="9" t="s">
        <v>92</v>
      </c>
      <c r="C55" s="100" t="s">
        <v>3</v>
      </c>
      <c r="D55" s="100"/>
      <c r="E55" s="55"/>
      <c r="F55" s="70"/>
      <c r="G55" s="55"/>
      <c r="H55" s="52"/>
      <c r="I55" s="84"/>
      <c r="J55" s="59" t="s">
        <v>3</v>
      </c>
      <c r="K55" s="59"/>
      <c r="L55" s="60"/>
      <c r="M55" s="61" t="s">
        <v>3</v>
      </c>
      <c r="N55" s="16"/>
    </row>
    <row r="56" spans="1:14" ht="15.75" thickBot="1" x14ac:dyDescent="0.3">
      <c r="A56" s="22">
        <v>1</v>
      </c>
      <c r="B56" s="20" t="s">
        <v>99</v>
      </c>
      <c r="C56" s="107" t="s">
        <v>3</v>
      </c>
      <c r="D56" s="108"/>
      <c r="E56" s="109"/>
      <c r="F56" s="110"/>
      <c r="G56" s="109"/>
      <c r="H56" s="110"/>
      <c r="I56" s="111"/>
      <c r="J56" s="44" t="s">
        <v>3</v>
      </c>
      <c r="K56" s="112"/>
      <c r="L56" s="48"/>
      <c r="M56" s="49" t="s">
        <v>3</v>
      </c>
      <c r="N56" s="16"/>
    </row>
  </sheetData>
  <sheetProtection algorithmName="SHA-512" hashValue="muUVXFPKiYSZdIPHWj22UUIdzgJFdoV2yhl90QXIWa9mwa5e5e665M19v1gNWYMNpKryIkjS3212/z97kZOOkg==" saltValue="IN7d740TozQuypQBUKDVCw==" spinCount="100000" sheet="1" objects="1" scenarios="1"/>
  <mergeCells count="16">
    <mergeCell ref="O22:O23"/>
    <mergeCell ref="P22:P23"/>
    <mergeCell ref="O16:P16"/>
    <mergeCell ref="O18:O19"/>
    <mergeCell ref="P18:P19"/>
    <mergeCell ref="O20:O21"/>
    <mergeCell ref="J1:J3"/>
    <mergeCell ref="M1:M3"/>
    <mergeCell ref="O1:Q2"/>
    <mergeCell ref="K1:L3"/>
    <mergeCell ref="P20:P21"/>
    <mergeCell ref="A1:B3"/>
    <mergeCell ref="C1:C3"/>
    <mergeCell ref="D1:E3"/>
    <mergeCell ref="F1:G3"/>
    <mergeCell ref="H1:I3"/>
  </mergeCells>
  <conditionalFormatting sqref="Q4:Q15">
    <cfRule type="cellIs" dxfId="103" priority="3" operator="lessThanOrEqual">
      <formula>0.291666666666667</formula>
    </cfRule>
  </conditionalFormatting>
  <conditionalFormatting sqref="D4:D56 F4:F56 H4:H56 K4:K56 C4">
    <cfRule type="cellIs" dxfId="102" priority="12" operator="equal">
      <formula>$O$30</formula>
    </cfRule>
    <cfRule type="cellIs" dxfId="101" priority="13" operator="equal">
      <formula>$O$29</formula>
    </cfRule>
    <cfRule type="cellIs" dxfId="100" priority="14" operator="equal">
      <formula>$O$28</formula>
    </cfRule>
    <cfRule type="cellIs" dxfId="99" priority="15" operator="equal">
      <formula>$O$26</formula>
    </cfRule>
  </conditionalFormatting>
  <conditionalFormatting sqref="F4:F56 H4:H56 J4:K56 M4:M56 C4:D56">
    <cfRule type="cellIs" dxfId="98" priority="32" operator="equal">
      <formula>$O$25</formula>
    </cfRule>
  </conditionalFormatting>
  <conditionalFormatting sqref="C4:D56 F4:F56 H4:H56 J4:K56 M4:M56">
    <cfRule type="cellIs" dxfId="97" priority="37" operator="equal">
      <formula>$O$31</formula>
    </cfRule>
    <cfRule type="cellIs" dxfId="96" priority="38" operator="equal">
      <formula>$O$27</formula>
    </cfRule>
  </conditionalFormatting>
  <dataValidations count="2">
    <dataValidation type="list" allowBlank="1" showInputMessage="1" showErrorMessage="1" sqref="F1:F3 K57:K1048576 K1:K3 D1:D3 H1:H3 F57:F1048576 D57:D1048576 H57:H1048576">
      <formula1>$O$25:$O$30</formula1>
    </dataValidation>
    <dataValidation type="list" allowBlank="1" showInputMessage="1" showErrorMessage="1" sqref="C4:D56 M4:M56 J4:K56 H4:H56 F4:F56">
      <formula1>$O$24:$O$31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Y55"/>
  <sheetViews>
    <sheetView workbookViewId="0">
      <selection activeCell="S6" sqref="S6"/>
    </sheetView>
  </sheetViews>
  <sheetFormatPr baseColWidth="10" defaultColWidth="9.140625" defaultRowHeight="15" x14ac:dyDescent="0.25"/>
  <cols>
    <col min="1" max="1" width="3" style="2" bestFit="1" customWidth="1"/>
    <col min="2" max="2" width="17.7109375" style="19" bestFit="1" customWidth="1"/>
    <col min="3" max="3" width="7.42578125" style="26" customWidth="1"/>
    <col min="4" max="4" width="5.5703125" style="26" customWidth="1"/>
    <col min="5" max="5" width="7.42578125" style="25" customWidth="1"/>
    <col min="6" max="6" width="5.5703125" style="15" bestFit="1" customWidth="1"/>
    <col min="7" max="7" width="7.42578125" style="133" customWidth="1"/>
    <col min="8" max="8" width="5.5703125" style="15" bestFit="1" customWidth="1"/>
    <col min="9" max="9" width="7.42578125" style="25" customWidth="1"/>
    <col min="10" max="10" width="5.5703125" style="27" bestFit="1" customWidth="1"/>
    <col min="11" max="11" width="7.42578125" style="26" customWidth="1"/>
    <col min="12" max="12" width="5.5703125" style="26" customWidth="1"/>
    <col min="13" max="13" width="7.42578125" style="25" customWidth="1"/>
    <col min="14" max="14" width="5.5703125" style="27" bestFit="1" customWidth="1"/>
    <col min="15" max="15" width="7.42578125" style="26" customWidth="1"/>
    <col min="16" max="16" width="5.5703125" style="26" customWidth="1"/>
    <col min="17" max="17" width="10.42578125" style="14" bestFit="1" customWidth="1"/>
    <col min="18" max="18" width="8.140625" style="14" bestFit="1" customWidth="1"/>
    <col min="19" max="19" width="10.28515625" style="5" bestFit="1" customWidth="1"/>
    <col min="20" max="21" width="9" style="5" customWidth="1"/>
    <col min="22" max="22" width="8.140625" style="5" bestFit="1" customWidth="1"/>
    <col min="23" max="23" width="10" style="5" customWidth="1"/>
    <col min="24" max="24" width="10" customWidth="1"/>
    <col min="25" max="25" width="9.140625" style="7"/>
    <col min="27" max="27" width="10.42578125" bestFit="1" customWidth="1"/>
  </cols>
  <sheetData>
    <row r="1" spans="1:24" ht="15" customHeight="1" x14ac:dyDescent="0.25">
      <c r="A1" s="165" t="s">
        <v>33</v>
      </c>
      <c r="B1" s="161"/>
      <c r="C1" s="160" t="s">
        <v>34</v>
      </c>
      <c r="D1" s="161"/>
      <c r="E1" s="160" t="s">
        <v>35</v>
      </c>
      <c r="F1" s="161"/>
      <c r="G1" s="160" t="s">
        <v>36</v>
      </c>
      <c r="H1" s="161"/>
      <c r="I1" s="160" t="s">
        <v>37</v>
      </c>
      <c r="J1" s="161"/>
      <c r="K1" s="160" t="s">
        <v>38</v>
      </c>
      <c r="L1" s="161"/>
      <c r="M1" s="160" t="s">
        <v>39</v>
      </c>
      <c r="N1" s="161"/>
      <c r="O1" s="162" t="s">
        <v>40</v>
      </c>
      <c r="P1" s="164"/>
      <c r="Q1" s="190" t="s">
        <v>2</v>
      </c>
      <c r="R1" s="191"/>
      <c r="S1" s="191"/>
      <c r="T1" s="191"/>
      <c r="U1" s="191"/>
      <c r="V1" s="191"/>
      <c r="W1" s="188">
        <v>0.41666666666666669</v>
      </c>
    </row>
    <row r="2" spans="1:24" ht="15" customHeight="1" thickBot="1" x14ac:dyDescent="0.3">
      <c r="A2" s="166"/>
      <c r="B2" s="163"/>
      <c r="C2" s="162"/>
      <c r="D2" s="163"/>
      <c r="E2" s="162"/>
      <c r="F2" s="163"/>
      <c r="G2" s="162"/>
      <c r="H2" s="163"/>
      <c r="I2" s="162"/>
      <c r="J2" s="163"/>
      <c r="K2" s="162"/>
      <c r="L2" s="163"/>
      <c r="M2" s="162"/>
      <c r="N2" s="163"/>
      <c r="O2" s="162"/>
      <c r="P2" s="164"/>
      <c r="Q2" s="192"/>
      <c r="R2" s="193"/>
      <c r="S2" s="193"/>
      <c r="T2" s="193"/>
      <c r="U2" s="193"/>
      <c r="V2" s="193"/>
      <c r="W2" s="189"/>
      <c r="X2" s="3"/>
    </row>
    <row r="3" spans="1:24" ht="15" customHeight="1" thickBot="1" x14ac:dyDescent="0.3">
      <c r="A3" s="21">
        <v>1</v>
      </c>
      <c r="B3" s="128" t="s">
        <v>59</v>
      </c>
      <c r="C3" s="42"/>
      <c r="D3" s="126"/>
      <c r="E3" s="42"/>
      <c r="F3" s="43"/>
      <c r="G3" s="132"/>
      <c r="H3" s="45"/>
      <c r="I3" s="46"/>
      <c r="J3" s="47"/>
      <c r="K3" s="46"/>
      <c r="L3" s="46"/>
      <c r="M3" s="46"/>
      <c r="N3" s="48"/>
      <c r="O3" s="50"/>
      <c r="P3" s="49"/>
      <c r="Q3" s="138" t="s">
        <v>2</v>
      </c>
      <c r="R3" s="39" t="s">
        <v>42</v>
      </c>
      <c r="S3" s="118" t="s">
        <v>104</v>
      </c>
      <c r="T3" s="144" t="s">
        <v>100</v>
      </c>
      <c r="U3" s="145" t="s">
        <v>101</v>
      </c>
      <c r="V3" s="118" t="s">
        <v>43</v>
      </c>
      <c r="W3" s="40" t="s">
        <v>105</v>
      </c>
    </row>
    <row r="4" spans="1:24" ht="15" customHeight="1" x14ac:dyDescent="0.25">
      <c r="A4" s="21">
        <v>2</v>
      </c>
      <c r="B4" s="129" t="s">
        <v>61</v>
      </c>
      <c r="C4" s="44"/>
      <c r="D4" s="125"/>
      <c r="E4" s="50"/>
      <c r="F4" s="147"/>
      <c r="G4" s="52"/>
      <c r="H4" s="53"/>
      <c r="I4" s="52"/>
      <c r="J4" s="54"/>
      <c r="K4" s="52"/>
      <c r="L4" s="52"/>
      <c r="M4" s="52"/>
      <c r="N4" s="54"/>
      <c r="O4" s="70"/>
      <c r="P4" s="56"/>
      <c r="Q4" s="139" t="s">
        <v>60</v>
      </c>
      <c r="R4" s="141">
        <f>SUM(D4+D5+D6+D7+F4+F5+F6+F7+H3+H4+H5+H6+H7+J3+J4+J5+J6+J7+L3+L4+L5+L6+L7++N3+N4+N5+N6+P3+P4+P5+P6)</f>
        <v>0</v>
      </c>
      <c r="S4" s="135">
        <v>0.875</v>
      </c>
      <c r="T4" s="134"/>
      <c r="U4" s="134"/>
      <c r="V4" s="150">
        <f>SUM(S4-R4-T4+U4)</f>
        <v>0.875</v>
      </c>
      <c r="W4" s="152">
        <f>IF(V4&gt;$W$1,$W$1,V4)</f>
        <v>0.41666666666666669</v>
      </c>
    </row>
    <row r="5" spans="1:24" x14ac:dyDescent="0.25">
      <c r="A5" s="21">
        <v>3</v>
      </c>
      <c r="B5" s="129" t="s">
        <v>63</v>
      </c>
      <c r="C5" s="57"/>
      <c r="D5" s="90"/>
      <c r="E5" s="52"/>
      <c r="F5" s="58"/>
      <c r="G5" s="52"/>
      <c r="H5" s="53"/>
      <c r="I5" s="52"/>
      <c r="J5" s="54"/>
      <c r="K5" s="52"/>
      <c r="L5" s="52"/>
      <c r="M5" s="52"/>
      <c r="N5" s="55"/>
      <c r="O5" s="70"/>
      <c r="P5" s="71"/>
      <c r="Q5" s="139" t="s">
        <v>62</v>
      </c>
      <c r="R5" s="142">
        <f>SUM(D8+D9+D10+D11+F8+F9+F10+F11+H8+H9+H10+H11+J8+J9+J10+J11+L8+L9+L10+L11+N7+N8+N9+N10+N11+P7+P8+P9+P10)</f>
        <v>0</v>
      </c>
      <c r="S5" s="155">
        <f>+S4+W4</f>
        <v>1.2916666666666667</v>
      </c>
      <c r="T5" s="136"/>
      <c r="U5" s="136"/>
      <c r="V5" s="150">
        <f t="shared" ref="V5:V15" si="0">SUM(S5-R5-T5+U5)</f>
        <v>1.2916666666666667</v>
      </c>
      <c r="W5" s="152">
        <f t="shared" ref="W5:W15" si="1">IF(V5&gt;$W$1,$W$1,V5)</f>
        <v>0.41666666666666669</v>
      </c>
    </row>
    <row r="6" spans="1:24" ht="15" customHeight="1" thickBot="1" x14ac:dyDescent="0.3">
      <c r="A6" s="21">
        <v>4</v>
      </c>
      <c r="B6" s="129" t="s">
        <v>65</v>
      </c>
      <c r="C6" s="57"/>
      <c r="D6" s="90"/>
      <c r="E6" s="52"/>
      <c r="F6" s="58"/>
      <c r="G6" s="52"/>
      <c r="H6" s="53"/>
      <c r="I6" s="52"/>
      <c r="J6" s="54"/>
      <c r="K6" s="52"/>
      <c r="L6" s="42"/>
      <c r="M6" s="59"/>
      <c r="N6" s="60"/>
      <c r="O6" s="96"/>
      <c r="P6" s="61"/>
      <c r="Q6" s="139" t="s">
        <v>64</v>
      </c>
      <c r="R6" s="142">
        <f>SUM(D12+D13+D14+D15+D16+F12+F13+F14+F15+F16+H12+H13+H14+H15+J12+J13+J14+J15+L12+L13+L14+L15+N12+N13+N14+N15+P11+P12+P13+P14+P15)</f>
        <v>0</v>
      </c>
      <c r="S6" s="155">
        <f>+S4+W5</f>
        <v>1.2916666666666667</v>
      </c>
      <c r="T6" s="136"/>
      <c r="U6" s="136"/>
      <c r="V6" s="150">
        <f t="shared" si="0"/>
        <v>1.2916666666666667</v>
      </c>
      <c r="W6" s="152">
        <f t="shared" si="1"/>
        <v>0.41666666666666669</v>
      </c>
    </row>
    <row r="7" spans="1:24" ht="15" customHeight="1" thickBot="1" x14ac:dyDescent="0.3">
      <c r="A7" s="21">
        <v>5</v>
      </c>
      <c r="B7" s="130" t="s">
        <v>67</v>
      </c>
      <c r="C7" s="62"/>
      <c r="D7" s="91"/>
      <c r="E7" s="42"/>
      <c r="F7" s="43"/>
      <c r="G7" s="42"/>
      <c r="H7" s="63"/>
      <c r="I7" s="64"/>
      <c r="J7" s="65"/>
      <c r="K7" s="102"/>
      <c r="L7" s="61"/>
      <c r="M7" s="44"/>
      <c r="N7" s="67"/>
      <c r="O7" s="50"/>
      <c r="P7" s="49"/>
      <c r="Q7" s="139" t="s">
        <v>66</v>
      </c>
      <c r="R7" s="142">
        <f>SUM(D17+D18+D19+D20+F17+F18+F19+F20+H16+H17+H18+H19+H20+J16+J17+J18+J19+J20+L16+L17+L18+L19+N16+N17+N18+N19+P16+P17+P18+P19)</f>
        <v>0</v>
      </c>
      <c r="S7" s="155">
        <f>+$S$4+W6</f>
        <v>1.2916666666666667</v>
      </c>
      <c r="T7" s="136"/>
      <c r="U7" s="136"/>
      <c r="V7" s="150">
        <f t="shared" si="0"/>
        <v>1.2916666666666667</v>
      </c>
      <c r="W7" s="152">
        <f t="shared" si="1"/>
        <v>0.41666666666666669</v>
      </c>
    </row>
    <row r="8" spans="1:24" x14ac:dyDescent="0.25">
      <c r="A8" s="21">
        <v>6</v>
      </c>
      <c r="B8" s="129" t="s">
        <v>69</v>
      </c>
      <c r="C8" s="44"/>
      <c r="D8" s="114"/>
      <c r="E8" s="46"/>
      <c r="F8" s="45"/>
      <c r="G8" s="46"/>
      <c r="H8" s="45"/>
      <c r="I8" s="46"/>
      <c r="J8" s="47"/>
      <c r="K8" s="46"/>
      <c r="L8" s="68"/>
      <c r="M8" s="68"/>
      <c r="N8" s="69"/>
      <c r="O8" s="70"/>
      <c r="P8" s="56"/>
      <c r="Q8" s="139" t="s">
        <v>68</v>
      </c>
      <c r="R8" s="142">
        <f>SUM(N20+N21+J21+H21+F21+F22+H22+J22+N22+N23+J23+H23+F23+F24+H24+J24+N24+D21+D22+D23+D24+L20+L21+L22+L23+L24+P20+P21+P22+P23+P24)</f>
        <v>0</v>
      </c>
      <c r="S8" s="155">
        <f t="shared" ref="S8:S15" si="2">+$S$4+W7</f>
        <v>1.2916666666666667</v>
      </c>
      <c r="T8" s="136"/>
      <c r="U8" s="136"/>
      <c r="V8" s="150">
        <f t="shared" si="0"/>
        <v>1.2916666666666667</v>
      </c>
      <c r="W8" s="152">
        <f t="shared" si="1"/>
        <v>0.41666666666666669</v>
      </c>
    </row>
    <row r="9" spans="1:24" ht="15" customHeight="1" x14ac:dyDescent="0.25">
      <c r="A9" s="21">
        <v>7</v>
      </c>
      <c r="B9" s="129" t="s">
        <v>71</v>
      </c>
      <c r="C9" s="57"/>
      <c r="D9" s="83"/>
      <c r="E9" s="70"/>
      <c r="F9" s="53"/>
      <c r="G9" s="70"/>
      <c r="H9" s="53"/>
      <c r="I9" s="52"/>
      <c r="J9" s="55"/>
      <c r="K9" s="52"/>
      <c r="L9" s="70"/>
      <c r="M9" s="70"/>
      <c r="N9" s="55"/>
      <c r="O9" s="77"/>
      <c r="P9" s="71"/>
      <c r="Q9" s="139" t="s">
        <v>70</v>
      </c>
      <c r="R9" s="142">
        <f>SUM(F25+H25+J25+N25+N26+J26+H26+F26+F27+H27+J27+N27+N28+J28+H28+F28+F29+D25+D26+D27+D28+D29+L25+L26+L27+L28+P25+P26+P27+P28)</f>
        <v>0</v>
      </c>
      <c r="S9" s="155">
        <f t="shared" si="2"/>
        <v>1.2916666666666667</v>
      </c>
      <c r="T9" s="136"/>
      <c r="U9" s="136"/>
      <c r="V9" s="150">
        <f t="shared" si="0"/>
        <v>1.2916666666666667</v>
      </c>
      <c r="W9" s="152">
        <f t="shared" si="1"/>
        <v>0.41666666666666669</v>
      </c>
    </row>
    <row r="10" spans="1:24" ht="15" customHeight="1" thickBot="1" x14ac:dyDescent="0.3">
      <c r="A10" s="21">
        <v>8</v>
      </c>
      <c r="B10" s="129" t="s">
        <v>73</v>
      </c>
      <c r="C10" s="57"/>
      <c r="D10" s="90"/>
      <c r="E10" s="52"/>
      <c r="F10" s="53"/>
      <c r="G10" s="52"/>
      <c r="H10" s="53"/>
      <c r="I10" s="52"/>
      <c r="J10" s="55"/>
      <c r="K10" s="52"/>
      <c r="L10" s="70"/>
      <c r="M10" s="70"/>
      <c r="N10" s="72"/>
      <c r="O10" s="96"/>
      <c r="P10" s="71"/>
      <c r="Q10" s="139" t="s">
        <v>72</v>
      </c>
      <c r="R10" s="142">
        <f>SUM(H29+J29+N29+N30+J30+H30+F30+F31+H31+J31+N31+N32+J32+H32+F32+F33+H33+J33+D30+D31+D32+D33+L29+L30+L31+L32+L33+P29+P30+P31+P32)</f>
        <v>0</v>
      </c>
      <c r="S10" s="155">
        <f t="shared" si="2"/>
        <v>1.2916666666666667</v>
      </c>
      <c r="T10" s="136"/>
      <c r="U10" s="136"/>
      <c r="V10" s="150">
        <f t="shared" si="0"/>
        <v>1.2916666666666667</v>
      </c>
      <c r="W10" s="152">
        <f t="shared" si="1"/>
        <v>0.41666666666666669</v>
      </c>
    </row>
    <row r="11" spans="1:24" ht="15.75" thickBot="1" x14ac:dyDescent="0.3">
      <c r="A11" s="21">
        <v>9</v>
      </c>
      <c r="B11" s="129" t="s">
        <v>75</v>
      </c>
      <c r="C11" s="73"/>
      <c r="D11" s="115"/>
      <c r="E11" s="59"/>
      <c r="F11" s="74"/>
      <c r="G11" s="42"/>
      <c r="H11" s="75"/>
      <c r="I11" s="42"/>
      <c r="J11" s="76"/>
      <c r="K11" s="42"/>
      <c r="L11" s="77"/>
      <c r="M11" s="77"/>
      <c r="N11" s="78"/>
      <c r="O11" s="86"/>
      <c r="P11" s="95"/>
      <c r="Q11" s="139" t="s">
        <v>74</v>
      </c>
      <c r="R11" s="142">
        <f>SUM(N33+F34+H34+J34+N34+N35+J35+H35+F35+F36+H36+J36+N36+N37+J37+H37+F37+D34+D35+D36+D37+D38+L34+L35+L36+L37+P33+P34+P35+P36+P37)</f>
        <v>0</v>
      </c>
      <c r="S11" s="155">
        <f t="shared" si="2"/>
        <v>1.2916666666666667</v>
      </c>
      <c r="T11" s="136"/>
      <c r="U11" s="136"/>
      <c r="V11" s="150">
        <f t="shared" si="0"/>
        <v>1.2916666666666667</v>
      </c>
      <c r="W11" s="152">
        <f t="shared" si="1"/>
        <v>0.41666666666666669</v>
      </c>
    </row>
    <row r="12" spans="1:24" x14ac:dyDescent="0.25">
      <c r="A12" s="21">
        <v>10</v>
      </c>
      <c r="B12" s="129" t="s">
        <v>54</v>
      </c>
      <c r="C12" s="44"/>
      <c r="D12" s="46"/>
      <c r="E12" s="80"/>
      <c r="F12" s="81"/>
      <c r="G12" s="46"/>
      <c r="H12" s="82"/>
      <c r="I12" s="46"/>
      <c r="J12" s="48"/>
      <c r="K12" s="46"/>
      <c r="L12" s="46"/>
      <c r="M12" s="46"/>
      <c r="N12" s="48"/>
      <c r="O12" s="70"/>
      <c r="P12" s="56"/>
      <c r="Q12" s="139" t="s">
        <v>76</v>
      </c>
      <c r="R12" s="142">
        <f>SUM(F38+H38+J38+N38+N39+J39+H39+F39+F40+H40+J40+N40+N41+J41+H41+F41+F42+H42+D39+D40+D41+D42+L38+L39+L40+L41+P38+P39+P40+P41)</f>
        <v>0</v>
      </c>
      <c r="S12" s="155">
        <f t="shared" si="2"/>
        <v>1.2916666666666667</v>
      </c>
      <c r="T12" s="136"/>
      <c r="U12" s="136"/>
      <c r="V12" s="150">
        <f t="shared" si="0"/>
        <v>1.2916666666666667</v>
      </c>
      <c r="W12" s="152">
        <f t="shared" si="1"/>
        <v>0.41666666666666669</v>
      </c>
    </row>
    <row r="13" spans="1:24" x14ac:dyDescent="0.25">
      <c r="A13" s="21">
        <v>11</v>
      </c>
      <c r="B13" s="129" t="s">
        <v>56</v>
      </c>
      <c r="C13" s="57"/>
      <c r="D13" s="52"/>
      <c r="E13" s="83"/>
      <c r="F13" s="84"/>
      <c r="G13" s="52"/>
      <c r="H13" s="55"/>
      <c r="I13" s="52"/>
      <c r="J13" s="55"/>
      <c r="K13" s="52"/>
      <c r="L13" s="52"/>
      <c r="M13" s="52"/>
      <c r="N13" s="55"/>
      <c r="O13" s="70"/>
      <c r="P13" s="56"/>
      <c r="Q13" s="139" t="s">
        <v>44</v>
      </c>
      <c r="R13" s="142">
        <f>SUM(J42+N42+N43+J43+H43+F43+F44+H44+J44+N44+N45+J45+H45+F45+F46+H46+J46+N46+D43+D44+D45+D46+L42+L43+L44+L45+L46+P42+P43+P44+P45)</f>
        <v>0</v>
      </c>
      <c r="S13" s="155">
        <f t="shared" si="2"/>
        <v>1.2916666666666667</v>
      </c>
      <c r="T13" s="136"/>
      <c r="U13" s="136"/>
      <c r="V13" s="150">
        <f t="shared" si="0"/>
        <v>1.2916666666666667</v>
      </c>
      <c r="W13" s="152">
        <f t="shared" si="1"/>
        <v>0.41666666666666669</v>
      </c>
    </row>
    <row r="14" spans="1:24" x14ac:dyDescent="0.25">
      <c r="A14" s="21">
        <v>12</v>
      </c>
      <c r="B14" s="129" t="s">
        <v>57</v>
      </c>
      <c r="C14" s="57"/>
      <c r="D14" s="52"/>
      <c r="E14" s="83"/>
      <c r="F14" s="84"/>
      <c r="G14" s="52"/>
      <c r="H14" s="55"/>
      <c r="I14" s="52"/>
      <c r="J14" s="55"/>
      <c r="K14" s="52"/>
      <c r="L14" s="52"/>
      <c r="M14" s="52"/>
      <c r="N14" s="55"/>
      <c r="O14" s="70"/>
      <c r="P14" s="56"/>
      <c r="Q14" s="139" t="s">
        <v>45</v>
      </c>
      <c r="R14" s="142">
        <f>SUM(F47+H47+J47+N47+N48+J48+H48+F48+F49+H49+J49+N49+N50+J50+H50+F50+D47+D48+D49+D50+D51+L47+L48+L49+L50+P46+P47+P48+P49+P50)</f>
        <v>0</v>
      </c>
      <c r="S14" s="155">
        <f t="shared" si="2"/>
        <v>1.2916666666666667</v>
      </c>
      <c r="T14" s="136"/>
      <c r="U14" s="136"/>
      <c r="V14" s="150">
        <f t="shared" si="0"/>
        <v>1.2916666666666667</v>
      </c>
      <c r="W14" s="152">
        <f t="shared" si="1"/>
        <v>0.41666666666666669</v>
      </c>
    </row>
    <row r="15" spans="1:24" ht="15.75" thickBot="1" x14ac:dyDescent="0.3">
      <c r="A15" s="21">
        <v>13</v>
      </c>
      <c r="B15" s="129" t="s">
        <v>58</v>
      </c>
      <c r="C15" s="62"/>
      <c r="D15" s="42"/>
      <c r="E15" s="85"/>
      <c r="F15" s="72"/>
      <c r="G15" s="59"/>
      <c r="H15" s="60"/>
      <c r="I15" s="59"/>
      <c r="J15" s="60"/>
      <c r="K15" s="59"/>
      <c r="L15" s="59"/>
      <c r="M15" s="59"/>
      <c r="N15" s="60"/>
      <c r="O15" s="96"/>
      <c r="P15" s="61"/>
      <c r="Q15" s="140" t="s">
        <v>46</v>
      </c>
      <c r="R15" s="143">
        <f>SUM(F51+H51+J51+N51+N52+J52+H52+F52+F53+H53+J53+N53+N54+J54+H54+F54+F55+H55+J55+D52+D53+D54+D55+L51+L52+L53+L54+P51+P52+P53+P54)</f>
        <v>0</v>
      </c>
      <c r="S15" s="156">
        <f t="shared" si="2"/>
        <v>1.2916666666666667</v>
      </c>
      <c r="T15" s="137"/>
      <c r="U15" s="137"/>
      <c r="V15" s="153">
        <f t="shared" si="0"/>
        <v>1.2916666666666667</v>
      </c>
      <c r="W15" s="154">
        <f t="shared" si="1"/>
        <v>0.41666666666666669</v>
      </c>
    </row>
    <row r="16" spans="1:24" ht="15.75" thickBot="1" x14ac:dyDescent="0.3">
      <c r="A16" s="21">
        <v>14</v>
      </c>
      <c r="B16" s="129" t="s">
        <v>77</v>
      </c>
      <c r="C16" s="62"/>
      <c r="D16" s="59"/>
      <c r="E16" s="85"/>
      <c r="F16" s="78"/>
      <c r="G16" s="86"/>
      <c r="H16" s="65"/>
      <c r="I16" s="64"/>
      <c r="J16" s="65"/>
      <c r="K16" s="87"/>
      <c r="L16" s="87"/>
      <c r="M16" s="87"/>
      <c r="N16" s="88"/>
      <c r="O16" s="68"/>
      <c r="P16" s="49"/>
      <c r="Q16"/>
      <c r="R16"/>
      <c r="S16"/>
      <c r="T16"/>
      <c r="U16" s="151"/>
      <c r="V16" s="151"/>
    </row>
    <row r="17" spans="1:24" ht="15" customHeight="1" x14ac:dyDescent="0.25">
      <c r="A17" s="21">
        <v>15</v>
      </c>
      <c r="B17" s="129" t="s">
        <v>61</v>
      </c>
      <c r="C17" s="44"/>
      <c r="D17" s="113"/>
      <c r="E17" s="50"/>
      <c r="F17" s="48"/>
      <c r="G17" s="70"/>
      <c r="H17" s="55"/>
      <c r="I17" s="52"/>
      <c r="J17" s="55"/>
      <c r="K17" s="90"/>
      <c r="L17" s="90"/>
      <c r="M17" s="52"/>
      <c r="N17" s="55"/>
      <c r="O17" s="70"/>
      <c r="P17" s="56"/>
      <c r="Q17" s="157"/>
      <c r="R17"/>
      <c r="S17"/>
      <c r="T17" s="119"/>
      <c r="U17" s="119"/>
      <c r="V17" s="119"/>
    </row>
    <row r="18" spans="1:24" x14ac:dyDescent="0.25">
      <c r="A18" s="21">
        <v>16</v>
      </c>
      <c r="B18" s="129" t="s">
        <v>63</v>
      </c>
      <c r="C18" s="57"/>
      <c r="D18" s="83"/>
      <c r="E18" s="70"/>
      <c r="F18" s="55"/>
      <c r="G18" s="70"/>
      <c r="H18" s="55"/>
      <c r="I18" s="52"/>
      <c r="J18" s="55"/>
      <c r="K18" s="90"/>
      <c r="L18" s="90"/>
      <c r="M18" s="52"/>
      <c r="N18" s="55"/>
      <c r="O18" s="70"/>
      <c r="P18" s="56"/>
      <c r="Q18"/>
      <c r="R18"/>
      <c r="S18"/>
      <c r="T18"/>
      <c r="U18" s="119"/>
      <c r="V18" s="121"/>
    </row>
    <row r="19" spans="1:24" ht="15.75" customHeight="1" thickBot="1" x14ac:dyDescent="0.3">
      <c r="A19" s="21">
        <v>17</v>
      </c>
      <c r="B19" s="129" t="s">
        <v>65</v>
      </c>
      <c r="C19" s="57"/>
      <c r="D19" s="83"/>
      <c r="E19" s="70"/>
      <c r="F19" s="55"/>
      <c r="G19" s="70"/>
      <c r="H19" s="55"/>
      <c r="I19" s="52"/>
      <c r="J19" s="55"/>
      <c r="K19" s="91"/>
      <c r="L19" s="91"/>
      <c r="M19" s="42"/>
      <c r="N19" s="76"/>
      <c r="O19" s="77"/>
      <c r="P19" s="61"/>
      <c r="Q19"/>
      <c r="R19"/>
      <c r="S19"/>
      <c r="T19"/>
      <c r="U19"/>
      <c r="V19"/>
    </row>
    <row r="20" spans="1:24" ht="15.75" thickBot="1" x14ac:dyDescent="0.3">
      <c r="A20" s="21">
        <v>18</v>
      </c>
      <c r="B20" s="129" t="s">
        <v>78</v>
      </c>
      <c r="C20" s="62"/>
      <c r="D20" s="85"/>
      <c r="E20" s="77"/>
      <c r="F20" s="76"/>
      <c r="G20" s="77"/>
      <c r="H20" s="76"/>
      <c r="I20" s="42"/>
      <c r="J20" s="78"/>
      <c r="K20" s="92"/>
      <c r="L20" s="92"/>
      <c r="M20" s="93"/>
      <c r="N20" s="94"/>
      <c r="O20" s="117"/>
      <c r="P20" s="95"/>
      <c r="Q20" s="122"/>
      <c r="R20" s="127"/>
      <c r="S20" s="124"/>
      <c r="T20"/>
      <c r="U20" s="119"/>
      <c r="V20" s="121"/>
    </row>
    <row r="21" spans="1:24" ht="15" customHeight="1" x14ac:dyDescent="0.25">
      <c r="A21" s="21">
        <v>19</v>
      </c>
      <c r="B21" s="129" t="s">
        <v>49</v>
      </c>
      <c r="C21" s="44"/>
      <c r="D21" s="113"/>
      <c r="E21" s="50"/>
      <c r="F21" s="48"/>
      <c r="G21" s="50"/>
      <c r="H21" s="48"/>
      <c r="I21" s="46"/>
      <c r="J21" s="48"/>
      <c r="K21" s="52"/>
      <c r="L21" s="52"/>
      <c r="M21" s="52"/>
      <c r="N21" s="55"/>
      <c r="O21" s="70"/>
      <c r="P21" s="56"/>
      <c r="Q21" s="122"/>
      <c r="R21" s="127"/>
      <c r="S21" s="124"/>
      <c r="T21" s="119"/>
      <c r="U21" s="119"/>
      <c r="V21" s="121"/>
    </row>
    <row r="22" spans="1:24" x14ac:dyDescent="0.25">
      <c r="A22" s="21">
        <v>20</v>
      </c>
      <c r="B22" s="129" t="s">
        <v>51</v>
      </c>
      <c r="C22" s="57"/>
      <c r="D22" s="83"/>
      <c r="E22" s="70"/>
      <c r="F22" s="55"/>
      <c r="G22" s="70"/>
      <c r="H22" s="55"/>
      <c r="I22" s="52"/>
      <c r="J22" s="55"/>
      <c r="K22" s="52"/>
      <c r="L22" s="52"/>
      <c r="M22" s="52"/>
      <c r="N22" s="55"/>
      <c r="O22" s="70"/>
      <c r="P22" s="56"/>
      <c r="Q22" s="122"/>
      <c r="R22" s="127"/>
      <c r="S22" s="123"/>
      <c r="T22" s="119"/>
      <c r="U22" s="119"/>
      <c r="V22" s="121"/>
      <c r="W22" s="146"/>
      <c r="X22" s="121"/>
    </row>
    <row r="23" spans="1:24" ht="15" customHeight="1" x14ac:dyDescent="0.25">
      <c r="A23" s="21">
        <v>21</v>
      </c>
      <c r="B23" s="129" t="s">
        <v>52</v>
      </c>
      <c r="C23" s="57"/>
      <c r="D23" s="83"/>
      <c r="E23" s="70"/>
      <c r="F23" s="55"/>
      <c r="G23" s="70"/>
      <c r="H23" s="55"/>
      <c r="I23" s="52"/>
      <c r="J23" s="55"/>
      <c r="K23" s="52"/>
      <c r="L23" s="52"/>
      <c r="M23" s="52"/>
      <c r="N23" s="55"/>
      <c r="O23" s="70"/>
      <c r="P23" s="56"/>
      <c r="Q23" s="122"/>
      <c r="R23" s="127"/>
      <c r="S23" s="120"/>
      <c r="T23" s="120"/>
      <c r="U23" s="120"/>
      <c r="V23" s="120"/>
      <c r="W23" s="13"/>
      <c r="X23" s="6"/>
    </row>
    <row r="24" spans="1:24" ht="15.75" thickBot="1" x14ac:dyDescent="0.3">
      <c r="A24" s="21">
        <v>22</v>
      </c>
      <c r="B24" s="129" t="s">
        <v>79</v>
      </c>
      <c r="C24" s="73"/>
      <c r="D24" s="116"/>
      <c r="E24" s="96"/>
      <c r="F24" s="60"/>
      <c r="G24" s="96"/>
      <c r="H24" s="60"/>
      <c r="I24" s="59"/>
      <c r="J24" s="60"/>
      <c r="K24" s="59"/>
      <c r="L24" s="59"/>
      <c r="M24" s="59"/>
      <c r="N24" s="60"/>
      <c r="O24" s="96"/>
      <c r="P24" s="61"/>
      <c r="R24" s="24"/>
      <c r="S24" s="7"/>
      <c r="T24" s="11"/>
      <c r="U24" s="11"/>
      <c r="V24" s="7"/>
      <c r="W24" s="13"/>
      <c r="X24" s="6"/>
    </row>
    <row r="25" spans="1:24" x14ac:dyDescent="0.25">
      <c r="A25" s="21">
        <v>23</v>
      </c>
      <c r="B25" s="129" t="s">
        <v>80</v>
      </c>
      <c r="C25" s="44"/>
      <c r="D25" s="113"/>
      <c r="E25" s="50"/>
      <c r="F25" s="51"/>
      <c r="G25" s="46"/>
      <c r="H25" s="48"/>
      <c r="I25" s="46"/>
      <c r="J25" s="48"/>
      <c r="K25" s="46"/>
      <c r="L25" s="46"/>
      <c r="M25" s="46"/>
      <c r="N25" s="48"/>
      <c r="O25" s="50"/>
      <c r="P25" s="49"/>
      <c r="R25" s="24"/>
      <c r="S25" s="7"/>
      <c r="T25" s="7"/>
      <c r="U25" s="7"/>
      <c r="V25" s="7"/>
      <c r="W25" s="13"/>
      <c r="X25" s="6"/>
    </row>
    <row r="26" spans="1:24" x14ac:dyDescent="0.25">
      <c r="A26" s="21">
        <v>24</v>
      </c>
      <c r="B26" s="129" t="s">
        <v>81</v>
      </c>
      <c r="C26" s="57"/>
      <c r="D26" s="83"/>
      <c r="E26" s="70"/>
      <c r="F26" s="84"/>
      <c r="G26" s="52"/>
      <c r="H26" s="55"/>
      <c r="I26" s="52"/>
      <c r="J26" s="55"/>
      <c r="K26" s="52"/>
      <c r="L26" s="52"/>
      <c r="M26" s="52"/>
      <c r="N26" s="55"/>
      <c r="O26" s="70"/>
      <c r="P26" s="56"/>
      <c r="R26" s="24"/>
      <c r="S26" s="7"/>
      <c r="T26" s="7"/>
      <c r="U26" s="7"/>
      <c r="V26" s="7"/>
      <c r="W26" s="13"/>
      <c r="X26" s="6"/>
    </row>
    <row r="27" spans="1:24" x14ac:dyDescent="0.25">
      <c r="A27" s="21">
        <v>25</v>
      </c>
      <c r="B27" s="129" t="s">
        <v>83</v>
      </c>
      <c r="C27" s="57"/>
      <c r="D27" s="83"/>
      <c r="E27" s="70"/>
      <c r="F27" s="84"/>
      <c r="G27" s="52"/>
      <c r="H27" s="55"/>
      <c r="I27" s="52"/>
      <c r="J27" s="55"/>
      <c r="K27" s="52"/>
      <c r="L27" s="52"/>
      <c r="M27" s="52"/>
      <c r="N27" s="55"/>
      <c r="O27" s="70"/>
      <c r="P27" s="56"/>
      <c r="R27" s="24"/>
      <c r="S27" s="7"/>
      <c r="T27" s="7"/>
      <c r="U27" s="7"/>
      <c r="V27" s="7"/>
      <c r="W27" s="13"/>
      <c r="X27" s="6"/>
    </row>
    <row r="28" spans="1:24" ht="15.75" thickBot="1" x14ac:dyDescent="0.3">
      <c r="A28" s="21">
        <v>26</v>
      </c>
      <c r="B28" s="129" t="s">
        <v>84</v>
      </c>
      <c r="C28" s="57"/>
      <c r="D28" s="83"/>
      <c r="E28" s="70"/>
      <c r="F28" s="84"/>
      <c r="G28" s="59"/>
      <c r="H28" s="60"/>
      <c r="I28" s="59"/>
      <c r="J28" s="60"/>
      <c r="K28" s="59"/>
      <c r="L28" s="59"/>
      <c r="M28" s="59"/>
      <c r="N28" s="60"/>
      <c r="O28" s="96"/>
      <c r="P28" s="61"/>
      <c r="R28" s="24"/>
      <c r="S28" s="7"/>
      <c r="T28" s="7"/>
      <c r="U28" s="7"/>
      <c r="V28" s="7"/>
      <c r="W28" s="13"/>
      <c r="X28" s="6"/>
    </row>
    <row r="29" spans="1:24" ht="15.75" thickBot="1" x14ac:dyDescent="0.3">
      <c r="A29" s="21">
        <v>27</v>
      </c>
      <c r="B29" s="129" t="s">
        <v>85</v>
      </c>
      <c r="C29" s="73"/>
      <c r="D29" s="116"/>
      <c r="E29" s="96"/>
      <c r="F29" s="97"/>
      <c r="G29" s="98"/>
      <c r="H29" s="48"/>
      <c r="I29" s="46"/>
      <c r="J29" s="48"/>
      <c r="K29" s="50"/>
      <c r="L29" s="50"/>
      <c r="M29" s="46"/>
      <c r="N29" s="48"/>
      <c r="O29" s="50"/>
      <c r="P29" s="49"/>
      <c r="R29" s="24"/>
      <c r="S29" s="7"/>
      <c r="T29" s="7"/>
      <c r="U29" s="7"/>
      <c r="V29" s="7"/>
      <c r="W29" s="13"/>
      <c r="X29" s="6"/>
    </row>
    <row r="30" spans="1:24" x14ac:dyDescent="0.25">
      <c r="A30" s="21">
        <v>28</v>
      </c>
      <c r="B30" s="129" t="s">
        <v>61</v>
      </c>
      <c r="C30" s="44"/>
      <c r="D30" s="113"/>
      <c r="E30" s="50"/>
      <c r="F30" s="48"/>
      <c r="G30" s="83"/>
      <c r="H30" s="55"/>
      <c r="I30" s="52"/>
      <c r="J30" s="55"/>
      <c r="K30" s="70"/>
      <c r="L30" s="70"/>
      <c r="M30" s="52"/>
      <c r="N30" s="55"/>
      <c r="O30" s="70"/>
      <c r="P30" s="56"/>
      <c r="R30" s="6"/>
      <c r="S30" s="7"/>
      <c r="T30" s="7"/>
      <c r="U30" s="7"/>
      <c r="V30" s="7"/>
      <c r="W30" s="13"/>
      <c r="X30" s="6"/>
    </row>
    <row r="31" spans="1:24" x14ac:dyDescent="0.25">
      <c r="A31" s="21">
        <v>29</v>
      </c>
      <c r="B31" s="129" t="s">
        <v>63</v>
      </c>
      <c r="C31" s="57"/>
      <c r="D31" s="83"/>
      <c r="E31" s="70"/>
      <c r="F31" s="55"/>
      <c r="G31" s="83"/>
      <c r="H31" s="55"/>
      <c r="I31" s="52"/>
      <c r="J31" s="55"/>
      <c r="K31" s="70"/>
      <c r="L31" s="70"/>
      <c r="M31" s="52"/>
      <c r="N31" s="55"/>
      <c r="O31" s="70"/>
      <c r="P31" s="56"/>
    </row>
    <row r="32" spans="1:24" ht="15.75" thickBot="1" x14ac:dyDescent="0.3">
      <c r="A32" s="21">
        <v>30</v>
      </c>
      <c r="B32" s="129" t="s">
        <v>65</v>
      </c>
      <c r="C32" s="57"/>
      <c r="D32" s="83"/>
      <c r="E32" s="70"/>
      <c r="F32" s="55"/>
      <c r="G32" s="83"/>
      <c r="H32" s="55"/>
      <c r="I32" s="52"/>
      <c r="J32" s="55"/>
      <c r="K32" s="70"/>
      <c r="L32" s="77"/>
      <c r="M32" s="59"/>
      <c r="N32" s="60"/>
      <c r="O32" s="96"/>
      <c r="P32" s="71"/>
    </row>
    <row r="33" spans="1:16" ht="15.75" thickBot="1" x14ac:dyDescent="0.3">
      <c r="A33" s="21">
        <v>31</v>
      </c>
      <c r="B33" s="129" t="s">
        <v>87</v>
      </c>
      <c r="C33" s="73"/>
      <c r="D33" s="85"/>
      <c r="E33" s="77"/>
      <c r="F33" s="76"/>
      <c r="G33" s="85"/>
      <c r="H33" s="76"/>
      <c r="I33" s="42"/>
      <c r="J33" s="76"/>
      <c r="K33" s="77"/>
      <c r="L33" s="61"/>
      <c r="M33" s="99"/>
      <c r="N33" s="65"/>
      <c r="O33" s="102"/>
      <c r="P33" s="95"/>
    </row>
    <row r="34" spans="1:16" x14ac:dyDescent="0.25">
      <c r="A34" s="21">
        <v>32</v>
      </c>
      <c r="B34" s="129" t="s">
        <v>69</v>
      </c>
      <c r="C34" s="98"/>
      <c r="D34" s="50"/>
      <c r="E34" s="46"/>
      <c r="F34" s="48"/>
      <c r="G34" s="50"/>
      <c r="H34" s="48"/>
      <c r="I34" s="46"/>
      <c r="J34" s="48"/>
      <c r="K34" s="46"/>
      <c r="L34" s="87"/>
      <c r="M34" s="52"/>
      <c r="N34" s="55"/>
      <c r="O34" s="70"/>
      <c r="P34" s="56"/>
    </row>
    <row r="35" spans="1:16" x14ac:dyDescent="0.25">
      <c r="A35" s="21">
        <v>33</v>
      </c>
      <c r="B35" s="129" t="s">
        <v>71</v>
      </c>
      <c r="C35" s="100"/>
      <c r="D35" s="70"/>
      <c r="E35" s="52"/>
      <c r="F35" s="55"/>
      <c r="G35" s="70"/>
      <c r="H35" s="55"/>
      <c r="I35" s="52"/>
      <c r="J35" s="55"/>
      <c r="K35" s="52"/>
      <c r="L35" s="52"/>
      <c r="M35" s="52"/>
      <c r="N35" s="55"/>
      <c r="O35" s="70"/>
      <c r="P35" s="56"/>
    </row>
    <row r="36" spans="1:16" x14ac:dyDescent="0.25">
      <c r="A36" s="21">
        <v>34</v>
      </c>
      <c r="B36" s="129" t="s">
        <v>73</v>
      </c>
      <c r="C36" s="100"/>
      <c r="D36" s="70"/>
      <c r="E36" s="52"/>
      <c r="F36" s="55"/>
      <c r="G36" s="70"/>
      <c r="H36" s="55"/>
      <c r="I36" s="52"/>
      <c r="J36" s="55"/>
      <c r="K36" s="52"/>
      <c r="L36" s="52"/>
      <c r="M36" s="52"/>
      <c r="N36" s="55"/>
      <c r="O36" s="70"/>
      <c r="P36" s="56"/>
    </row>
    <row r="37" spans="1:16" ht="15.75" thickBot="1" x14ac:dyDescent="0.3">
      <c r="A37" s="21">
        <v>35</v>
      </c>
      <c r="B37" s="129" t="s">
        <v>88</v>
      </c>
      <c r="C37" s="100"/>
      <c r="D37" s="77"/>
      <c r="E37" s="59"/>
      <c r="F37" s="60"/>
      <c r="G37" s="96"/>
      <c r="H37" s="60"/>
      <c r="I37" s="59"/>
      <c r="J37" s="60"/>
      <c r="K37" s="59"/>
      <c r="L37" s="59"/>
      <c r="M37" s="59"/>
      <c r="N37" s="60"/>
      <c r="O37" s="96"/>
      <c r="P37" s="61"/>
    </row>
    <row r="38" spans="1:16" ht="15.75" thickBot="1" x14ac:dyDescent="0.3">
      <c r="A38" s="21">
        <v>36</v>
      </c>
      <c r="B38" s="129" t="s">
        <v>89</v>
      </c>
      <c r="C38" s="105"/>
      <c r="D38" s="61"/>
      <c r="E38" s="86"/>
      <c r="F38" s="65"/>
      <c r="G38" s="102"/>
      <c r="H38" s="48"/>
      <c r="I38" s="46"/>
      <c r="J38" s="48"/>
      <c r="K38" s="46"/>
      <c r="L38" s="46"/>
      <c r="M38" s="46"/>
      <c r="N38" s="48"/>
      <c r="O38" s="50"/>
      <c r="P38" s="49"/>
    </row>
    <row r="39" spans="1:16" x14ac:dyDescent="0.25">
      <c r="A39" s="21">
        <v>37</v>
      </c>
      <c r="B39" s="129" t="s">
        <v>90</v>
      </c>
      <c r="C39" s="98"/>
      <c r="D39" s="68"/>
      <c r="E39" s="70"/>
      <c r="F39" s="55"/>
      <c r="G39" s="70"/>
      <c r="H39" s="55"/>
      <c r="I39" s="52"/>
      <c r="J39" s="55"/>
      <c r="K39" s="52"/>
      <c r="L39" s="52"/>
      <c r="M39" s="52"/>
      <c r="N39" s="55"/>
      <c r="O39" s="70"/>
      <c r="P39" s="56"/>
    </row>
    <row r="40" spans="1:16" x14ac:dyDescent="0.25">
      <c r="A40" s="21">
        <v>38</v>
      </c>
      <c r="B40" s="129" t="s">
        <v>91</v>
      </c>
      <c r="C40" s="100"/>
      <c r="D40" s="70"/>
      <c r="E40" s="70"/>
      <c r="F40" s="55"/>
      <c r="G40" s="70"/>
      <c r="H40" s="55"/>
      <c r="I40" s="52"/>
      <c r="J40" s="55"/>
      <c r="K40" s="52"/>
      <c r="L40" s="52"/>
      <c r="M40" s="52"/>
      <c r="N40" s="55"/>
      <c r="O40" s="70"/>
      <c r="P40" s="56"/>
    </row>
    <row r="41" spans="1:16" ht="15.75" thickBot="1" x14ac:dyDescent="0.3">
      <c r="A41" s="21">
        <v>39</v>
      </c>
      <c r="B41" s="129" t="s">
        <v>92</v>
      </c>
      <c r="C41" s="100"/>
      <c r="D41" s="70"/>
      <c r="E41" s="70"/>
      <c r="F41" s="55"/>
      <c r="G41" s="70"/>
      <c r="H41" s="76"/>
      <c r="I41" s="59"/>
      <c r="J41" s="60"/>
      <c r="K41" s="59"/>
      <c r="L41" s="59"/>
      <c r="M41" s="59"/>
      <c r="N41" s="60"/>
      <c r="O41" s="96"/>
      <c r="P41" s="61"/>
    </row>
    <row r="42" spans="1:16" ht="15.75" thickBot="1" x14ac:dyDescent="0.3">
      <c r="A42" s="21">
        <v>40</v>
      </c>
      <c r="B42" s="129" t="s">
        <v>93</v>
      </c>
      <c r="C42" s="105"/>
      <c r="D42" s="77"/>
      <c r="E42" s="77"/>
      <c r="F42" s="76"/>
      <c r="G42" s="77"/>
      <c r="H42" s="78"/>
      <c r="I42" s="99"/>
      <c r="J42" s="65"/>
      <c r="K42" s="64"/>
      <c r="L42" s="64"/>
      <c r="M42" s="64"/>
      <c r="N42" s="103"/>
      <c r="O42" s="50"/>
      <c r="P42" s="49"/>
    </row>
    <row r="43" spans="1:16" x14ac:dyDescent="0.25">
      <c r="A43" s="21">
        <v>41</v>
      </c>
      <c r="B43" s="129" t="s">
        <v>94</v>
      </c>
      <c r="C43" s="98"/>
      <c r="D43" s="50"/>
      <c r="E43" s="50"/>
      <c r="F43" s="48"/>
      <c r="G43" s="50"/>
      <c r="H43" s="48"/>
      <c r="I43" s="52"/>
      <c r="J43" s="55"/>
      <c r="K43" s="52"/>
      <c r="L43" s="52"/>
      <c r="M43" s="52"/>
      <c r="N43" s="55"/>
      <c r="O43" s="70"/>
      <c r="P43" s="56"/>
    </row>
    <row r="44" spans="1:16" x14ac:dyDescent="0.25">
      <c r="A44" s="21">
        <v>42</v>
      </c>
      <c r="B44" s="129" t="s">
        <v>95</v>
      </c>
      <c r="C44" s="100"/>
      <c r="D44" s="70"/>
      <c r="E44" s="70"/>
      <c r="F44" s="55"/>
      <c r="G44" s="70"/>
      <c r="H44" s="55"/>
      <c r="I44" s="52"/>
      <c r="J44" s="55"/>
      <c r="K44" s="52"/>
      <c r="L44" s="52"/>
      <c r="M44" s="52"/>
      <c r="N44" s="55"/>
      <c r="O44" s="70"/>
      <c r="P44" s="56"/>
    </row>
    <row r="45" spans="1:16" ht="15.75" thickBot="1" x14ac:dyDescent="0.3">
      <c r="A45" s="21">
        <v>43</v>
      </c>
      <c r="B45" s="129" t="s">
        <v>96</v>
      </c>
      <c r="C45" s="100"/>
      <c r="D45" s="70"/>
      <c r="E45" s="70"/>
      <c r="F45" s="55"/>
      <c r="G45" s="70"/>
      <c r="H45" s="55"/>
      <c r="I45" s="52"/>
      <c r="J45" s="55"/>
      <c r="K45" s="52"/>
      <c r="L45" s="52"/>
      <c r="M45" s="52"/>
      <c r="N45" s="84"/>
      <c r="O45" s="96"/>
      <c r="P45" s="61"/>
    </row>
    <row r="46" spans="1:16" ht="15.75" thickBot="1" x14ac:dyDescent="0.3">
      <c r="A46" s="21">
        <v>44</v>
      </c>
      <c r="B46" s="129" t="s">
        <v>97</v>
      </c>
      <c r="C46" s="107"/>
      <c r="D46" s="77"/>
      <c r="E46" s="77"/>
      <c r="F46" s="76"/>
      <c r="G46" s="77"/>
      <c r="H46" s="76"/>
      <c r="I46" s="42"/>
      <c r="J46" s="76"/>
      <c r="K46" s="42"/>
      <c r="L46" s="42"/>
      <c r="M46" s="42"/>
      <c r="N46" s="78"/>
      <c r="O46" s="98"/>
      <c r="P46" s="49"/>
    </row>
    <row r="47" spans="1:16" x14ac:dyDescent="0.25">
      <c r="A47" s="21">
        <v>45</v>
      </c>
      <c r="B47" s="129" t="s">
        <v>54</v>
      </c>
      <c r="C47" s="98"/>
      <c r="D47" s="50"/>
      <c r="E47" s="46"/>
      <c r="F47" s="48"/>
      <c r="G47" s="50"/>
      <c r="H47" s="48"/>
      <c r="I47" s="46"/>
      <c r="J47" s="48"/>
      <c r="K47" s="46"/>
      <c r="L47" s="46"/>
      <c r="M47" s="46"/>
      <c r="N47" s="48"/>
      <c r="O47" s="68"/>
      <c r="P47" s="89"/>
    </row>
    <row r="48" spans="1:16" x14ac:dyDescent="0.25">
      <c r="A48" s="21">
        <v>46</v>
      </c>
      <c r="B48" s="129" t="s">
        <v>56</v>
      </c>
      <c r="C48" s="100"/>
      <c r="D48" s="70"/>
      <c r="E48" s="52"/>
      <c r="F48" s="55"/>
      <c r="G48" s="70"/>
      <c r="H48" s="55"/>
      <c r="I48" s="52"/>
      <c r="J48" s="55"/>
      <c r="K48" s="52"/>
      <c r="L48" s="52"/>
      <c r="M48" s="52"/>
      <c r="N48" s="55"/>
      <c r="O48" s="70"/>
      <c r="P48" s="56"/>
    </row>
    <row r="49" spans="1:16" x14ac:dyDescent="0.25">
      <c r="A49" s="21">
        <v>47</v>
      </c>
      <c r="B49" s="129" t="s">
        <v>57</v>
      </c>
      <c r="C49" s="100"/>
      <c r="D49" s="70"/>
      <c r="E49" s="52"/>
      <c r="F49" s="55"/>
      <c r="G49" s="70"/>
      <c r="H49" s="55"/>
      <c r="I49" s="52"/>
      <c r="J49" s="55"/>
      <c r="K49" s="52"/>
      <c r="L49" s="52"/>
      <c r="M49" s="52"/>
      <c r="N49" s="55"/>
      <c r="O49" s="70"/>
      <c r="P49" s="56"/>
    </row>
    <row r="50" spans="1:16" ht="15.75" thickBot="1" x14ac:dyDescent="0.3">
      <c r="A50" s="21">
        <v>48</v>
      </c>
      <c r="B50" s="129" t="s">
        <v>58</v>
      </c>
      <c r="C50" s="105"/>
      <c r="D50" s="77"/>
      <c r="E50" s="59"/>
      <c r="F50" s="60"/>
      <c r="G50" s="96"/>
      <c r="H50" s="60"/>
      <c r="I50" s="59"/>
      <c r="J50" s="60"/>
      <c r="K50" s="59"/>
      <c r="L50" s="59"/>
      <c r="M50" s="59"/>
      <c r="N50" s="60"/>
      <c r="O50" s="96"/>
      <c r="P50" s="61"/>
    </row>
    <row r="51" spans="1:16" ht="15.75" thickBot="1" x14ac:dyDescent="0.3">
      <c r="A51" s="21">
        <v>49</v>
      </c>
      <c r="B51" s="129" t="s">
        <v>98</v>
      </c>
      <c r="C51" s="105"/>
      <c r="D51" s="61"/>
      <c r="E51" s="106"/>
      <c r="F51" s="94"/>
      <c r="G51" s="102"/>
      <c r="H51" s="65"/>
      <c r="I51" s="64"/>
      <c r="J51" s="103"/>
      <c r="K51" s="46"/>
      <c r="L51" s="46"/>
      <c r="M51" s="46"/>
      <c r="N51" s="48"/>
      <c r="O51" s="50"/>
      <c r="P51" s="49"/>
    </row>
    <row r="52" spans="1:16" x14ac:dyDescent="0.25">
      <c r="A52" s="21">
        <v>50</v>
      </c>
      <c r="B52" s="129" t="s">
        <v>90</v>
      </c>
      <c r="C52" s="98"/>
      <c r="D52" s="68"/>
      <c r="E52" s="52"/>
      <c r="F52" s="55"/>
      <c r="G52" s="70"/>
      <c r="H52" s="55"/>
      <c r="I52" s="52"/>
      <c r="J52" s="55"/>
      <c r="K52" s="52"/>
      <c r="L52" s="52"/>
      <c r="M52" s="52"/>
      <c r="N52" s="55"/>
      <c r="O52" s="70"/>
      <c r="P52" s="56"/>
    </row>
    <row r="53" spans="1:16" x14ac:dyDescent="0.25">
      <c r="A53" s="21">
        <v>51</v>
      </c>
      <c r="B53" s="129" t="s">
        <v>91</v>
      </c>
      <c r="C53" s="100"/>
      <c r="D53" s="70"/>
      <c r="E53" s="52"/>
      <c r="F53" s="55"/>
      <c r="G53" s="70"/>
      <c r="H53" s="55"/>
      <c r="I53" s="52"/>
      <c r="J53" s="55"/>
      <c r="K53" s="52"/>
      <c r="L53" s="52"/>
      <c r="M53" s="52"/>
      <c r="N53" s="55"/>
      <c r="O53" s="70"/>
      <c r="P53" s="56"/>
    </row>
    <row r="54" spans="1:16" ht="15.75" thickBot="1" x14ac:dyDescent="0.3">
      <c r="A54" s="21">
        <v>52</v>
      </c>
      <c r="B54" s="129" t="s">
        <v>92</v>
      </c>
      <c r="C54" s="100"/>
      <c r="D54" s="70"/>
      <c r="E54" s="52"/>
      <c r="F54" s="55"/>
      <c r="G54" s="70"/>
      <c r="H54" s="55"/>
      <c r="I54" s="52"/>
      <c r="J54" s="84"/>
      <c r="K54" s="59"/>
      <c r="L54" s="59"/>
      <c r="M54" s="59"/>
      <c r="N54" s="60"/>
      <c r="O54" s="96"/>
      <c r="P54" s="61"/>
    </row>
    <row r="55" spans="1:16" ht="15.75" thickBot="1" x14ac:dyDescent="0.3">
      <c r="A55" s="22">
        <v>1</v>
      </c>
      <c r="B55" s="131" t="s">
        <v>99</v>
      </c>
      <c r="C55" s="107"/>
      <c r="D55" s="96"/>
      <c r="E55" s="110"/>
      <c r="F55" s="109"/>
      <c r="G55" s="110"/>
      <c r="H55" s="109"/>
      <c r="I55" s="110"/>
      <c r="J55" s="111"/>
      <c r="K55" s="44"/>
      <c r="L55" s="114"/>
      <c r="M55" s="112"/>
      <c r="N55" s="48"/>
      <c r="O55" s="50"/>
      <c r="P55" s="49"/>
    </row>
  </sheetData>
  <mergeCells count="10">
    <mergeCell ref="W1:W2"/>
    <mergeCell ref="K1:L2"/>
    <mergeCell ref="A1:B2"/>
    <mergeCell ref="C1:D2"/>
    <mergeCell ref="E1:F2"/>
    <mergeCell ref="G1:H2"/>
    <mergeCell ref="I1:J2"/>
    <mergeCell ref="M1:N2"/>
    <mergeCell ref="O1:P2"/>
    <mergeCell ref="Q1:V2"/>
  </mergeCells>
  <conditionalFormatting sqref="V4:V15">
    <cfRule type="cellIs" dxfId="95" priority="1" operator="lessThanOrEqual">
      <formula>0.291666666666667</formula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" operator="equal" id="{69421195-6780-46F7-B23D-406FD238B943}">
            <xm:f>Données!$A$7</xm:f>
            <x14:dxf>
              <fill>
                <patternFill>
                  <bgColor theme="0"/>
                </patternFill>
              </fill>
            </x14:dxf>
          </x14:cfRule>
          <x14:cfRule type="cellIs" priority="3" operator="equal" id="{677D4ED8-FB68-4E23-89FF-AD97D65F0FFC}">
            <xm:f>Données!$A$6</xm:f>
            <x14:dxf>
              <fill>
                <patternFill>
                  <bgColor rgb="FF92D050"/>
                </patternFill>
              </fill>
            </x14:dxf>
          </x14:cfRule>
          <x14:cfRule type="cellIs" priority="4" operator="equal" id="{EB0C38A8-58FA-4FB8-9AA0-D06F9D20A0F9}">
            <xm:f>Données!$A$5</xm:f>
            <x14:dxf>
              <fill>
                <patternFill>
                  <bgColor rgb="FFFFC000"/>
                </patternFill>
              </fill>
            </x14:dxf>
          </x14:cfRule>
          <x14:cfRule type="cellIs" priority="5" operator="equal" id="{8FB51175-C85A-4D6D-852E-5FCE52C81892}">
            <xm:f>Données!$A$3</xm:f>
            <x14:dxf>
              <fill>
                <patternFill>
                  <bgColor theme="5" tint="0.39994506668294322"/>
                </patternFill>
              </fill>
            </x14:dxf>
          </x14:cfRule>
          <xm:sqref>E3:E55 G3:G55 I3:I55 M3:M55 C3:D3</xm:sqref>
        </x14:conditionalFormatting>
        <x14:conditionalFormatting xmlns:xm="http://schemas.microsoft.com/office/excel/2006/main">
          <x14:cfRule type="cellIs" priority="6" operator="equal" id="{9A867AC7-CB01-46D9-9CD7-44584C02B88D}">
            <xm:f>Données!$A$2</xm:f>
            <x14:dxf>
              <fill>
                <patternFill patternType="lightTrellis">
                  <bgColor theme="0" tint="-0.14996795556505021"/>
                </patternFill>
              </fill>
            </x14:dxf>
          </x14:cfRule>
          <xm:sqref>G3:G55 I3:I55 K3:M55 O3:P55 C3:E55</xm:sqref>
        </x14:conditionalFormatting>
        <x14:conditionalFormatting xmlns:xm="http://schemas.microsoft.com/office/excel/2006/main">
          <x14:cfRule type="cellIs" priority="7" operator="equal" id="{A6D40EEA-3629-4356-B656-288ECDD05D95}">
            <xm:f>Données!$A$8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968F9BBD-D554-4E0C-9B42-E1E874F6AB7F}">
            <xm:f>Données!$A$4</xm:f>
            <x14:dxf>
              <fill>
                <patternFill>
                  <bgColor rgb="FFFFFF00"/>
                </patternFill>
              </fill>
            </x14:dxf>
          </x14:cfRule>
          <xm:sqref>C3:E55 G3:G55 I3:I55 K3:M55 O3:P55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Données!$A$2:$A$8</xm:f>
          </x14:formula1>
          <xm:sqref>C3:C55 E3:E55 G3:G55 I3:I55 K3:K55 M3:M55 O3:O55</xm:sqref>
        </x14:dataValidation>
        <x14:dataValidation type="list" allowBlank="1" showInputMessage="1" showErrorMessage="1">
          <x14:formula1>
            <xm:f>Données!$A$2:$A$7</xm:f>
          </x14:formula1>
          <xm:sqref>I56:I1048576 G56:G1048576 E56:E1048576 E1 G1 I1 M1 M56:M1048576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55"/>
  <sheetViews>
    <sheetView workbookViewId="0">
      <selection activeCell="S22" sqref="S22"/>
    </sheetView>
  </sheetViews>
  <sheetFormatPr baseColWidth="10" defaultColWidth="9.140625" defaultRowHeight="15" x14ac:dyDescent="0.25"/>
  <cols>
    <col min="1" max="1" width="3" style="2" bestFit="1" customWidth="1"/>
    <col min="2" max="2" width="17.7109375" style="19" bestFit="1" customWidth="1"/>
    <col min="3" max="3" width="7.42578125" style="26" customWidth="1"/>
    <col min="4" max="4" width="5.5703125" style="26" customWidth="1"/>
    <col min="5" max="5" width="7.42578125" style="25" customWidth="1"/>
    <col min="6" max="6" width="5.5703125" style="15" bestFit="1" customWidth="1"/>
    <col min="7" max="7" width="7.42578125" style="133" customWidth="1"/>
    <col min="8" max="8" width="5.5703125" style="15" bestFit="1" customWidth="1"/>
    <col min="9" max="9" width="7.42578125" style="25" customWidth="1"/>
    <col min="10" max="10" width="5.5703125" style="27" bestFit="1" customWidth="1"/>
    <col min="11" max="11" width="7.42578125" style="26" customWidth="1"/>
    <col min="12" max="12" width="5.5703125" style="26" customWidth="1"/>
    <col min="13" max="13" width="7.42578125" style="25" customWidth="1"/>
    <col min="14" max="14" width="5.5703125" style="27" bestFit="1" customWidth="1"/>
    <col min="15" max="15" width="7.42578125" style="26" customWidth="1"/>
    <col min="16" max="16" width="5.5703125" style="26" customWidth="1"/>
    <col min="17" max="17" width="10.42578125" style="14" bestFit="1" customWidth="1"/>
    <col min="18" max="18" width="8.140625" style="14" bestFit="1" customWidth="1"/>
    <col min="19" max="19" width="10.28515625" style="5" bestFit="1" customWidth="1"/>
    <col min="20" max="21" width="9" style="5" customWidth="1"/>
    <col min="22" max="22" width="8.140625" style="5" bestFit="1" customWidth="1"/>
    <col min="23" max="23" width="10" style="5" customWidth="1"/>
    <col min="24" max="24" width="10" customWidth="1"/>
    <col min="25" max="25" width="9.140625" style="7"/>
    <col min="27" max="27" width="10.42578125" bestFit="1" customWidth="1"/>
  </cols>
  <sheetData>
    <row r="1" spans="1:24" ht="15" customHeight="1" x14ac:dyDescent="0.25">
      <c r="A1" s="165" t="s">
        <v>33</v>
      </c>
      <c r="B1" s="161"/>
      <c r="C1" s="160" t="s">
        <v>34</v>
      </c>
      <c r="D1" s="161"/>
      <c r="E1" s="160" t="s">
        <v>35</v>
      </c>
      <c r="F1" s="161"/>
      <c r="G1" s="160" t="s">
        <v>36</v>
      </c>
      <c r="H1" s="161"/>
      <c r="I1" s="160" t="s">
        <v>37</v>
      </c>
      <c r="J1" s="161"/>
      <c r="K1" s="160" t="s">
        <v>38</v>
      </c>
      <c r="L1" s="161"/>
      <c r="M1" s="160" t="s">
        <v>39</v>
      </c>
      <c r="N1" s="161"/>
      <c r="O1" s="162" t="s">
        <v>40</v>
      </c>
      <c r="P1" s="164"/>
      <c r="Q1" s="190" t="s">
        <v>2</v>
      </c>
      <c r="R1" s="191"/>
      <c r="S1" s="191"/>
      <c r="T1" s="191"/>
      <c r="U1" s="191"/>
      <c r="V1" s="191"/>
      <c r="W1" s="188">
        <v>0.41666666666666669</v>
      </c>
    </row>
    <row r="2" spans="1:24" ht="15" customHeight="1" thickBot="1" x14ac:dyDescent="0.3">
      <c r="A2" s="166"/>
      <c r="B2" s="163"/>
      <c r="C2" s="162"/>
      <c r="D2" s="163"/>
      <c r="E2" s="162"/>
      <c r="F2" s="163"/>
      <c r="G2" s="162"/>
      <c r="H2" s="163"/>
      <c r="I2" s="162"/>
      <c r="J2" s="163"/>
      <c r="K2" s="162"/>
      <c r="L2" s="163"/>
      <c r="M2" s="162"/>
      <c r="N2" s="163"/>
      <c r="O2" s="162"/>
      <c r="P2" s="164"/>
      <c r="Q2" s="192"/>
      <c r="R2" s="193"/>
      <c r="S2" s="193"/>
      <c r="T2" s="193"/>
      <c r="U2" s="193"/>
      <c r="V2" s="193"/>
      <c r="W2" s="189"/>
      <c r="X2" s="3"/>
    </row>
    <row r="3" spans="1:24" ht="15" customHeight="1" thickBot="1" x14ac:dyDescent="0.3">
      <c r="A3" s="21">
        <v>1</v>
      </c>
      <c r="B3" s="128" t="s">
        <v>59</v>
      </c>
      <c r="C3" s="42" t="s">
        <v>3</v>
      </c>
      <c r="D3" s="126"/>
      <c r="E3" s="42" t="s">
        <v>18</v>
      </c>
      <c r="F3" s="43"/>
      <c r="G3" s="132" t="s">
        <v>18</v>
      </c>
      <c r="H3" s="45"/>
      <c r="I3" s="46" t="s">
        <v>18</v>
      </c>
      <c r="J3" s="47"/>
      <c r="K3" s="46" t="s">
        <v>3</v>
      </c>
      <c r="L3" s="46"/>
      <c r="M3" s="46" t="s">
        <v>18</v>
      </c>
      <c r="N3" s="48"/>
      <c r="O3" s="50" t="s">
        <v>3</v>
      </c>
      <c r="P3" s="49"/>
      <c r="Q3" s="138" t="s">
        <v>2</v>
      </c>
      <c r="R3" s="39" t="s">
        <v>42</v>
      </c>
      <c r="S3" s="118" t="s">
        <v>104</v>
      </c>
      <c r="T3" s="144" t="s">
        <v>100</v>
      </c>
      <c r="U3" s="145" t="s">
        <v>101</v>
      </c>
      <c r="V3" s="118" t="s">
        <v>43</v>
      </c>
      <c r="W3" s="40" t="s">
        <v>105</v>
      </c>
    </row>
    <row r="4" spans="1:24" ht="15" customHeight="1" x14ac:dyDescent="0.25">
      <c r="A4" s="21">
        <v>2</v>
      </c>
      <c r="B4" s="129" t="s">
        <v>61</v>
      </c>
      <c r="C4" s="44" t="s">
        <v>3</v>
      </c>
      <c r="D4" s="125"/>
      <c r="E4" s="50" t="s">
        <v>18</v>
      </c>
      <c r="F4" s="147"/>
      <c r="G4" s="52" t="s">
        <v>18</v>
      </c>
      <c r="H4" s="53"/>
      <c r="I4" s="52" t="s">
        <v>18</v>
      </c>
      <c r="J4" s="54"/>
      <c r="K4" s="52" t="s">
        <v>3</v>
      </c>
      <c r="L4" s="52"/>
      <c r="M4" s="52" t="s">
        <v>18</v>
      </c>
      <c r="N4" s="55"/>
      <c r="O4" s="70" t="s">
        <v>3</v>
      </c>
      <c r="P4" s="56"/>
      <c r="Q4" s="139" t="s">
        <v>60</v>
      </c>
      <c r="R4" s="141">
        <f>SUM(D4+D5+D6+D7+F4+F5+F6+F7+H3+H4+H5+H6+H7+J3+J4+J5+J6+J7+L3+L4+L5+L6+L7++N3+N4+N5+N6+P3+P4+P5+P6)</f>
        <v>0</v>
      </c>
      <c r="S4" s="135">
        <v>0.875</v>
      </c>
      <c r="T4" s="134"/>
      <c r="U4" s="134"/>
      <c r="V4" s="150">
        <f>SUM(S4-R4-T4+U4)</f>
        <v>0.875</v>
      </c>
      <c r="W4" s="152">
        <f>IF(V4&gt;$W$1,$W$1,V4)</f>
        <v>0.41666666666666669</v>
      </c>
    </row>
    <row r="5" spans="1:24" x14ac:dyDescent="0.25">
      <c r="A5" s="21">
        <v>3</v>
      </c>
      <c r="B5" s="129" t="s">
        <v>63</v>
      </c>
      <c r="C5" s="57" t="s">
        <v>3</v>
      </c>
      <c r="D5" s="90"/>
      <c r="E5" s="52" t="s">
        <v>18</v>
      </c>
      <c r="F5" s="58"/>
      <c r="G5" s="52" t="s">
        <v>18</v>
      </c>
      <c r="H5" s="53"/>
      <c r="I5" s="52" t="s">
        <v>18</v>
      </c>
      <c r="J5" s="55"/>
      <c r="K5" s="52" t="s">
        <v>3</v>
      </c>
      <c r="L5" s="52"/>
      <c r="M5" s="52" t="s">
        <v>18</v>
      </c>
      <c r="N5" s="55"/>
      <c r="O5" s="70" t="s">
        <v>3</v>
      </c>
      <c r="P5" s="71"/>
      <c r="Q5" s="139" t="s">
        <v>62</v>
      </c>
      <c r="R5" s="142">
        <f>SUM(D8+D9+D10+D11+F8+F9+F10+F11+H8+H9+H10+H11+J8+J9+J10+J11+L8+L9+L10+L11+N7+N8+N9+N10+N11+P7+P8+P9+P10)</f>
        <v>0</v>
      </c>
      <c r="S5" s="155">
        <f>+S4+W4</f>
        <v>1.2916666666666667</v>
      </c>
      <c r="T5" s="136"/>
      <c r="U5" s="136"/>
      <c r="V5" s="150">
        <f t="shared" ref="V5:V15" si="0">SUM(S5-R5-T5+U5)</f>
        <v>1.2916666666666667</v>
      </c>
      <c r="W5" s="152">
        <f t="shared" ref="W5:W15" si="1">IF(V5&gt;$W$1,$W$1,V5)</f>
        <v>0.41666666666666669</v>
      </c>
    </row>
    <row r="6" spans="1:24" ht="15" customHeight="1" thickBot="1" x14ac:dyDescent="0.3">
      <c r="A6" s="21">
        <v>4</v>
      </c>
      <c r="B6" s="129" t="s">
        <v>65</v>
      </c>
      <c r="C6" s="57" t="s">
        <v>3</v>
      </c>
      <c r="D6" s="90"/>
      <c r="E6" s="52" t="s">
        <v>18</v>
      </c>
      <c r="F6" s="58"/>
      <c r="G6" s="52" t="s">
        <v>18</v>
      </c>
      <c r="H6" s="53"/>
      <c r="I6" s="52" t="s">
        <v>18</v>
      </c>
      <c r="J6" s="55"/>
      <c r="K6" s="52" t="s">
        <v>3</v>
      </c>
      <c r="L6" s="42"/>
      <c r="M6" s="59" t="s">
        <v>18</v>
      </c>
      <c r="N6" s="60"/>
      <c r="O6" s="96" t="s">
        <v>3</v>
      </c>
      <c r="P6" s="61"/>
      <c r="Q6" s="139" t="s">
        <v>64</v>
      </c>
      <c r="R6" s="142">
        <f>SUM(D12+D13+D14+D15+D16+F12+F13+F14+F15+F16+H12+H13+H14+H15+J12+J13+J14+J15+L12+L13+L14+L15+N12+N13+N14+N15+P11+P12+P13+P14+P15)</f>
        <v>0</v>
      </c>
      <c r="S6" s="155">
        <f>+S4+W5</f>
        <v>1.2916666666666667</v>
      </c>
      <c r="T6" s="136"/>
      <c r="U6" s="136"/>
      <c r="V6" s="150">
        <f t="shared" si="0"/>
        <v>1.2916666666666667</v>
      </c>
      <c r="W6" s="152">
        <f t="shared" si="1"/>
        <v>0.41666666666666669</v>
      </c>
    </row>
    <row r="7" spans="1:24" ht="15" customHeight="1" thickBot="1" x14ac:dyDescent="0.3">
      <c r="A7" s="21">
        <v>5</v>
      </c>
      <c r="B7" s="130" t="s">
        <v>67</v>
      </c>
      <c r="C7" s="62" t="s">
        <v>3</v>
      </c>
      <c r="D7" s="91"/>
      <c r="E7" s="42" t="s">
        <v>18</v>
      </c>
      <c r="F7" s="43"/>
      <c r="G7" s="42" t="s">
        <v>18</v>
      </c>
      <c r="H7" s="63"/>
      <c r="I7" s="64" t="s">
        <v>18</v>
      </c>
      <c r="J7" s="65"/>
      <c r="K7" s="102" t="s">
        <v>3</v>
      </c>
      <c r="L7" s="61"/>
      <c r="M7" s="44" t="s">
        <v>18</v>
      </c>
      <c r="N7" s="67"/>
      <c r="O7" s="50" t="s">
        <v>3</v>
      </c>
      <c r="P7" s="49"/>
      <c r="Q7" s="139" t="s">
        <v>66</v>
      </c>
      <c r="R7" s="142">
        <f>SUM(D17+D18+D19+D20+F17+F18+F19+F20+H16+H17+H18+H19+H20+J16+J17+J18+J19+J20+L16+L17+L18+L19+N16+N17+N18+N19+P16+P17+P18+P19)</f>
        <v>0</v>
      </c>
      <c r="S7" s="155">
        <f>+$S$4+W6</f>
        <v>1.2916666666666667</v>
      </c>
      <c r="T7" s="136"/>
      <c r="U7" s="136"/>
      <c r="V7" s="150">
        <f t="shared" si="0"/>
        <v>1.2916666666666667</v>
      </c>
      <c r="W7" s="152">
        <f t="shared" si="1"/>
        <v>0.41666666666666669</v>
      </c>
    </row>
    <row r="8" spans="1:24" x14ac:dyDescent="0.25">
      <c r="A8" s="21">
        <v>6</v>
      </c>
      <c r="B8" s="129" t="s">
        <v>69</v>
      </c>
      <c r="C8" s="44" t="s">
        <v>3</v>
      </c>
      <c r="D8" s="114"/>
      <c r="E8" s="46" t="s">
        <v>18</v>
      </c>
      <c r="F8" s="45"/>
      <c r="G8" s="46" t="s">
        <v>18</v>
      </c>
      <c r="H8" s="45"/>
      <c r="I8" s="46" t="s">
        <v>18</v>
      </c>
      <c r="J8" s="47"/>
      <c r="K8" s="46" t="s">
        <v>3</v>
      </c>
      <c r="L8" s="68"/>
      <c r="M8" s="68" t="s">
        <v>18</v>
      </c>
      <c r="N8" s="69"/>
      <c r="O8" s="70" t="s">
        <v>3</v>
      </c>
      <c r="P8" s="56"/>
      <c r="Q8" s="139" t="s">
        <v>68</v>
      </c>
      <c r="R8" s="142">
        <f>SUM(N20+N21+J21+H21+F21+F22+H22+J22+N22+N23+J23+H23+F23+F24+H24+J24+N24+D21+D22+D23+D24+L20+L21+L22+L23+L24+P20+P21+P22+P23+P24)</f>
        <v>0</v>
      </c>
      <c r="S8" s="155">
        <f t="shared" ref="S8:S15" si="2">+$S$4+W7</f>
        <v>1.2916666666666667</v>
      </c>
      <c r="T8" s="136"/>
      <c r="U8" s="136"/>
      <c r="V8" s="150">
        <f t="shared" si="0"/>
        <v>1.2916666666666667</v>
      </c>
      <c r="W8" s="152">
        <f t="shared" si="1"/>
        <v>0.41666666666666669</v>
      </c>
    </row>
    <row r="9" spans="1:24" ht="15" customHeight="1" x14ac:dyDescent="0.25">
      <c r="A9" s="21">
        <v>7</v>
      </c>
      <c r="B9" s="129" t="s">
        <v>71</v>
      </c>
      <c r="C9" s="57" t="s">
        <v>3</v>
      </c>
      <c r="D9" s="83"/>
      <c r="E9" s="70" t="s">
        <v>18</v>
      </c>
      <c r="F9" s="53"/>
      <c r="G9" s="70" t="s">
        <v>18</v>
      </c>
      <c r="H9" s="53"/>
      <c r="I9" s="52" t="s">
        <v>18</v>
      </c>
      <c r="J9" s="55"/>
      <c r="K9" s="52" t="s">
        <v>3</v>
      </c>
      <c r="L9" s="70"/>
      <c r="M9" s="70" t="s">
        <v>18</v>
      </c>
      <c r="N9" s="55"/>
      <c r="O9" s="77" t="s">
        <v>3</v>
      </c>
      <c r="P9" s="71"/>
      <c r="Q9" s="139" t="s">
        <v>70</v>
      </c>
      <c r="R9" s="142">
        <f>SUM(F25+H25+J25+N25+N26+J26+H26+F26+F27+H27+J27+N27+N28+J28+H28+F28+F29+D25+D26+D27+D28+D29+L25+L26+L27+L28+P25+P26+P27+P28)</f>
        <v>0</v>
      </c>
      <c r="S9" s="155">
        <f t="shared" si="2"/>
        <v>1.2916666666666667</v>
      </c>
      <c r="T9" s="136"/>
      <c r="U9" s="136"/>
      <c r="V9" s="150">
        <f t="shared" si="0"/>
        <v>1.2916666666666667</v>
      </c>
      <c r="W9" s="152">
        <f t="shared" si="1"/>
        <v>0.41666666666666669</v>
      </c>
    </row>
    <row r="10" spans="1:24" ht="15" customHeight="1" thickBot="1" x14ac:dyDescent="0.3">
      <c r="A10" s="21">
        <v>8</v>
      </c>
      <c r="B10" s="129" t="s">
        <v>73</v>
      </c>
      <c r="C10" s="57" t="s">
        <v>3</v>
      </c>
      <c r="D10" s="90"/>
      <c r="E10" s="52" t="s">
        <v>18</v>
      </c>
      <c r="F10" s="53"/>
      <c r="G10" s="52" t="s">
        <v>18</v>
      </c>
      <c r="H10" s="53"/>
      <c r="I10" s="52" t="s">
        <v>18</v>
      </c>
      <c r="J10" s="55"/>
      <c r="K10" s="52" t="s">
        <v>3</v>
      </c>
      <c r="L10" s="70"/>
      <c r="M10" s="70" t="s">
        <v>18</v>
      </c>
      <c r="N10" s="72"/>
      <c r="O10" s="96" t="s">
        <v>3</v>
      </c>
      <c r="P10" s="71"/>
      <c r="Q10" s="139" t="s">
        <v>72</v>
      </c>
      <c r="R10" s="142">
        <f>SUM(H29+J29+N29+N30+J30+H30+F30+F31+H31+J31+N31+N32+J32+H32+F32+F33+H33+J33+D30+D31+D32+D33+L29+L30+L31+L32+L33+P29+P30+P31+P32)</f>
        <v>0</v>
      </c>
      <c r="S10" s="155">
        <f t="shared" si="2"/>
        <v>1.2916666666666667</v>
      </c>
      <c r="T10" s="136"/>
      <c r="U10" s="136"/>
      <c r="V10" s="150">
        <f t="shared" si="0"/>
        <v>1.2916666666666667</v>
      </c>
      <c r="W10" s="152">
        <f t="shared" si="1"/>
        <v>0.41666666666666669</v>
      </c>
    </row>
    <row r="11" spans="1:24" ht="15.75" thickBot="1" x14ac:dyDescent="0.3">
      <c r="A11" s="21">
        <v>9</v>
      </c>
      <c r="B11" s="129" t="s">
        <v>75</v>
      </c>
      <c r="C11" s="73" t="s">
        <v>3</v>
      </c>
      <c r="D11" s="115"/>
      <c r="E11" s="59" t="s">
        <v>18</v>
      </c>
      <c r="F11" s="74"/>
      <c r="G11" s="42" t="s">
        <v>18</v>
      </c>
      <c r="H11" s="75"/>
      <c r="I11" s="42" t="s">
        <v>18</v>
      </c>
      <c r="J11" s="76"/>
      <c r="K11" s="42" t="s">
        <v>3</v>
      </c>
      <c r="L11" s="77"/>
      <c r="M11" s="77" t="s">
        <v>18</v>
      </c>
      <c r="N11" s="78"/>
      <c r="O11" s="86" t="s">
        <v>3</v>
      </c>
      <c r="P11" s="95"/>
      <c r="Q11" s="139" t="s">
        <v>74</v>
      </c>
      <c r="R11" s="142">
        <f>SUM(N33+F34+H34+J34+N34+N35+J35+H35+F35+F36+H36+J36+N36+N37+J37+H37+F37+D34+D35+D36+D37+D38+L34+L35+L36+L37+P33+P34+P35+P36+P37)</f>
        <v>0</v>
      </c>
      <c r="S11" s="155">
        <f t="shared" si="2"/>
        <v>1.2916666666666667</v>
      </c>
      <c r="T11" s="136"/>
      <c r="U11" s="136"/>
      <c r="V11" s="150">
        <f t="shared" si="0"/>
        <v>1.2916666666666667</v>
      </c>
      <c r="W11" s="152">
        <f t="shared" si="1"/>
        <v>0.41666666666666669</v>
      </c>
    </row>
    <row r="12" spans="1:24" x14ac:dyDescent="0.25">
      <c r="A12" s="21">
        <v>10</v>
      </c>
      <c r="B12" s="129" t="s">
        <v>54</v>
      </c>
      <c r="C12" s="44" t="s">
        <v>3</v>
      </c>
      <c r="D12" s="46"/>
      <c r="E12" s="80" t="s">
        <v>18</v>
      </c>
      <c r="F12" s="81"/>
      <c r="G12" s="46" t="s">
        <v>18</v>
      </c>
      <c r="H12" s="82"/>
      <c r="I12" s="46" t="s">
        <v>18</v>
      </c>
      <c r="J12" s="48"/>
      <c r="K12" s="46" t="s">
        <v>3</v>
      </c>
      <c r="L12" s="46"/>
      <c r="M12" s="46" t="s">
        <v>18</v>
      </c>
      <c r="N12" s="48"/>
      <c r="O12" s="70" t="s">
        <v>3</v>
      </c>
      <c r="P12" s="56"/>
      <c r="Q12" s="139" t="s">
        <v>76</v>
      </c>
      <c r="R12" s="142">
        <f>SUM(F38+H38+J38+N38+N39+J39+H39+F39+F40+H40+J40+N40+N41+J41+H41+F41+F42+H42+D39+D40+D41+D42+L38+L39+L40+L41+P38+P39+P40+P41)</f>
        <v>0</v>
      </c>
      <c r="S12" s="155">
        <f t="shared" si="2"/>
        <v>1.2916666666666667</v>
      </c>
      <c r="T12" s="136"/>
      <c r="U12" s="136"/>
      <c r="V12" s="150">
        <f t="shared" si="0"/>
        <v>1.2916666666666667</v>
      </c>
      <c r="W12" s="152">
        <f t="shared" si="1"/>
        <v>0.41666666666666669</v>
      </c>
    </row>
    <row r="13" spans="1:24" x14ac:dyDescent="0.25">
      <c r="A13" s="21">
        <v>11</v>
      </c>
      <c r="B13" s="129" t="s">
        <v>56</v>
      </c>
      <c r="C13" s="57" t="s">
        <v>3</v>
      </c>
      <c r="D13" s="52"/>
      <c r="E13" s="83" t="s">
        <v>18</v>
      </c>
      <c r="F13" s="84"/>
      <c r="G13" s="52" t="s">
        <v>18</v>
      </c>
      <c r="H13" s="55"/>
      <c r="I13" s="52" t="s">
        <v>18</v>
      </c>
      <c r="J13" s="55"/>
      <c r="K13" s="52" t="s">
        <v>3</v>
      </c>
      <c r="L13" s="52"/>
      <c r="M13" s="52" t="s">
        <v>18</v>
      </c>
      <c r="N13" s="55"/>
      <c r="O13" s="70" t="s">
        <v>3</v>
      </c>
      <c r="P13" s="56"/>
      <c r="Q13" s="139" t="s">
        <v>44</v>
      </c>
      <c r="R13" s="142">
        <f>SUM(J42+N42+N43+J43+H43+F43+F44+H44+J44+N44+N45+J45+H45+F45+F46+H46+J46+N46+D43+D44+D45+D46+L42+L43+L44+L45+L46+P42+P43+P44+P45)</f>
        <v>0</v>
      </c>
      <c r="S13" s="155">
        <f t="shared" si="2"/>
        <v>1.2916666666666667</v>
      </c>
      <c r="T13" s="136"/>
      <c r="U13" s="136"/>
      <c r="V13" s="150">
        <f t="shared" si="0"/>
        <v>1.2916666666666667</v>
      </c>
      <c r="W13" s="152">
        <f t="shared" si="1"/>
        <v>0.41666666666666669</v>
      </c>
    </row>
    <row r="14" spans="1:24" x14ac:dyDescent="0.25">
      <c r="A14" s="21">
        <v>12</v>
      </c>
      <c r="B14" s="129" t="s">
        <v>57</v>
      </c>
      <c r="C14" s="57" t="s">
        <v>3</v>
      </c>
      <c r="D14" s="52"/>
      <c r="E14" s="83" t="s">
        <v>18</v>
      </c>
      <c r="F14" s="84"/>
      <c r="G14" s="52" t="s">
        <v>18</v>
      </c>
      <c r="H14" s="55"/>
      <c r="I14" s="52" t="s">
        <v>18</v>
      </c>
      <c r="J14" s="55"/>
      <c r="K14" s="52" t="s">
        <v>3</v>
      </c>
      <c r="L14" s="52"/>
      <c r="M14" s="52" t="s">
        <v>18</v>
      </c>
      <c r="N14" s="55"/>
      <c r="O14" s="70" t="s">
        <v>3</v>
      </c>
      <c r="P14" s="56"/>
      <c r="Q14" s="139" t="s">
        <v>45</v>
      </c>
      <c r="R14" s="142">
        <f>SUM(F47+H47+J47+N47+N48+J48+H48+F48+F49+H49+J49+N49+N50+J50+H50+F50+D47+D48+D49+D50+D51+L47+L48+L49+L50+P46+P47+P48+P49+P50)</f>
        <v>0</v>
      </c>
      <c r="S14" s="155">
        <f t="shared" si="2"/>
        <v>1.2916666666666667</v>
      </c>
      <c r="T14" s="136"/>
      <c r="U14" s="136"/>
      <c r="V14" s="150">
        <f t="shared" si="0"/>
        <v>1.2916666666666667</v>
      </c>
      <c r="W14" s="152">
        <f t="shared" si="1"/>
        <v>0.41666666666666669</v>
      </c>
    </row>
    <row r="15" spans="1:24" ht="15.75" thickBot="1" x14ac:dyDescent="0.3">
      <c r="A15" s="21">
        <v>13</v>
      </c>
      <c r="B15" s="129" t="s">
        <v>58</v>
      </c>
      <c r="C15" s="62" t="s">
        <v>3</v>
      </c>
      <c r="D15" s="42"/>
      <c r="E15" s="85" t="s">
        <v>18</v>
      </c>
      <c r="F15" s="72"/>
      <c r="G15" s="59" t="s">
        <v>18</v>
      </c>
      <c r="H15" s="60"/>
      <c r="I15" s="59" t="s">
        <v>18</v>
      </c>
      <c r="J15" s="60"/>
      <c r="K15" s="59" t="s">
        <v>3</v>
      </c>
      <c r="L15" s="59"/>
      <c r="M15" s="59" t="s">
        <v>18</v>
      </c>
      <c r="N15" s="60"/>
      <c r="O15" s="96" t="s">
        <v>3</v>
      </c>
      <c r="P15" s="61"/>
      <c r="Q15" s="140" t="s">
        <v>46</v>
      </c>
      <c r="R15" s="143">
        <f>SUM(F51+H51+J51+N51+N52+J52+H52+F52+F53+H53+J53+N53+N54+J54+H54+F54+F55+H55+J55+D52+D53+D54+D55+L51+L52+L53+L54+P51+P52+P53+P54)</f>
        <v>0</v>
      </c>
      <c r="S15" s="156">
        <f t="shared" si="2"/>
        <v>1.2916666666666667</v>
      </c>
      <c r="T15" s="137"/>
      <c r="U15" s="137"/>
      <c r="V15" s="153">
        <f t="shared" si="0"/>
        <v>1.2916666666666667</v>
      </c>
      <c r="W15" s="154">
        <f t="shared" si="1"/>
        <v>0.41666666666666669</v>
      </c>
    </row>
    <row r="16" spans="1:24" ht="15.75" thickBot="1" x14ac:dyDescent="0.3">
      <c r="A16" s="21">
        <v>14</v>
      </c>
      <c r="B16" s="129" t="s">
        <v>77</v>
      </c>
      <c r="C16" s="62" t="s">
        <v>3</v>
      </c>
      <c r="D16" s="59"/>
      <c r="E16" s="85" t="s">
        <v>18</v>
      </c>
      <c r="F16" s="78"/>
      <c r="G16" s="86" t="s">
        <v>18</v>
      </c>
      <c r="H16" s="65"/>
      <c r="I16" s="64" t="s">
        <v>18</v>
      </c>
      <c r="J16" s="65"/>
      <c r="K16" s="87" t="s">
        <v>3</v>
      </c>
      <c r="L16" s="87"/>
      <c r="M16" s="87" t="s">
        <v>18</v>
      </c>
      <c r="N16" s="88"/>
      <c r="O16" s="68" t="s">
        <v>3</v>
      </c>
      <c r="P16" s="49"/>
      <c r="Q16"/>
      <c r="R16"/>
      <c r="S16"/>
      <c r="T16"/>
      <c r="U16" s="151"/>
      <c r="V16" s="151"/>
    </row>
    <row r="17" spans="1:24" ht="15" customHeight="1" x14ac:dyDescent="0.25">
      <c r="A17" s="21">
        <v>15</v>
      </c>
      <c r="B17" s="129" t="s">
        <v>61</v>
      </c>
      <c r="C17" s="44" t="s">
        <v>3</v>
      </c>
      <c r="D17" s="113"/>
      <c r="E17" s="50" t="s">
        <v>18</v>
      </c>
      <c r="F17" s="48"/>
      <c r="G17" s="70" t="s">
        <v>18</v>
      </c>
      <c r="H17" s="55"/>
      <c r="I17" s="52" t="s">
        <v>18</v>
      </c>
      <c r="J17" s="55"/>
      <c r="K17" s="90" t="s">
        <v>3</v>
      </c>
      <c r="L17" s="90"/>
      <c r="M17" s="52" t="s">
        <v>18</v>
      </c>
      <c r="N17" s="55"/>
      <c r="O17" s="70" t="s">
        <v>3</v>
      </c>
      <c r="P17" s="56"/>
      <c r="Q17"/>
      <c r="R17"/>
      <c r="S17"/>
      <c r="T17" s="119"/>
      <c r="U17" s="119"/>
      <c r="V17" s="119"/>
    </row>
    <row r="18" spans="1:24" x14ac:dyDescent="0.25">
      <c r="A18" s="21">
        <v>16</v>
      </c>
      <c r="B18" s="129" t="s">
        <v>63</v>
      </c>
      <c r="C18" s="57" t="s">
        <v>3</v>
      </c>
      <c r="D18" s="83"/>
      <c r="E18" s="70" t="s">
        <v>18</v>
      </c>
      <c r="F18" s="55"/>
      <c r="G18" s="70" t="s">
        <v>18</v>
      </c>
      <c r="H18" s="55"/>
      <c r="I18" s="52" t="s">
        <v>18</v>
      </c>
      <c r="J18" s="55"/>
      <c r="K18" s="90" t="s">
        <v>3</v>
      </c>
      <c r="L18" s="90"/>
      <c r="M18" s="52" t="s">
        <v>18</v>
      </c>
      <c r="N18" s="55"/>
      <c r="O18" s="70" t="s">
        <v>3</v>
      </c>
      <c r="P18" s="56"/>
      <c r="Q18"/>
      <c r="R18"/>
      <c r="S18"/>
      <c r="T18"/>
      <c r="U18" s="119"/>
      <c r="V18" s="121"/>
    </row>
    <row r="19" spans="1:24" ht="15.75" customHeight="1" thickBot="1" x14ac:dyDescent="0.3">
      <c r="A19" s="21">
        <v>17</v>
      </c>
      <c r="B19" s="129" t="s">
        <v>65</v>
      </c>
      <c r="C19" s="57" t="s">
        <v>3</v>
      </c>
      <c r="D19" s="83"/>
      <c r="E19" s="70" t="s">
        <v>18</v>
      </c>
      <c r="F19" s="55"/>
      <c r="G19" s="70" t="s">
        <v>18</v>
      </c>
      <c r="H19" s="55"/>
      <c r="I19" s="52" t="s">
        <v>18</v>
      </c>
      <c r="J19" s="55"/>
      <c r="K19" s="91" t="s">
        <v>3</v>
      </c>
      <c r="L19" s="91"/>
      <c r="M19" s="42" t="s">
        <v>18</v>
      </c>
      <c r="N19" s="76"/>
      <c r="O19" s="77" t="s">
        <v>3</v>
      </c>
      <c r="P19" s="61"/>
      <c r="Q19"/>
      <c r="R19"/>
      <c r="S19"/>
      <c r="T19"/>
      <c r="U19"/>
      <c r="V19"/>
    </row>
    <row r="20" spans="1:24" ht="15.75" thickBot="1" x14ac:dyDescent="0.3">
      <c r="A20" s="21">
        <v>18</v>
      </c>
      <c r="B20" s="129" t="s">
        <v>78</v>
      </c>
      <c r="C20" s="62" t="s">
        <v>3</v>
      </c>
      <c r="D20" s="85"/>
      <c r="E20" s="77" t="s">
        <v>18</v>
      </c>
      <c r="F20" s="76"/>
      <c r="G20" s="77" t="s">
        <v>18</v>
      </c>
      <c r="H20" s="76"/>
      <c r="I20" s="42" t="s">
        <v>18</v>
      </c>
      <c r="J20" s="78"/>
      <c r="K20" s="92" t="s">
        <v>3</v>
      </c>
      <c r="L20" s="92"/>
      <c r="M20" s="93" t="s">
        <v>18</v>
      </c>
      <c r="N20" s="94"/>
      <c r="O20" s="117" t="s">
        <v>3</v>
      </c>
      <c r="P20" s="95"/>
      <c r="Q20" s="122"/>
      <c r="R20" s="127"/>
      <c r="S20" s="124"/>
      <c r="T20"/>
      <c r="U20" s="119"/>
      <c r="V20" s="121"/>
    </row>
    <row r="21" spans="1:24" ht="15" customHeight="1" x14ac:dyDescent="0.25">
      <c r="A21" s="21">
        <v>19</v>
      </c>
      <c r="B21" s="129" t="s">
        <v>49</v>
      </c>
      <c r="C21" s="44" t="s">
        <v>3</v>
      </c>
      <c r="D21" s="113"/>
      <c r="E21" s="50" t="s">
        <v>18</v>
      </c>
      <c r="F21" s="48"/>
      <c r="G21" s="50" t="s">
        <v>18</v>
      </c>
      <c r="H21" s="48"/>
      <c r="I21" s="46" t="s">
        <v>18</v>
      </c>
      <c r="J21" s="48"/>
      <c r="K21" s="52" t="s">
        <v>3</v>
      </c>
      <c r="L21" s="52"/>
      <c r="M21" s="52" t="s">
        <v>18</v>
      </c>
      <c r="N21" s="55"/>
      <c r="O21" s="70" t="s">
        <v>3</v>
      </c>
      <c r="P21" s="56"/>
      <c r="Q21" s="122"/>
      <c r="R21" s="127"/>
      <c r="S21" s="124"/>
      <c r="T21" s="119"/>
      <c r="U21" s="119"/>
      <c r="V21" s="121"/>
    </row>
    <row r="22" spans="1:24" x14ac:dyDescent="0.25">
      <c r="A22" s="21">
        <v>20</v>
      </c>
      <c r="B22" s="129" t="s">
        <v>51</v>
      </c>
      <c r="C22" s="57" t="s">
        <v>3</v>
      </c>
      <c r="D22" s="83"/>
      <c r="E22" s="70" t="s">
        <v>18</v>
      </c>
      <c r="F22" s="55"/>
      <c r="G22" s="70" t="s">
        <v>18</v>
      </c>
      <c r="H22" s="55"/>
      <c r="I22" s="52" t="s">
        <v>18</v>
      </c>
      <c r="J22" s="55"/>
      <c r="K22" s="52" t="s">
        <v>3</v>
      </c>
      <c r="L22" s="52"/>
      <c r="M22" s="52" t="s">
        <v>18</v>
      </c>
      <c r="N22" s="55"/>
      <c r="O22" s="70" t="s">
        <v>3</v>
      </c>
      <c r="P22" s="56"/>
      <c r="Q22" s="122"/>
      <c r="R22" s="127"/>
      <c r="S22" s="123"/>
      <c r="T22" s="119"/>
      <c r="U22" s="119"/>
      <c r="V22" s="121"/>
      <c r="W22" s="146"/>
      <c r="X22" s="121"/>
    </row>
    <row r="23" spans="1:24" ht="15" customHeight="1" x14ac:dyDescent="0.25">
      <c r="A23" s="21">
        <v>21</v>
      </c>
      <c r="B23" s="129" t="s">
        <v>52</v>
      </c>
      <c r="C23" s="57" t="s">
        <v>3</v>
      </c>
      <c r="D23" s="83"/>
      <c r="E23" s="70" t="s">
        <v>18</v>
      </c>
      <c r="F23" s="55"/>
      <c r="G23" s="70" t="s">
        <v>18</v>
      </c>
      <c r="H23" s="55"/>
      <c r="I23" s="52" t="s">
        <v>18</v>
      </c>
      <c r="J23" s="55"/>
      <c r="K23" s="52" t="s">
        <v>3</v>
      </c>
      <c r="L23" s="52"/>
      <c r="M23" s="52" t="s">
        <v>18</v>
      </c>
      <c r="N23" s="55"/>
      <c r="O23" s="70" t="s">
        <v>3</v>
      </c>
      <c r="P23" s="56"/>
      <c r="Q23" s="122"/>
      <c r="R23" s="127"/>
      <c r="S23" s="120"/>
      <c r="T23" s="120"/>
      <c r="U23" s="120"/>
      <c r="V23" s="120"/>
      <c r="W23" s="13"/>
      <c r="X23" s="6"/>
    </row>
    <row r="24" spans="1:24" ht="15.75" thickBot="1" x14ac:dyDescent="0.3">
      <c r="A24" s="21">
        <v>22</v>
      </c>
      <c r="B24" s="129" t="s">
        <v>79</v>
      </c>
      <c r="C24" s="73" t="s">
        <v>3</v>
      </c>
      <c r="D24" s="116"/>
      <c r="E24" s="96" t="s">
        <v>18</v>
      </c>
      <c r="F24" s="60"/>
      <c r="G24" s="96" t="s">
        <v>18</v>
      </c>
      <c r="H24" s="60"/>
      <c r="I24" s="59" t="s">
        <v>18</v>
      </c>
      <c r="J24" s="60"/>
      <c r="K24" s="59" t="s">
        <v>3</v>
      </c>
      <c r="L24" s="59"/>
      <c r="M24" s="59" t="s">
        <v>18</v>
      </c>
      <c r="N24" s="60"/>
      <c r="O24" s="96" t="s">
        <v>3</v>
      </c>
      <c r="P24" s="61"/>
      <c r="R24" s="24"/>
      <c r="S24" s="7"/>
      <c r="T24" s="11"/>
      <c r="U24" s="11"/>
      <c r="V24" s="7"/>
      <c r="W24" s="13"/>
      <c r="X24" s="6"/>
    </row>
    <row r="25" spans="1:24" x14ac:dyDescent="0.25">
      <c r="A25" s="21">
        <v>23</v>
      </c>
      <c r="B25" s="129" t="s">
        <v>80</v>
      </c>
      <c r="C25" s="44" t="s">
        <v>3</v>
      </c>
      <c r="D25" s="113"/>
      <c r="E25" s="50" t="s">
        <v>18</v>
      </c>
      <c r="F25" s="51"/>
      <c r="G25" s="46" t="s">
        <v>18</v>
      </c>
      <c r="H25" s="48"/>
      <c r="I25" s="46" t="s">
        <v>18</v>
      </c>
      <c r="J25" s="48"/>
      <c r="K25" s="46" t="s">
        <v>3</v>
      </c>
      <c r="L25" s="46"/>
      <c r="M25" s="46" t="s">
        <v>18</v>
      </c>
      <c r="N25" s="48"/>
      <c r="O25" s="50" t="s">
        <v>3</v>
      </c>
      <c r="P25" s="49"/>
      <c r="R25" s="24"/>
      <c r="S25" s="7"/>
      <c r="T25" s="7"/>
      <c r="U25" s="7"/>
      <c r="V25" s="7"/>
      <c r="W25" s="13"/>
      <c r="X25" s="6"/>
    </row>
    <row r="26" spans="1:24" x14ac:dyDescent="0.25">
      <c r="A26" s="21">
        <v>24</v>
      </c>
      <c r="B26" s="129" t="s">
        <v>81</v>
      </c>
      <c r="C26" s="57" t="s">
        <v>3</v>
      </c>
      <c r="D26" s="83"/>
      <c r="E26" s="70" t="s">
        <v>18</v>
      </c>
      <c r="F26" s="84"/>
      <c r="G26" s="52" t="s">
        <v>18</v>
      </c>
      <c r="H26" s="55"/>
      <c r="I26" s="52" t="s">
        <v>18</v>
      </c>
      <c r="J26" s="55"/>
      <c r="K26" s="52" t="s">
        <v>3</v>
      </c>
      <c r="L26" s="52"/>
      <c r="M26" s="52" t="s">
        <v>18</v>
      </c>
      <c r="N26" s="55"/>
      <c r="O26" s="70" t="s">
        <v>3</v>
      </c>
      <c r="P26" s="56"/>
      <c r="R26" s="24"/>
      <c r="S26" s="7"/>
      <c r="T26" s="7"/>
      <c r="U26" s="7"/>
      <c r="V26" s="7"/>
      <c r="W26" s="13"/>
      <c r="X26" s="6"/>
    </row>
    <row r="27" spans="1:24" x14ac:dyDescent="0.25">
      <c r="A27" s="21">
        <v>25</v>
      </c>
      <c r="B27" s="129" t="s">
        <v>83</v>
      </c>
      <c r="C27" s="57" t="s">
        <v>3</v>
      </c>
      <c r="D27" s="83"/>
      <c r="E27" s="70" t="s">
        <v>18</v>
      </c>
      <c r="F27" s="84"/>
      <c r="G27" s="52" t="s">
        <v>18</v>
      </c>
      <c r="H27" s="55"/>
      <c r="I27" s="52" t="s">
        <v>18</v>
      </c>
      <c r="J27" s="55"/>
      <c r="K27" s="52" t="s">
        <v>3</v>
      </c>
      <c r="L27" s="52"/>
      <c r="M27" s="52" t="s">
        <v>18</v>
      </c>
      <c r="N27" s="55"/>
      <c r="O27" s="70" t="s">
        <v>3</v>
      </c>
      <c r="P27" s="56"/>
      <c r="R27" s="24"/>
      <c r="S27" s="7"/>
      <c r="T27" s="7"/>
      <c r="U27" s="7"/>
      <c r="V27" s="7"/>
      <c r="W27" s="13"/>
      <c r="X27" s="6"/>
    </row>
    <row r="28" spans="1:24" ht="15.75" thickBot="1" x14ac:dyDescent="0.3">
      <c r="A28" s="21">
        <v>26</v>
      </c>
      <c r="B28" s="129" t="s">
        <v>84</v>
      </c>
      <c r="C28" s="57" t="s">
        <v>3</v>
      </c>
      <c r="D28" s="83"/>
      <c r="E28" s="70" t="s">
        <v>18</v>
      </c>
      <c r="F28" s="84"/>
      <c r="G28" s="59" t="s">
        <v>18</v>
      </c>
      <c r="H28" s="60"/>
      <c r="I28" s="59" t="s">
        <v>18</v>
      </c>
      <c r="J28" s="60"/>
      <c r="K28" s="59" t="s">
        <v>3</v>
      </c>
      <c r="L28" s="59"/>
      <c r="M28" s="59" t="s">
        <v>18</v>
      </c>
      <c r="N28" s="60"/>
      <c r="O28" s="96" t="s">
        <v>3</v>
      </c>
      <c r="P28" s="61"/>
      <c r="R28" s="24"/>
      <c r="S28" s="7"/>
      <c r="T28" s="7"/>
      <c r="U28" s="7"/>
      <c r="V28" s="7"/>
      <c r="W28" s="13"/>
      <c r="X28" s="6"/>
    </row>
    <row r="29" spans="1:24" ht="15.75" thickBot="1" x14ac:dyDescent="0.3">
      <c r="A29" s="21">
        <v>27</v>
      </c>
      <c r="B29" s="129" t="s">
        <v>85</v>
      </c>
      <c r="C29" s="73" t="s">
        <v>3</v>
      </c>
      <c r="D29" s="116"/>
      <c r="E29" s="96" t="s">
        <v>18</v>
      </c>
      <c r="F29" s="97"/>
      <c r="G29" s="98" t="s">
        <v>18</v>
      </c>
      <c r="H29" s="48"/>
      <c r="I29" s="46" t="s">
        <v>18</v>
      </c>
      <c r="J29" s="48"/>
      <c r="K29" s="50" t="s">
        <v>3</v>
      </c>
      <c r="L29" s="50"/>
      <c r="M29" s="46" t="s">
        <v>18</v>
      </c>
      <c r="N29" s="48"/>
      <c r="O29" s="50" t="s">
        <v>3</v>
      </c>
      <c r="P29" s="49"/>
      <c r="R29" s="24"/>
      <c r="S29" s="7"/>
      <c r="T29" s="7"/>
      <c r="U29" s="7"/>
      <c r="V29" s="7"/>
      <c r="W29" s="13"/>
      <c r="X29" s="6"/>
    </row>
    <row r="30" spans="1:24" x14ac:dyDescent="0.25">
      <c r="A30" s="21">
        <v>28</v>
      </c>
      <c r="B30" s="129" t="s">
        <v>61</v>
      </c>
      <c r="C30" s="44" t="s">
        <v>3</v>
      </c>
      <c r="D30" s="113"/>
      <c r="E30" s="50" t="s">
        <v>18</v>
      </c>
      <c r="F30" s="48"/>
      <c r="G30" s="83" t="s">
        <v>18</v>
      </c>
      <c r="H30" s="55"/>
      <c r="I30" s="52" t="s">
        <v>18</v>
      </c>
      <c r="J30" s="55"/>
      <c r="K30" s="70" t="s">
        <v>3</v>
      </c>
      <c r="L30" s="70"/>
      <c r="M30" s="52" t="s">
        <v>18</v>
      </c>
      <c r="N30" s="55"/>
      <c r="O30" s="70" t="s">
        <v>3</v>
      </c>
      <c r="P30" s="56"/>
      <c r="R30" s="6"/>
      <c r="S30" s="7"/>
      <c r="T30" s="7"/>
      <c r="U30" s="7"/>
      <c r="V30" s="7"/>
      <c r="W30" s="13"/>
      <c r="X30" s="6"/>
    </row>
    <row r="31" spans="1:24" x14ac:dyDescent="0.25">
      <c r="A31" s="21">
        <v>29</v>
      </c>
      <c r="B31" s="129" t="s">
        <v>63</v>
      </c>
      <c r="C31" s="57" t="s">
        <v>3</v>
      </c>
      <c r="D31" s="83"/>
      <c r="E31" s="70" t="s">
        <v>18</v>
      </c>
      <c r="F31" s="55"/>
      <c r="G31" s="83" t="s">
        <v>18</v>
      </c>
      <c r="H31" s="55"/>
      <c r="I31" s="52" t="s">
        <v>18</v>
      </c>
      <c r="J31" s="55"/>
      <c r="K31" s="70" t="s">
        <v>3</v>
      </c>
      <c r="L31" s="70"/>
      <c r="M31" s="52" t="s">
        <v>18</v>
      </c>
      <c r="N31" s="55"/>
      <c r="O31" s="70" t="s">
        <v>3</v>
      </c>
      <c r="P31" s="56"/>
    </row>
    <row r="32" spans="1:24" ht="15.75" thickBot="1" x14ac:dyDescent="0.3">
      <c r="A32" s="21">
        <v>30</v>
      </c>
      <c r="B32" s="129" t="s">
        <v>65</v>
      </c>
      <c r="C32" s="57" t="s">
        <v>3</v>
      </c>
      <c r="D32" s="83"/>
      <c r="E32" s="70" t="s">
        <v>18</v>
      </c>
      <c r="F32" s="55"/>
      <c r="G32" s="83" t="s">
        <v>18</v>
      </c>
      <c r="H32" s="55"/>
      <c r="I32" s="52" t="s">
        <v>18</v>
      </c>
      <c r="J32" s="55"/>
      <c r="K32" s="70" t="s">
        <v>3</v>
      </c>
      <c r="L32" s="77"/>
      <c r="M32" s="59" t="s">
        <v>18</v>
      </c>
      <c r="N32" s="60"/>
      <c r="O32" s="96" t="s">
        <v>3</v>
      </c>
      <c r="P32" s="71"/>
    </row>
    <row r="33" spans="1:16" ht="15.75" thickBot="1" x14ac:dyDescent="0.3">
      <c r="A33" s="21">
        <v>31</v>
      </c>
      <c r="B33" s="129" t="s">
        <v>87</v>
      </c>
      <c r="C33" s="73" t="s">
        <v>3</v>
      </c>
      <c r="D33" s="85"/>
      <c r="E33" s="77" t="s">
        <v>18</v>
      </c>
      <c r="F33" s="76"/>
      <c r="G33" s="85" t="s">
        <v>18</v>
      </c>
      <c r="H33" s="76"/>
      <c r="I33" s="42" t="s">
        <v>18</v>
      </c>
      <c r="J33" s="76"/>
      <c r="K33" s="77" t="s">
        <v>3</v>
      </c>
      <c r="L33" s="61"/>
      <c r="M33" s="99" t="s">
        <v>18</v>
      </c>
      <c r="N33" s="65"/>
      <c r="O33" s="102" t="s">
        <v>3</v>
      </c>
      <c r="P33" s="95"/>
    </row>
    <row r="34" spans="1:16" x14ac:dyDescent="0.25">
      <c r="A34" s="21">
        <v>32</v>
      </c>
      <c r="B34" s="129" t="s">
        <v>69</v>
      </c>
      <c r="C34" s="98" t="s">
        <v>3</v>
      </c>
      <c r="D34" s="50"/>
      <c r="E34" s="46" t="s">
        <v>18</v>
      </c>
      <c r="F34" s="48"/>
      <c r="G34" s="50" t="s">
        <v>18</v>
      </c>
      <c r="H34" s="48"/>
      <c r="I34" s="46" t="s">
        <v>18</v>
      </c>
      <c r="J34" s="48"/>
      <c r="K34" s="46" t="s">
        <v>3</v>
      </c>
      <c r="L34" s="87"/>
      <c r="M34" s="52" t="s">
        <v>18</v>
      </c>
      <c r="N34" s="55"/>
      <c r="O34" s="70" t="s">
        <v>3</v>
      </c>
      <c r="P34" s="56"/>
    </row>
    <row r="35" spans="1:16" x14ac:dyDescent="0.25">
      <c r="A35" s="21">
        <v>33</v>
      </c>
      <c r="B35" s="129" t="s">
        <v>71</v>
      </c>
      <c r="C35" s="100" t="s">
        <v>3</v>
      </c>
      <c r="D35" s="70"/>
      <c r="E35" s="52" t="s">
        <v>18</v>
      </c>
      <c r="F35" s="55"/>
      <c r="G35" s="70" t="s">
        <v>18</v>
      </c>
      <c r="H35" s="55"/>
      <c r="I35" s="52" t="s">
        <v>18</v>
      </c>
      <c r="J35" s="55"/>
      <c r="K35" s="52" t="s">
        <v>3</v>
      </c>
      <c r="L35" s="52"/>
      <c r="M35" s="52" t="s">
        <v>18</v>
      </c>
      <c r="N35" s="55"/>
      <c r="O35" s="70" t="s">
        <v>3</v>
      </c>
      <c r="P35" s="56"/>
    </row>
    <row r="36" spans="1:16" x14ac:dyDescent="0.25">
      <c r="A36" s="21">
        <v>34</v>
      </c>
      <c r="B36" s="129" t="s">
        <v>73</v>
      </c>
      <c r="C36" s="100" t="s">
        <v>3</v>
      </c>
      <c r="D36" s="70"/>
      <c r="E36" s="52" t="s">
        <v>18</v>
      </c>
      <c r="F36" s="55"/>
      <c r="G36" s="70" t="s">
        <v>18</v>
      </c>
      <c r="H36" s="55"/>
      <c r="I36" s="52" t="s">
        <v>18</v>
      </c>
      <c r="J36" s="55"/>
      <c r="K36" s="52" t="s">
        <v>3</v>
      </c>
      <c r="L36" s="52"/>
      <c r="M36" s="52" t="s">
        <v>18</v>
      </c>
      <c r="N36" s="55"/>
      <c r="O36" s="70" t="s">
        <v>3</v>
      </c>
      <c r="P36" s="56"/>
    </row>
    <row r="37" spans="1:16" ht="15.75" thickBot="1" x14ac:dyDescent="0.3">
      <c r="A37" s="21">
        <v>35</v>
      </c>
      <c r="B37" s="129" t="s">
        <v>88</v>
      </c>
      <c r="C37" s="100" t="s">
        <v>3</v>
      </c>
      <c r="D37" s="77"/>
      <c r="E37" s="59" t="s">
        <v>18</v>
      </c>
      <c r="F37" s="60"/>
      <c r="G37" s="96" t="s">
        <v>18</v>
      </c>
      <c r="H37" s="60"/>
      <c r="I37" s="59" t="s">
        <v>18</v>
      </c>
      <c r="J37" s="60"/>
      <c r="K37" s="59" t="s">
        <v>3</v>
      </c>
      <c r="L37" s="59"/>
      <c r="M37" s="59" t="s">
        <v>18</v>
      </c>
      <c r="N37" s="60"/>
      <c r="O37" s="96" t="s">
        <v>3</v>
      </c>
      <c r="P37" s="61"/>
    </row>
    <row r="38" spans="1:16" ht="15.75" thickBot="1" x14ac:dyDescent="0.3">
      <c r="A38" s="21">
        <v>36</v>
      </c>
      <c r="B38" s="129" t="s">
        <v>89</v>
      </c>
      <c r="C38" s="105" t="s">
        <v>3</v>
      </c>
      <c r="D38" s="61"/>
      <c r="E38" s="86" t="s">
        <v>18</v>
      </c>
      <c r="F38" s="65"/>
      <c r="G38" s="102" t="s">
        <v>18</v>
      </c>
      <c r="H38" s="48"/>
      <c r="I38" s="46" t="s">
        <v>18</v>
      </c>
      <c r="J38" s="48"/>
      <c r="K38" s="46" t="s">
        <v>3</v>
      </c>
      <c r="L38" s="46"/>
      <c r="M38" s="46" t="s">
        <v>18</v>
      </c>
      <c r="N38" s="48"/>
      <c r="O38" s="50" t="s">
        <v>3</v>
      </c>
      <c r="P38" s="49"/>
    </row>
    <row r="39" spans="1:16" x14ac:dyDescent="0.25">
      <c r="A39" s="21">
        <v>37</v>
      </c>
      <c r="B39" s="129" t="s">
        <v>90</v>
      </c>
      <c r="C39" s="98" t="s">
        <v>3</v>
      </c>
      <c r="D39" s="68"/>
      <c r="E39" s="70" t="s">
        <v>18</v>
      </c>
      <c r="F39" s="55"/>
      <c r="G39" s="70" t="s">
        <v>18</v>
      </c>
      <c r="H39" s="55"/>
      <c r="I39" s="52" t="s">
        <v>18</v>
      </c>
      <c r="J39" s="55"/>
      <c r="K39" s="52" t="s">
        <v>3</v>
      </c>
      <c r="L39" s="52"/>
      <c r="M39" s="52" t="s">
        <v>18</v>
      </c>
      <c r="N39" s="55"/>
      <c r="O39" s="70" t="s">
        <v>3</v>
      </c>
      <c r="P39" s="56"/>
    </row>
    <row r="40" spans="1:16" x14ac:dyDescent="0.25">
      <c r="A40" s="21">
        <v>38</v>
      </c>
      <c r="B40" s="129" t="s">
        <v>91</v>
      </c>
      <c r="C40" s="100" t="s">
        <v>3</v>
      </c>
      <c r="D40" s="70"/>
      <c r="E40" s="70" t="s">
        <v>18</v>
      </c>
      <c r="F40" s="55"/>
      <c r="G40" s="70" t="s">
        <v>18</v>
      </c>
      <c r="H40" s="55"/>
      <c r="I40" s="52" t="s">
        <v>18</v>
      </c>
      <c r="J40" s="55"/>
      <c r="K40" s="52" t="s">
        <v>3</v>
      </c>
      <c r="L40" s="52"/>
      <c r="M40" s="52" t="s">
        <v>18</v>
      </c>
      <c r="N40" s="55"/>
      <c r="O40" s="70" t="s">
        <v>3</v>
      </c>
      <c r="P40" s="56"/>
    </row>
    <row r="41" spans="1:16" ht="15.75" thickBot="1" x14ac:dyDescent="0.3">
      <c r="A41" s="21">
        <v>39</v>
      </c>
      <c r="B41" s="129" t="s">
        <v>92</v>
      </c>
      <c r="C41" s="100" t="s">
        <v>3</v>
      </c>
      <c r="D41" s="70"/>
      <c r="E41" s="70" t="s">
        <v>18</v>
      </c>
      <c r="F41" s="55"/>
      <c r="G41" s="70" t="s">
        <v>18</v>
      </c>
      <c r="H41" s="76"/>
      <c r="I41" s="59" t="s">
        <v>18</v>
      </c>
      <c r="J41" s="60"/>
      <c r="K41" s="59" t="s">
        <v>3</v>
      </c>
      <c r="L41" s="59"/>
      <c r="M41" s="59" t="s">
        <v>18</v>
      </c>
      <c r="N41" s="60"/>
      <c r="O41" s="96" t="s">
        <v>3</v>
      </c>
      <c r="P41" s="61"/>
    </row>
    <row r="42" spans="1:16" ht="15.75" thickBot="1" x14ac:dyDescent="0.3">
      <c r="A42" s="21">
        <v>40</v>
      </c>
      <c r="B42" s="129" t="s">
        <v>93</v>
      </c>
      <c r="C42" s="105" t="s">
        <v>3</v>
      </c>
      <c r="D42" s="77"/>
      <c r="E42" s="77" t="s">
        <v>18</v>
      </c>
      <c r="F42" s="76"/>
      <c r="G42" s="77" t="s">
        <v>18</v>
      </c>
      <c r="H42" s="78"/>
      <c r="I42" s="99" t="s">
        <v>18</v>
      </c>
      <c r="J42" s="65"/>
      <c r="K42" s="64" t="s">
        <v>3</v>
      </c>
      <c r="L42" s="64"/>
      <c r="M42" s="64" t="s">
        <v>18</v>
      </c>
      <c r="N42" s="103"/>
      <c r="O42" s="50" t="s">
        <v>3</v>
      </c>
      <c r="P42" s="49"/>
    </row>
    <row r="43" spans="1:16" x14ac:dyDescent="0.25">
      <c r="A43" s="21">
        <v>41</v>
      </c>
      <c r="B43" s="129" t="s">
        <v>94</v>
      </c>
      <c r="C43" s="98" t="s">
        <v>3</v>
      </c>
      <c r="D43" s="50"/>
      <c r="E43" s="50" t="s">
        <v>18</v>
      </c>
      <c r="F43" s="48"/>
      <c r="G43" s="50" t="s">
        <v>18</v>
      </c>
      <c r="H43" s="48"/>
      <c r="I43" s="52" t="s">
        <v>18</v>
      </c>
      <c r="J43" s="55"/>
      <c r="K43" s="52" t="s">
        <v>3</v>
      </c>
      <c r="L43" s="52"/>
      <c r="M43" s="52" t="s">
        <v>18</v>
      </c>
      <c r="N43" s="55"/>
      <c r="O43" s="70" t="s">
        <v>3</v>
      </c>
      <c r="P43" s="56"/>
    </row>
    <row r="44" spans="1:16" x14ac:dyDescent="0.25">
      <c r="A44" s="21">
        <v>42</v>
      </c>
      <c r="B44" s="129" t="s">
        <v>95</v>
      </c>
      <c r="C44" s="100" t="s">
        <v>3</v>
      </c>
      <c r="D44" s="70"/>
      <c r="E44" s="70" t="s">
        <v>18</v>
      </c>
      <c r="F44" s="55"/>
      <c r="G44" s="70" t="s">
        <v>18</v>
      </c>
      <c r="H44" s="55"/>
      <c r="I44" s="52" t="s">
        <v>18</v>
      </c>
      <c r="J44" s="55"/>
      <c r="K44" s="52" t="s">
        <v>3</v>
      </c>
      <c r="L44" s="52"/>
      <c r="M44" s="52" t="s">
        <v>18</v>
      </c>
      <c r="N44" s="55"/>
      <c r="O44" s="70" t="s">
        <v>3</v>
      </c>
      <c r="P44" s="56"/>
    </row>
    <row r="45" spans="1:16" ht="15.75" thickBot="1" x14ac:dyDescent="0.3">
      <c r="A45" s="21">
        <v>43</v>
      </c>
      <c r="B45" s="129" t="s">
        <v>96</v>
      </c>
      <c r="C45" s="100" t="s">
        <v>3</v>
      </c>
      <c r="D45" s="70"/>
      <c r="E45" s="70" t="s">
        <v>18</v>
      </c>
      <c r="F45" s="55"/>
      <c r="G45" s="70" t="s">
        <v>18</v>
      </c>
      <c r="H45" s="55"/>
      <c r="I45" s="52" t="s">
        <v>18</v>
      </c>
      <c r="J45" s="55"/>
      <c r="K45" s="52" t="s">
        <v>3</v>
      </c>
      <c r="L45" s="52"/>
      <c r="M45" s="52" t="s">
        <v>18</v>
      </c>
      <c r="N45" s="84"/>
      <c r="O45" s="96" t="s">
        <v>3</v>
      </c>
      <c r="P45" s="61"/>
    </row>
    <row r="46" spans="1:16" ht="15.75" thickBot="1" x14ac:dyDescent="0.3">
      <c r="A46" s="21">
        <v>44</v>
      </c>
      <c r="B46" s="129" t="s">
        <v>97</v>
      </c>
      <c r="C46" s="107" t="s">
        <v>3</v>
      </c>
      <c r="D46" s="77"/>
      <c r="E46" s="77" t="s">
        <v>18</v>
      </c>
      <c r="F46" s="76"/>
      <c r="G46" s="77" t="s">
        <v>18</v>
      </c>
      <c r="H46" s="76"/>
      <c r="I46" s="42" t="s">
        <v>18</v>
      </c>
      <c r="J46" s="76"/>
      <c r="K46" s="42" t="s">
        <v>3</v>
      </c>
      <c r="L46" s="42"/>
      <c r="M46" s="42" t="s">
        <v>18</v>
      </c>
      <c r="N46" s="78"/>
      <c r="O46" s="98" t="s">
        <v>3</v>
      </c>
      <c r="P46" s="49"/>
    </row>
    <row r="47" spans="1:16" x14ac:dyDescent="0.25">
      <c r="A47" s="21">
        <v>45</v>
      </c>
      <c r="B47" s="129" t="s">
        <v>54</v>
      </c>
      <c r="C47" s="98" t="s">
        <v>3</v>
      </c>
      <c r="D47" s="50"/>
      <c r="E47" s="46" t="s">
        <v>18</v>
      </c>
      <c r="F47" s="48"/>
      <c r="G47" s="50" t="s">
        <v>18</v>
      </c>
      <c r="H47" s="48"/>
      <c r="I47" s="46" t="s">
        <v>18</v>
      </c>
      <c r="J47" s="48"/>
      <c r="K47" s="46" t="s">
        <v>3</v>
      </c>
      <c r="L47" s="46"/>
      <c r="M47" s="46" t="s">
        <v>18</v>
      </c>
      <c r="N47" s="48"/>
      <c r="O47" s="68" t="s">
        <v>3</v>
      </c>
      <c r="P47" s="89"/>
    </row>
    <row r="48" spans="1:16" x14ac:dyDescent="0.25">
      <c r="A48" s="21">
        <v>46</v>
      </c>
      <c r="B48" s="129" t="s">
        <v>56</v>
      </c>
      <c r="C48" s="100" t="s">
        <v>3</v>
      </c>
      <c r="D48" s="70"/>
      <c r="E48" s="52" t="s">
        <v>18</v>
      </c>
      <c r="F48" s="55"/>
      <c r="G48" s="70" t="s">
        <v>18</v>
      </c>
      <c r="H48" s="55"/>
      <c r="I48" s="52" t="s">
        <v>18</v>
      </c>
      <c r="J48" s="55"/>
      <c r="K48" s="52" t="s">
        <v>3</v>
      </c>
      <c r="L48" s="52"/>
      <c r="M48" s="52" t="s">
        <v>18</v>
      </c>
      <c r="N48" s="55"/>
      <c r="O48" s="70" t="s">
        <v>3</v>
      </c>
      <c r="P48" s="56"/>
    </row>
    <row r="49" spans="1:16" x14ac:dyDescent="0.25">
      <c r="A49" s="21">
        <v>47</v>
      </c>
      <c r="B49" s="129" t="s">
        <v>57</v>
      </c>
      <c r="C49" s="100" t="s">
        <v>3</v>
      </c>
      <c r="D49" s="70"/>
      <c r="E49" s="52" t="s">
        <v>18</v>
      </c>
      <c r="F49" s="55"/>
      <c r="G49" s="70" t="s">
        <v>18</v>
      </c>
      <c r="H49" s="55"/>
      <c r="I49" s="52" t="s">
        <v>18</v>
      </c>
      <c r="J49" s="55"/>
      <c r="K49" s="52" t="s">
        <v>3</v>
      </c>
      <c r="L49" s="52"/>
      <c r="M49" s="52" t="s">
        <v>18</v>
      </c>
      <c r="N49" s="55"/>
      <c r="O49" s="70" t="s">
        <v>3</v>
      </c>
      <c r="P49" s="56"/>
    </row>
    <row r="50" spans="1:16" ht="15.75" thickBot="1" x14ac:dyDescent="0.3">
      <c r="A50" s="21">
        <v>48</v>
      </c>
      <c r="B50" s="129" t="s">
        <v>58</v>
      </c>
      <c r="C50" s="105" t="s">
        <v>3</v>
      </c>
      <c r="D50" s="77"/>
      <c r="E50" s="59" t="s">
        <v>18</v>
      </c>
      <c r="F50" s="60"/>
      <c r="G50" s="96" t="s">
        <v>18</v>
      </c>
      <c r="H50" s="60"/>
      <c r="I50" s="59" t="s">
        <v>18</v>
      </c>
      <c r="J50" s="60"/>
      <c r="K50" s="59" t="s">
        <v>3</v>
      </c>
      <c r="L50" s="59"/>
      <c r="M50" s="59" t="s">
        <v>18</v>
      </c>
      <c r="N50" s="60"/>
      <c r="O50" s="96" t="s">
        <v>3</v>
      </c>
      <c r="P50" s="61"/>
    </row>
    <row r="51" spans="1:16" ht="15.75" thickBot="1" x14ac:dyDescent="0.3">
      <c r="A51" s="21">
        <v>49</v>
      </c>
      <c r="B51" s="129" t="s">
        <v>98</v>
      </c>
      <c r="C51" s="105" t="s">
        <v>3</v>
      </c>
      <c r="D51" s="61"/>
      <c r="E51" s="106" t="s">
        <v>18</v>
      </c>
      <c r="F51" s="94"/>
      <c r="G51" s="102" t="s">
        <v>18</v>
      </c>
      <c r="H51" s="65"/>
      <c r="I51" s="64" t="s">
        <v>18</v>
      </c>
      <c r="J51" s="103"/>
      <c r="K51" s="46" t="s">
        <v>3</v>
      </c>
      <c r="L51" s="46"/>
      <c r="M51" s="46" t="s">
        <v>18</v>
      </c>
      <c r="N51" s="48"/>
      <c r="O51" s="50" t="s">
        <v>3</v>
      </c>
      <c r="P51" s="49"/>
    </row>
    <row r="52" spans="1:16" x14ac:dyDescent="0.25">
      <c r="A52" s="21">
        <v>50</v>
      </c>
      <c r="B52" s="129" t="s">
        <v>90</v>
      </c>
      <c r="C52" s="98" t="s">
        <v>3</v>
      </c>
      <c r="D52" s="68"/>
      <c r="E52" s="52" t="s">
        <v>18</v>
      </c>
      <c r="F52" s="55"/>
      <c r="G52" s="70" t="s">
        <v>18</v>
      </c>
      <c r="H52" s="55"/>
      <c r="I52" s="52" t="s">
        <v>18</v>
      </c>
      <c r="J52" s="55"/>
      <c r="K52" s="52" t="s">
        <v>3</v>
      </c>
      <c r="L52" s="52"/>
      <c r="M52" s="52" t="s">
        <v>18</v>
      </c>
      <c r="N52" s="55"/>
      <c r="O52" s="70" t="s">
        <v>3</v>
      </c>
      <c r="P52" s="56"/>
    </row>
    <row r="53" spans="1:16" x14ac:dyDescent="0.25">
      <c r="A53" s="21">
        <v>51</v>
      </c>
      <c r="B53" s="129" t="s">
        <v>91</v>
      </c>
      <c r="C53" s="100" t="s">
        <v>3</v>
      </c>
      <c r="D53" s="70"/>
      <c r="E53" s="52" t="s">
        <v>18</v>
      </c>
      <c r="F53" s="55"/>
      <c r="G53" s="70" t="s">
        <v>18</v>
      </c>
      <c r="H53" s="55"/>
      <c r="I53" s="52" t="s">
        <v>18</v>
      </c>
      <c r="J53" s="55"/>
      <c r="K53" s="52" t="s">
        <v>3</v>
      </c>
      <c r="L53" s="52"/>
      <c r="M53" s="52" t="s">
        <v>18</v>
      </c>
      <c r="N53" s="55"/>
      <c r="O53" s="70" t="s">
        <v>3</v>
      </c>
      <c r="P53" s="56"/>
    </row>
    <row r="54" spans="1:16" ht="15.75" thickBot="1" x14ac:dyDescent="0.3">
      <c r="A54" s="21">
        <v>52</v>
      </c>
      <c r="B54" s="129" t="s">
        <v>92</v>
      </c>
      <c r="C54" s="100" t="s">
        <v>3</v>
      </c>
      <c r="D54" s="70"/>
      <c r="E54" s="52" t="s">
        <v>18</v>
      </c>
      <c r="F54" s="55"/>
      <c r="G54" s="70" t="s">
        <v>18</v>
      </c>
      <c r="H54" s="55"/>
      <c r="I54" s="52" t="s">
        <v>18</v>
      </c>
      <c r="J54" s="84"/>
      <c r="K54" s="59" t="s">
        <v>3</v>
      </c>
      <c r="L54" s="59"/>
      <c r="M54" s="59" t="s">
        <v>18</v>
      </c>
      <c r="N54" s="60"/>
      <c r="O54" s="96" t="s">
        <v>3</v>
      </c>
      <c r="P54" s="61"/>
    </row>
    <row r="55" spans="1:16" ht="15.75" thickBot="1" x14ac:dyDescent="0.3">
      <c r="A55" s="22">
        <v>1</v>
      </c>
      <c r="B55" s="131" t="s">
        <v>99</v>
      </c>
      <c r="C55" s="107" t="s">
        <v>3</v>
      </c>
      <c r="D55" s="96"/>
      <c r="E55" s="110" t="s">
        <v>18</v>
      </c>
      <c r="F55" s="109"/>
      <c r="G55" s="110" t="s">
        <v>18</v>
      </c>
      <c r="H55" s="109"/>
      <c r="I55" s="110" t="s">
        <v>18</v>
      </c>
      <c r="J55" s="111"/>
      <c r="K55" s="44" t="s">
        <v>3</v>
      </c>
      <c r="L55" s="114"/>
      <c r="M55" s="112" t="s">
        <v>18</v>
      </c>
      <c r="N55" s="48"/>
      <c r="O55" s="50" t="s">
        <v>3</v>
      </c>
      <c r="P55" s="49"/>
    </row>
  </sheetData>
  <mergeCells count="10">
    <mergeCell ref="M1:N2"/>
    <mergeCell ref="O1:P2"/>
    <mergeCell ref="Q1:V2"/>
    <mergeCell ref="W1:W2"/>
    <mergeCell ref="A1:B2"/>
    <mergeCell ref="C1:D2"/>
    <mergeCell ref="E1:F2"/>
    <mergeCell ref="G1:H2"/>
    <mergeCell ref="I1:J2"/>
    <mergeCell ref="K1:L2"/>
  </mergeCells>
  <conditionalFormatting sqref="V4:V15">
    <cfRule type="cellIs" dxfId="87" priority="1" operator="lessThanOrEqual">
      <formula>0.291666666666667</formula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" operator="equal" id="{11A9FE2F-F93D-4583-B5EE-9430B84FE447}">
            <xm:f>Données!$A$7</xm:f>
            <x14:dxf>
              <fill>
                <patternFill>
                  <bgColor theme="0"/>
                </patternFill>
              </fill>
            </x14:dxf>
          </x14:cfRule>
          <x14:cfRule type="cellIs" priority="3" operator="equal" id="{3BCBE0FB-0401-49FD-96AB-C29C6663474F}">
            <xm:f>Données!$A$6</xm:f>
            <x14:dxf>
              <fill>
                <patternFill>
                  <bgColor rgb="FF92D050"/>
                </patternFill>
              </fill>
            </x14:dxf>
          </x14:cfRule>
          <x14:cfRule type="cellIs" priority="4" operator="equal" id="{0A694ED7-442E-4A5E-9004-7B6C8C4BB595}">
            <xm:f>Données!$A$5</xm:f>
            <x14:dxf>
              <fill>
                <patternFill>
                  <bgColor rgb="FFFFC000"/>
                </patternFill>
              </fill>
            </x14:dxf>
          </x14:cfRule>
          <x14:cfRule type="cellIs" priority="5" operator="equal" id="{C113E53C-0AE9-497C-98EC-916EDF209611}">
            <xm:f>Données!$A$3</xm:f>
            <x14:dxf>
              <fill>
                <patternFill>
                  <bgColor theme="5" tint="0.39994506668294322"/>
                </patternFill>
              </fill>
            </x14:dxf>
          </x14:cfRule>
          <xm:sqref>E3:E55 G3:G55 I3:I55 M3:M55 C3:D3</xm:sqref>
        </x14:conditionalFormatting>
        <x14:conditionalFormatting xmlns:xm="http://schemas.microsoft.com/office/excel/2006/main">
          <x14:cfRule type="cellIs" priority="6" operator="equal" id="{BF4561CA-4B25-49AA-A4E8-9D311D27D310}">
            <xm:f>Données!$A$2</xm:f>
            <x14:dxf>
              <fill>
                <patternFill patternType="lightTrellis">
                  <bgColor theme="0" tint="-0.14996795556505021"/>
                </patternFill>
              </fill>
            </x14:dxf>
          </x14:cfRule>
          <xm:sqref>G3:G55 I3:I55 K3:M55 O3:P55 C3:E55</xm:sqref>
        </x14:conditionalFormatting>
        <x14:conditionalFormatting xmlns:xm="http://schemas.microsoft.com/office/excel/2006/main">
          <x14:cfRule type="cellIs" priority="7" operator="equal" id="{B59881F0-2DCB-4738-A13D-17FD8CC3657D}">
            <xm:f>Données!$A$8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6047E6BB-6213-4F53-B988-3D4161690632}">
            <xm:f>Données!$A$4</xm:f>
            <x14:dxf>
              <fill>
                <patternFill>
                  <bgColor rgb="FFFFFF00"/>
                </patternFill>
              </fill>
            </x14:dxf>
          </x14:cfRule>
          <xm:sqref>C3:E55 G3:G55 I3:I55 K3:M55 O3:P55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Données!$A$2:$A$7</xm:f>
          </x14:formula1>
          <xm:sqref>I56:I1048576 G56:G1048576 E56:E1048576 E1 G1 I1 M1 M56:M1048576</xm:sqref>
        </x14:dataValidation>
        <x14:dataValidation type="list" allowBlank="1" showInputMessage="1" showErrorMessage="1">
          <x14:formula1>
            <xm:f>Données!$A$2:$A$8</xm:f>
          </x14:formula1>
          <xm:sqref>C3:C55 E3:E55 G3:G55 I3:I55 K3:K55 M3:M55 O3:O55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55"/>
  <sheetViews>
    <sheetView workbookViewId="0">
      <selection activeCell="T30" sqref="T30"/>
    </sheetView>
  </sheetViews>
  <sheetFormatPr baseColWidth="10" defaultColWidth="9.140625" defaultRowHeight="15" x14ac:dyDescent="0.25"/>
  <cols>
    <col min="1" max="1" width="3" style="2" bestFit="1" customWidth="1"/>
    <col min="2" max="2" width="17.7109375" style="19" bestFit="1" customWidth="1"/>
    <col min="3" max="3" width="7.42578125" style="26" customWidth="1"/>
    <col min="4" max="4" width="5.5703125" style="26" customWidth="1"/>
    <col min="5" max="5" width="7.42578125" style="25" customWidth="1"/>
    <col min="6" max="6" width="5.5703125" style="15" bestFit="1" customWidth="1"/>
    <col min="7" max="7" width="7.42578125" style="133" customWidth="1"/>
    <col min="8" max="8" width="5.5703125" style="15" bestFit="1" customWidth="1"/>
    <col min="9" max="9" width="7.42578125" style="25" customWidth="1"/>
    <col min="10" max="10" width="5.5703125" style="27" bestFit="1" customWidth="1"/>
    <col min="11" max="11" width="7.42578125" style="26" customWidth="1"/>
    <col min="12" max="12" width="5.5703125" style="26" customWidth="1"/>
    <col min="13" max="13" width="7.42578125" style="25" customWidth="1"/>
    <col min="14" max="14" width="5.5703125" style="27" bestFit="1" customWidth="1"/>
    <col min="15" max="15" width="7.42578125" style="26" customWidth="1"/>
    <col min="16" max="16" width="5.5703125" style="26" customWidth="1"/>
    <col min="17" max="17" width="10.42578125" style="14" bestFit="1" customWidth="1"/>
    <col min="18" max="18" width="8.140625" style="14" bestFit="1" customWidth="1"/>
    <col min="19" max="19" width="10.28515625" style="5" bestFit="1" customWidth="1"/>
    <col min="20" max="21" width="9" style="5" customWidth="1"/>
    <col min="22" max="22" width="8.140625" style="5" bestFit="1" customWidth="1"/>
    <col min="23" max="23" width="10" style="5" customWidth="1"/>
    <col min="24" max="24" width="10" customWidth="1"/>
    <col min="25" max="25" width="9.140625" style="7"/>
    <col min="27" max="27" width="10.42578125" bestFit="1" customWidth="1"/>
  </cols>
  <sheetData>
    <row r="1" spans="1:24" ht="15" customHeight="1" x14ac:dyDescent="0.25">
      <c r="A1" s="165" t="s">
        <v>33</v>
      </c>
      <c r="B1" s="161"/>
      <c r="C1" s="160" t="s">
        <v>34</v>
      </c>
      <c r="D1" s="161"/>
      <c r="E1" s="160" t="s">
        <v>35</v>
      </c>
      <c r="F1" s="161"/>
      <c r="G1" s="160" t="s">
        <v>36</v>
      </c>
      <c r="H1" s="161"/>
      <c r="I1" s="160" t="s">
        <v>37</v>
      </c>
      <c r="J1" s="161"/>
      <c r="K1" s="160" t="s">
        <v>38</v>
      </c>
      <c r="L1" s="161"/>
      <c r="M1" s="160" t="s">
        <v>39</v>
      </c>
      <c r="N1" s="161"/>
      <c r="O1" s="162" t="s">
        <v>40</v>
      </c>
      <c r="P1" s="164"/>
      <c r="Q1" s="190" t="s">
        <v>2</v>
      </c>
      <c r="R1" s="191"/>
      <c r="S1" s="191"/>
      <c r="T1" s="191"/>
      <c r="U1" s="191"/>
      <c r="V1" s="191"/>
      <c r="W1" s="188">
        <v>0.41666666666666669</v>
      </c>
    </row>
    <row r="2" spans="1:24" ht="15" customHeight="1" thickBot="1" x14ac:dyDescent="0.3">
      <c r="A2" s="166"/>
      <c r="B2" s="163"/>
      <c r="C2" s="162"/>
      <c r="D2" s="163"/>
      <c r="E2" s="162"/>
      <c r="F2" s="163"/>
      <c r="G2" s="162"/>
      <c r="H2" s="163"/>
      <c r="I2" s="162"/>
      <c r="J2" s="163"/>
      <c r="K2" s="162"/>
      <c r="L2" s="163"/>
      <c r="M2" s="162"/>
      <c r="N2" s="163"/>
      <c r="O2" s="162"/>
      <c r="P2" s="164"/>
      <c r="Q2" s="192"/>
      <c r="R2" s="193"/>
      <c r="S2" s="193"/>
      <c r="T2" s="193"/>
      <c r="U2" s="193"/>
      <c r="V2" s="193"/>
      <c r="W2" s="189"/>
      <c r="X2" s="3"/>
    </row>
    <row r="3" spans="1:24" ht="15" customHeight="1" thickBot="1" x14ac:dyDescent="0.3">
      <c r="A3" s="21">
        <v>1</v>
      </c>
      <c r="B3" s="128" t="s">
        <v>59</v>
      </c>
      <c r="C3" s="42"/>
      <c r="D3" s="126"/>
      <c r="E3" s="42"/>
      <c r="F3" s="43"/>
      <c r="G3" s="132"/>
      <c r="H3" s="45"/>
      <c r="I3" s="46"/>
      <c r="J3" s="47"/>
      <c r="K3" s="46"/>
      <c r="L3" s="46"/>
      <c r="M3" s="46"/>
      <c r="N3" s="48"/>
      <c r="O3" s="50"/>
      <c r="P3" s="49"/>
      <c r="Q3" s="138" t="s">
        <v>2</v>
      </c>
      <c r="R3" s="39" t="s">
        <v>42</v>
      </c>
      <c r="S3" s="118" t="s">
        <v>104</v>
      </c>
      <c r="T3" s="144" t="s">
        <v>100</v>
      </c>
      <c r="U3" s="145" t="s">
        <v>101</v>
      </c>
      <c r="V3" s="118" t="s">
        <v>43</v>
      </c>
      <c r="W3" s="40" t="s">
        <v>105</v>
      </c>
    </row>
    <row r="4" spans="1:24" ht="15" customHeight="1" x14ac:dyDescent="0.25">
      <c r="A4" s="21">
        <v>2</v>
      </c>
      <c r="B4" s="129" t="s">
        <v>61</v>
      </c>
      <c r="C4" s="44"/>
      <c r="D4" s="125"/>
      <c r="E4" s="50"/>
      <c r="F4" s="147"/>
      <c r="G4" s="52"/>
      <c r="H4" s="53"/>
      <c r="I4" s="52"/>
      <c r="J4" s="54"/>
      <c r="K4" s="52"/>
      <c r="L4" s="52"/>
      <c r="M4" s="52"/>
      <c r="N4" s="55"/>
      <c r="O4" s="70"/>
      <c r="P4" s="56"/>
      <c r="Q4" s="139" t="s">
        <v>60</v>
      </c>
      <c r="R4" s="141">
        <f>SUM(D4+D5+D6+D7+F4+F5+F6+F7+H3+H4+H5+H6+H7+J3+J4+J5+J6+J7+L3+L4+L5+L6+L7++N3+N4+N5+N6+P3+P4+P5+P6)</f>
        <v>0</v>
      </c>
      <c r="S4" s="135">
        <v>0.875</v>
      </c>
      <c r="T4" s="134"/>
      <c r="U4" s="134"/>
      <c r="V4" s="150">
        <f>SUM(S4-R4-T4+U4)</f>
        <v>0.875</v>
      </c>
      <c r="W4" s="152">
        <f>IF(V4&gt;$W$1,$W$1,V4)</f>
        <v>0.41666666666666669</v>
      </c>
    </row>
    <row r="5" spans="1:24" x14ac:dyDescent="0.25">
      <c r="A5" s="21">
        <v>3</v>
      </c>
      <c r="B5" s="129" t="s">
        <v>63</v>
      </c>
      <c r="C5" s="57"/>
      <c r="D5" s="90"/>
      <c r="E5" s="52"/>
      <c r="F5" s="58"/>
      <c r="G5" s="52"/>
      <c r="H5" s="53"/>
      <c r="I5" s="52"/>
      <c r="J5" s="55"/>
      <c r="K5" s="52"/>
      <c r="L5" s="52"/>
      <c r="M5" s="52"/>
      <c r="N5" s="55"/>
      <c r="O5" s="70"/>
      <c r="P5" s="71"/>
      <c r="Q5" s="139" t="s">
        <v>62</v>
      </c>
      <c r="R5" s="142">
        <f>SUM(D8+D9+D10+D11+F8+F9+F10+F11+H8+H9+H10+H11+J8+J9+J10+J11+L8+L9+L10+L11+N7+N8+N9+N10+N11+P7+P8+P9+P10)</f>
        <v>0</v>
      </c>
      <c r="S5" s="155">
        <f>+S4+W4</f>
        <v>1.2916666666666667</v>
      </c>
      <c r="T5" s="136"/>
      <c r="U5" s="136"/>
      <c r="V5" s="150">
        <f t="shared" ref="V5:V15" si="0">SUM(S5-R5-T5+U5)</f>
        <v>1.2916666666666667</v>
      </c>
      <c r="W5" s="152">
        <f t="shared" ref="W5:W15" si="1">IF(V5&gt;$W$1,$W$1,V5)</f>
        <v>0.41666666666666669</v>
      </c>
    </row>
    <row r="6" spans="1:24" ht="15" customHeight="1" thickBot="1" x14ac:dyDescent="0.3">
      <c r="A6" s="21">
        <v>4</v>
      </c>
      <c r="B6" s="129" t="s">
        <v>65</v>
      </c>
      <c r="C6" s="57"/>
      <c r="D6" s="90"/>
      <c r="E6" s="52"/>
      <c r="F6" s="58"/>
      <c r="G6" s="52"/>
      <c r="H6" s="53"/>
      <c r="I6" s="52"/>
      <c r="J6" s="55"/>
      <c r="K6" s="52"/>
      <c r="L6" s="42"/>
      <c r="M6" s="59"/>
      <c r="N6" s="60"/>
      <c r="O6" s="96"/>
      <c r="P6" s="61"/>
      <c r="Q6" s="139" t="s">
        <v>64</v>
      </c>
      <c r="R6" s="142">
        <f>SUM(D12+D13+D14+D15+D16+F12+F13+F14+F15+F16+H12+H13+H14+H15+J12+J13+J14+J15+L12+L13+L14+L15+N12+N13+N14+N15+P11+P12+P13+P14+P15)</f>
        <v>0</v>
      </c>
      <c r="S6" s="155">
        <f>+S4+W5</f>
        <v>1.2916666666666667</v>
      </c>
      <c r="T6" s="136"/>
      <c r="U6" s="136"/>
      <c r="V6" s="150">
        <f t="shared" si="0"/>
        <v>1.2916666666666667</v>
      </c>
      <c r="W6" s="152">
        <f t="shared" si="1"/>
        <v>0.41666666666666669</v>
      </c>
    </row>
    <row r="7" spans="1:24" ht="15" customHeight="1" thickBot="1" x14ac:dyDescent="0.3">
      <c r="A7" s="21">
        <v>5</v>
      </c>
      <c r="B7" s="130" t="s">
        <v>67</v>
      </c>
      <c r="C7" s="62"/>
      <c r="D7" s="91"/>
      <c r="E7" s="42"/>
      <c r="F7" s="43"/>
      <c r="G7" s="42"/>
      <c r="H7" s="63"/>
      <c r="I7" s="64"/>
      <c r="J7" s="65"/>
      <c r="K7" s="102"/>
      <c r="L7" s="61"/>
      <c r="M7" s="44"/>
      <c r="N7" s="67"/>
      <c r="O7" s="50"/>
      <c r="P7" s="49"/>
      <c r="Q7" s="139" t="s">
        <v>66</v>
      </c>
      <c r="R7" s="142">
        <f>SUM(D17+D18+D19+D20+F17+F18+F19+F20+H16+H17+H18+H19+H20+J16+J17+J18+J19+J20+L16+L17+L18+L19+N16+N17+N18+N19+P16+P17+P18+P19)</f>
        <v>0</v>
      </c>
      <c r="S7" s="155">
        <f>+$S$4+W6</f>
        <v>1.2916666666666667</v>
      </c>
      <c r="T7" s="136"/>
      <c r="U7" s="136"/>
      <c r="V7" s="150">
        <f t="shared" si="0"/>
        <v>1.2916666666666667</v>
      </c>
      <c r="W7" s="152">
        <f t="shared" si="1"/>
        <v>0.41666666666666669</v>
      </c>
    </row>
    <row r="8" spans="1:24" x14ac:dyDescent="0.25">
      <c r="A8" s="21">
        <v>6</v>
      </c>
      <c r="B8" s="129" t="s">
        <v>69</v>
      </c>
      <c r="C8" s="44"/>
      <c r="D8" s="114"/>
      <c r="E8" s="46"/>
      <c r="F8" s="45"/>
      <c r="G8" s="46"/>
      <c r="H8" s="45"/>
      <c r="I8" s="46"/>
      <c r="J8" s="47"/>
      <c r="K8" s="46"/>
      <c r="L8" s="68"/>
      <c r="M8" s="68"/>
      <c r="N8" s="69"/>
      <c r="O8" s="70"/>
      <c r="P8" s="56"/>
      <c r="Q8" s="139" t="s">
        <v>68</v>
      </c>
      <c r="R8" s="142">
        <f>SUM(N20+N21+J21+H21+F21+F22+H22+J22+N22+N23+J23+H23+F23+F24+H24+J24+N24+D21+D22+D23+D24+L20+L21+L22+L23+L24+P20+P21+P22+P23+P24)</f>
        <v>0</v>
      </c>
      <c r="S8" s="155">
        <f t="shared" ref="S8:S15" si="2">+$S$4+W7</f>
        <v>1.2916666666666667</v>
      </c>
      <c r="T8" s="136"/>
      <c r="U8" s="136"/>
      <c r="V8" s="150">
        <f t="shared" si="0"/>
        <v>1.2916666666666667</v>
      </c>
      <c r="W8" s="152">
        <f t="shared" si="1"/>
        <v>0.41666666666666669</v>
      </c>
    </row>
    <row r="9" spans="1:24" ht="15" customHeight="1" x14ac:dyDescent="0.25">
      <c r="A9" s="21">
        <v>7</v>
      </c>
      <c r="B9" s="129" t="s">
        <v>71</v>
      </c>
      <c r="C9" s="57"/>
      <c r="D9" s="83"/>
      <c r="E9" s="70"/>
      <c r="F9" s="53"/>
      <c r="G9" s="70"/>
      <c r="H9" s="53"/>
      <c r="I9" s="52"/>
      <c r="J9" s="55"/>
      <c r="K9" s="52"/>
      <c r="L9" s="70"/>
      <c r="M9" s="70"/>
      <c r="N9" s="55"/>
      <c r="O9" s="77"/>
      <c r="P9" s="71"/>
      <c r="Q9" s="139" t="s">
        <v>70</v>
      </c>
      <c r="R9" s="142">
        <f>SUM(F25+H25+J25+N25+N26+J26+H26+F26+F27+H27+J27+N27+N28+J28+H28+F28+F29+D25+D26+D27+D28+D29+L25+L26+L27+L28+P25+P26+P27+P28)</f>
        <v>0</v>
      </c>
      <c r="S9" s="155">
        <f t="shared" si="2"/>
        <v>1.2916666666666667</v>
      </c>
      <c r="T9" s="136"/>
      <c r="U9" s="136"/>
      <c r="V9" s="150">
        <f t="shared" si="0"/>
        <v>1.2916666666666667</v>
      </c>
      <c r="W9" s="152">
        <f t="shared" si="1"/>
        <v>0.41666666666666669</v>
      </c>
    </row>
    <row r="10" spans="1:24" ht="15" customHeight="1" thickBot="1" x14ac:dyDescent="0.3">
      <c r="A10" s="21">
        <v>8</v>
      </c>
      <c r="B10" s="129" t="s">
        <v>73</v>
      </c>
      <c r="C10" s="57"/>
      <c r="D10" s="90"/>
      <c r="E10" s="52"/>
      <c r="F10" s="53"/>
      <c r="G10" s="52"/>
      <c r="H10" s="53"/>
      <c r="I10" s="52"/>
      <c r="J10" s="55"/>
      <c r="K10" s="52"/>
      <c r="L10" s="70"/>
      <c r="M10" s="70"/>
      <c r="N10" s="72"/>
      <c r="O10" s="96"/>
      <c r="P10" s="71"/>
      <c r="Q10" s="139" t="s">
        <v>72</v>
      </c>
      <c r="R10" s="142">
        <f>SUM(H29+J29+N29+N30+J30+H30+F30+F31+H31+J31+N31+N32+J32+H32+F32+F33+H33+J33+D30+D31+D32+D33+L29+L30+L31+L32+L33+P29+P30+P31+P32)</f>
        <v>0</v>
      </c>
      <c r="S10" s="155">
        <f t="shared" si="2"/>
        <v>1.2916666666666667</v>
      </c>
      <c r="T10" s="136"/>
      <c r="U10" s="136"/>
      <c r="V10" s="150">
        <f t="shared" si="0"/>
        <v>1.2916666666666667</v>
      </c>
      <c r="W10" s="152">
        <f t="shared" si="1"/>
        <v>0.41666666666666669</v>
      </c>
    </row>
    <row r="11" spans="1:24" ht="15.75" thickBot="1" x14ac:dyDescent="0.3">
      <c r="A11" s="21">
        <v>9</v>
      </c>
      <c r="B11" s="129" t="s">
        <v>75</v>
      </c>
      <c r="C11" s="73"/>
      <c r="D11" s="115"/>
      <c r="E11" s="59"/>
      <c r="F11" s="74"/>
      <c r="G11" s="42"/>
      <c r="H11" s="75"/>
      <c r="I11" s="42"/>
      <c r="J11" s="76"/>
      <c r="K11" s="42"/>
      <c r="L11" s="77"/>
      <c r="M11" s="77"/>
      <c r="N11" s="78"/>
      <c r="O11" s="86"/>
      <c r="P11" s="95"/>
      <c r="Q11" s="139" t="s">
        <v>74</v>
      </c>
      <c r="R11" s="142">
        <f>SUM(N33+F34+H34+J34+N34+N35+J35+H35+F35+F36+H36+J36+N36+N37+J37+H37+F37+D34+D35+D36+D37+D38+L34+L35+L36+L37+P33+P34+P35+P36+P37)</f>
        <v>0</v>
      </c>
      <c r="S11" s="155">
        <f t="shared" si="2"/>
        <v>1.2916666666666667</v>
      </c>
      <c r="T11" s="136"/>
      <c r="U11" s="136"/>
      <c r="V11" s="150">
        <f t="shared" si="0"/>
        <v>1.2916666666666667</v>
      </c>
      <c r="W11" s="152">
        <f t="shared" si="1"/>
        <v>0.41666666666666669</v>
      </c>
    </row>
    <row r="12" spans="1:24" x14ac:dyDescent="0.25">
      <c r="A12" s="21">
        <v>10</v>
      </c>
      <c r="B12" s="129" t="s">
        <v>54</v>
      </c>
      <c r="C12" s="44"/>
      <c r="D12" s="46"/>
      <c r="E12" s="80"/>
      <c r="F12" s="81"/>
      <c r="G12" s="46"/>
      <c r="H12" s="82"/>
      <c r="I12" s="46"/>
      <c r="J12" s="48"/>
      <c r="K12" s="46"/>
      <c r="L12" s="46"/>
      <c r="M12" s="46"/>
      <c r="N12" s="48"/>
      <c r="O12" s="70"/>
      <c r="P12" s="56"/>
      <c r="Q12" s="139" t="s">
        <v>76</v>
      </c>
      <c r="R12" s="142">
        <f>SUM(F38+H38+J38+N38+N39+J39+H39+F39+F40+H40+J40+N40+N41+J41+H41+F41+F42+H42+D39+D40+D41+D42+L38+L39+L40+L41+P38+P39+P40+P41)</f>
        <v>0</v>
      </c>
      <c r="S12" s="155">
        <f t="shared" si="2"/>
        <v>1.2916666666666667</v>
      </c>
      <c r="T12" s="136"/>
      <c r="U12" s="136"/>
      <c r="V12" s="150">
        <f t="shared" si="0"/>
        <v>1.2916666666666667</v>
      </c>
      <c r="W12" s="152">
        <f t="shared" si="1"/>
        <v>0.41666666666666669</v>
      </c>
    </row>
    <row r="13" spans="1:24" x14ac:dyDescent="0.25">
      <c r="A13" s="21">
        <v>11</v>
      </c>
      <c r="B13" s="129" t="s">
        <v>56</v>
      </c>
      <c r="C13" s="57"/>
      <c r="D13" s="52"/>
      <c r="E13" s="83"/>
      <c r="F13" s="84"/>
      <c r="G13" s="52"/>
      <c r="H13" s="55"/>
      <c r="I13" s="52"/>
      <c r="J13" s="55"/>
      <c r="K13" s="52"/>
      <c r="L13" s="52"/>
      <c r="M13" s="52"/>
      <c r="N13" s="55"/>
      <c r="O13" s="70"/>
      <c r="P13" s="56"/>
      <c r="Q13" s="139" t="s">
        <v>44</v>
      </c>
      <c r="R13" s="142">
        <f>SUM(J42+N42+N43+J43+H43+F43+F44+H44+J44+N44+N45+J45+H45+F45+F46+H46+J46+N46+D43+D44+D45+D46+L42+L43+L44+L45+L46+P42+P43+P44+P45)</f>
        <v>0</v>
      </c>
      <c r="S13" s="155">
        <f t="shared" si="2"/>
        <v>1.2916666666666667</v>
      </c>
      <c r="T13" s="136"/>
      <c r="U13" s="136"/>
      <c r="V13" s="150">
        <f t="shared" si="0"/>
        <v>1.2916666666666667</v>
      </c>
      <c r="W13" s="152">
        <f t="shared" si="1"/>
        <v>0.41666666666666669</v>
      </c>
    </row>
    <row r="14" spans="1:24" x14ac:dyDescent="0.25">
      <c r="A14" s="21">
        <v>12</v>
      </c>
      <c r="B14" s="129" t="s">
        <v>57</v>
      </c>
      <c r="C14" s="57"/>
      <c r="D14" s="52"/>
      <c r="E14" s="83"/>
      <c r="F14" s="84"/>
      <c r="G14" s="52"/>
      <c r="H14" s="55"/>
      <c r="I14" s="52"/>
      <c r="J14" s="55"/>
      <c r="K14" s="52"/>
      <c r="L14" s="52"/>
      <c r="M14" s="52"/>
      <c r="N14" s="55"/>
      <c r="O14" s="70"/>
      <c r="P14" s="56"/>
      <c r="Q14" s="139" t="s">
        <v>45</v>
      </c>
      <c r="R14" s="142">
        <f>SUM(F47+H47+J47+N47+N48+J48+H48+F48+F49+H49+J49+N49+N50+J50+H50+F50+D47+D48+D49+D50+D51+L47+L48+L49+L50+P46+P47+P48+P49+P50)</f>
        <v>0</v>
      </c>
      <c r="S14" s="155">
        <f t="shared" si="2"/>
        <v>1.2916666666666667</v>
      </c>
      <c r="T14" s="136"/>
      <c r="U14" s="136"/>
      <c r="V14" s="150">
        <f t="shared" si="0"/>
        <v>1.2916666666666667</v>
      </c>
      <c r="W14" s="152">
        <f t="shared" si="1"/>
        <v>0.41666666666666669</v>
      </c>
    </row>
    <row r="15" spans="1:24" ht="15.75" thickBot="1" x14ac:dyDescent="0.3">
      <c r="A15" s="21">
        <v>13</v>
      </c>
      <c r="B15" s="129" t="s">
        <v>58</v>
      </c>
      <c r="C15" s="62"/>
      <c r="D15" s="42"/>
      <c r="E15" s="85"/>
      <c r="F15" s="72"/>
      <c r="G15" s="59"/>
      <c r="H15" s="60"/>
      <c r="I15" s="59"/>
      <c r="J15" s="60"/>
      <c r="K15" s="59"/>
      <c r="L15" s="59"/>
      <c r="M15" s="59"/>
      <c r="N15" s="60"/>
      <c r="O15" s="96"/>
      <c r="P15" s="61"/>
      <c r="Q15" s="140" t="s">
        <v>46</v>
      </c>
      <c r="R15" s="143">
        <f>SUM(F51+H51+J51+N51+N52+J52+H52+F52+F53+H53+J53+N53+N54+J54+H54+F54+F55+H55+J55+D52+D53+D54+D55+L51+L52+L53+L54+P51+P52+P53+P54)</f>
        <v>0</v>
      </c>
      <c r="S15" s="156">
        <f t="shared" si="2"/>
        <v>1.2916666666666667</v>
      </c>
      <c r="T15" s="137"/>
      <c r="U15" s="137"/>
      <c r="V15" s="153">
        <f t="shared" si="0"/>
        <v>1.2916666666666667</v>
      </c>
      <c r="W15" s="154">
        <f t="shared" si="1"/>
        <v>0.41666666666666669</v>
      </c>
    </row>
    <row r="16" spans="1:24" ht="15.75" thickBot="1" x14ac:dyDescent="0.3">
      <c r="A16" s="21">
        <v>14</v>
      </c>
      <c r="B16" s="129" t="s">
        <v>77</v>
      </c>
      <c r="C16" s="62"/>
      <c r="D16" s="59"/>
      <c r="E16" s="85"/>
      <c r="F16" s="78"/>
      <c r="G16" s="86"/>
      <c r="H16" s="65"/>
      <c r="I16" s="64"/>
      <c r="J16" s="65"/>
      <c r="K16" s="87"/>
      <c r="L16" s="87"/>
      <c r="M16" s="87"/>
      <c r="N16" s="88"/>
      <c r="O16" s="68"/>
      <c r="P16" s="49"/>
      <c r="Q16"/>
      <c r="R16"/>
      <c r="S16"/>
      <c r="T16"/>
      <c r="U16" s="151"/>
      <c r="V16" s="151"/>
    </row>
    <row r="17" spans="1:24" ht="15" customHeight="1" x14ac:dyDescent="0.25">
      <c r="A17" s="21">
        <v>15</v>
      </c>
      <c r="B17" s="129" t="s">
        <v>61</v>
      </c>
      <c r="C17" s="44"/>
      <c r="D17" s="113"/>
      <c r="E17" s="50"/>
      <c r="F17" s="48"/>
      <c r="G17" s="70"/>
      <c r="H17" s="55"/>
      <c r="I17" s="52"/>
      <c r="J17" s="55"/>
      <c r="K17" s="90"/>
      <c r="L17" s="90"/>
      <c r="M17" s="52"/>
      <c r="N17" s="55"/>
      <c r="O17" s="70"/>
      <c r="P17" s="56"/>
      <c r="Q17"/>
      <c r="R17"/>
      <c r="S17"/>
      <c r="T17" s="119"/>
      <c r="U17" s="119"/>
      <c r="V17" s="119"/>
    </row>
    <row r="18" spans="1:24" x14ac:dyDescent="0.25">
      <c r="A18" s="21">
        <v>16</v>
      </c>
      <c r="B18" s="129" t="s">
        <v>63</v>
      </c>
      <c r="C18" s="57"/>
      <c r="D18" s="83"/>
      <c r="E18" s="70"/>
      <c r="F18" s="55"/>
      <c r="G18" s="70"/>
      <c r="H18" s="55"/>
      <c r="I18" s="52"/>
      <c r="J18" s="55"/>
      <c r="K18" s="90"/>
      <c r="L18" s="90"/>
      <c r="M18" s="52"/>
      <c r="N18" s="55"/>
      <c r="O18" s="70"/>
      <c r="P18" s="56"/>
      <c r="Q18"/>
      <c r="R18"/>
      <c r="S18"/>
      <c r="T18"/>
      <c r="U18" s="119"/>
      <c r="V18" s="121"/>
    </row>
    <row r="19" spans="1:24" ht="15.75" customHeight="1" thickBot="1" x14ac:dyDescent="0.3">
      <c r="A19" s="21">
        <v>17</v>
      </c>
      <c r="B19" s="129" t="s">
        <v>65</v>
      </c>
      <c r="C19" s="57"/>
      <c r="D19" s="83"/>
      <c r="E19" s="70"/>
      <c r="F19" s="55"/>
      <c r="G19" s="70"/>
      <c r="H19" s="55"/>
      <c r="I19" s="52"/>
      <c r="J19" s="55"/>
      <c r="K19" s="91"/>
      <c r="L19" s="91"/>
      <c r="M19" s="42"/>
      <c r="N19" s="76"/>
      <c r="O19" s="77"/>
      <c r="P19" s="61"/>
      <c r="Q19"/>
      <c r="R19"/>
      <c r="S19"/>
      <c r="T19"/>
      <c r="U19"/>
      <c r="V19"/>
    </row>
    <row r="20" spans="1:24" ht="15.75" thickBot="1" x14ac:dyDescent="0.3">
      <c r="A20" s="21">
        <v>18</v>
      </c>
      <c r="B20" s="129" t="s">
        <v>78</v>
      </c>
      <c r="C20" s="62"/>
      <c r="D20" s="85"/>
      <c r="E20" s="77"/>
      <c r="F20" s="76"/>
      <c r="G20" s="77"/>
      <c r="H20" s="76"/>
      <c r="I20" s="42"/>
      <c r="J20" s="78"/>
      <c r="K20" s="92"/>
      <c r="L20" s="92"/>
      <c r="M20" s="93"/>
      <c r="N20" s="94"/>
      <c r="O20" s="117"/>
      <c r="P20" s="95"/>
      <c r="Q20" s="122"/>
      <c r="R20" s="127"/>
      <c r="S20" s="124"/>
      <c r="T20"/>
      <c r="U20" s="119"/>
      <c r="V20" s="121"/>
    </row>
    <row r="21" spans="1:24" ht="15" customHeight="1" x14ac:dyDescent="0.25">
      <c r="A21" s="21">
        <v>19</v>
      </c>
      <c r="B21" s="129" t="s">
        <v>49</v>
      </c>
      <c r="C21" s="44"/>
      <c r="D21" s="113"/>
      <c r="E21" s="50"/>
      <c r="F21" s="48"/>
      <c r="G21" s="50"/>
      <c r="H21" s="48"/>
      <c r="I21" s="46"/>
      <c r="J21" s="48"/>
      <c r="K21" s="52"/>
      <c r="L21" s="52"/>
      <c r="M21" s="52"/>
      <c r="N21" s="55"/>
      <c r="O21" s="70"/>
      <c r="P21" s="56"/>
      <c r="Q21" s="122"/>
      <c r="R21" s="127"/>
      <c r="S21" s="124"/>
      <c r="T21" s="119"/>
      <c r="U21" s="119"/>
      <c r="V21" s="121"/>
    </row>
    <row r="22" spans="1:24" x14ac:dyDescent="0.25">
      <c r="A22" s="21">
        <v>20</v>
      </c>
      <c r="B22" s="129" t="s">
        <v>51</v>
      </c>
      <c r="C22" s="57"/>
      <c r="D22" s="83"/>
      <c r="E22" s="70"/>
      <c r="F22" s="55"/>
      <c r="G22" s="70"/>
      <c r="H22" s="55"/>
      <c r="I22" s="52"/>
      <c r="J22" s="55"/>
      <c r="K22" s="52"/>
      <c r="L22" s="52"/>
      <c r="M22" s="52"/>
      <c r="N22" s="55"/>
      <c r="O22" s="70"/>
      <c r="P22" s="56"/>
      <c r="Q22" s="122"/>
      <c r="R22" s="127"/>
      <c r="S22" s="123"/>
      <c r="T22" s="119"/>
      <c r="U22" s="119"/>
      <c r="V22" s="121"/>
      <c r="W22" s="146"/>
      <c r="X22" s="121"/>
    </row>
    <row r="23" spans="1:24" ht="15" customHeight="1" x14ac:dyDescent="0.25">
      <c r="A23" s="21">
        <v>21</v>
      </c>
      <c r="B23" s="129" t="s">
        <v>52</v>
      </c>
      <c r="C23" s="57"/>
      <c r="D23" s="83"/>
      <c r="E23" s="70"/>
      <c r="F23" s="55"/>
      <c r="G23" s="70"/>
      <c r="H23" s="55"/>
      <c r="I23" s="52"/>
      <c r="J23" s="55"/>
      <c r="K23" s="52"/>
      <c r="L23" s="52"/>
      <c r="M23" s="52"/>
      <c r="N23" s="55"/>
      <c r="O23" s="70"/>
      <c r="P23" s="56"/>
      <c r="Q23" s="122"/>
      <c r="R23" s="127"/>
      <c r="S23" s="120"/>
      <c r="T23" s="120"/>
      <c r="U23" s="120"/>
      <c r="V23" s="120"/>
      <c r="W23" s="13"/>
      <c r="X23" s="6"/>
    </row>
    <row r="24" spans="1:24" ht="15.75" thickBot="1" x14ac:dyDescent="0.3">
      <c r="A24" s="21">
        <v>22</v>
      </c>
      <c r="B24" s="129" t="s">
        <v>79</v>
      </c>
      <c r="C24" s="73"/>
      <c r="D24" s="116"/>
      <c r="E24" s="96"/>
      <c r="F24" s="60"/>
      <c r="G24" s="96"/>
      <c r="H24" s="60"/>
      <c r="I24" s="59"/>
      <c r="J24" s="60"/>
      <c r="K24" s="59"/>
      <c r="L24" s="59"/>
      <c r="M24" s="59"/>
      <c r="N24" s="60"/>
      <c r="O24" s="96"/>
      <c r="P24" s="61"/>
      <c r="R24" s="24"/>
      <c r="S24" s="7"/>
      <c r="T24" s="11"/>
      <c r="U24" s="11"/>
      <c r="V24" s="7"/>
      <c r="W24" s="13"/>
      <c r="X24" s="6"/>
    </row>
    <row r="25" spans="1:24" x14ac:dyDescent="0.25">
      <c r="A25" s="21">
        <v>23</v>
      </c>
      <c r="B25" s="129" t="s">
        <v>80</v>
      </c>
      <c r="C25" s="44"/>
      <c r="D25" s="113"/>
      <c r="E25" s="50"/>
      <c r="F25" s="51"/>
      <c r="G25" s="46"/>
      <c r="H25" s="48"/>
      <c r="I25" s="46"/>
      <c r="J25" s="48"/>
      <c r="K25" s="46"/>
      <c r="L25" s="46"/>
      <c r="M25" s="46"/>
      <c r="N25" s="48"/>
      <c r="O25" s="50"/>
      <c r="P25" s="49"/>
      <c r="R25" s="24"/>
      <c r="S25" s="7"/>
      <c r="T25" s="7"/>
      <c r="U25" s="7"/>
      <c r="V25" s="7"/>
      <c r="W25" s="13"/>
      <c r="X25" s="6"/>
    </row>
    <row r="26" spans="1:24" x14ac:dyDescent="0.25">
      <c r="A26" s="21">
        <v>24</v>
      </c>
      <c r="B26" s="129" t="s">
        <v>81</v>
      </c>
      <c r="C26" s="57"/>
      <c r="D26" s="83"/>
      <c r="E26" s="70"/>
      <c r="F26" s="84"/>
      <c r="G26" s="52"/>
      <c r="H26" s="55"/>
      <c r="I26" s="52"/>
      <c r="J26" s="55"/>
      <c r="K26" s="52"/>
      <c r="L26" s="52"/>
      <c r="M26" s="52"/>
      <c r="N26" s="55"/>
      <c r="O26" s="70"/>
      <c r="P26" s="56"/>
      <c r="R26" s="24"/>
      <c r="S26" s="7"/>
      <c r="T26" s="7"/>
      <c r="U26" s="7"/>
      <c r="V26" s="7"/>
      <c r="W26" s="13"/>
      <c r="X26" s="6"/>
    </row>
    <row r="27" spans="1:24" x14ac:dyDescent="0.25">
      <c r="A27" s="21">
        <v>25</v>
      </c>
      <c r="B27" s="129" t="s">
        <v>83</v>
      </c>
      <c r="C27" s="57"/>
      <c r="D27" s="83"/>
      <c r="E27" s="70"/>
      <c r="F27" s="84"/>
      <c r="G27" s="52"/>
      <c r="H27" s="55"/>
      <c r="I27" s="52"/>
      <c r="J27" s="55"/>
      <c r="K27" s="52"/>
      <c r="L27" s="52"/>
      <c r="M27" s="52"/>
      <c r="N27" s="55"/>
      <c r="O27" s="70"/>
      <c r="P27" s="56"/>
      <c r="R27" s="24"/>
      <c r="S27" s="7"/>
      <c r="T27" s="7"/>
      <c r="U27" s="7"/>
      <c r="V27" s="7"/>
      <c r="W27" s="13"/>
      <c r="X27" s="6"/>
    </row>
    <row r="28" spans="1:24" ht="15.75" thickBot="1" x14ac:dyDescent="0.3">
      <c r="A28" s="21">
        <v>26</v>
      </c>
      <c r="B28" s="129" t="s">
        <v>84</v>
      </c>
      <c r="C28" s="57"/>
      <c r="D28" s="83"/>
      <c r="E28" s="70"/>
      <c r="F28" s="84"/>
      <c r="G28" s="59"/>
      <c r="H28" s="60"/>
      <c r="I28" s="59"/>
      <c r="J28" s="60"/>
      <c r="K28" s="59"/>
      <c r="L28" s="59"/>
      <c r="M28" s="59"/>
      <c r="N28" s="60"/>
      <c r="O28" s="96"/>
      <c r="P28" s="61"/>
      <c r="R28" s="24"/>
      <c r="S28" s="7"/>
      <c r="T28" s="7"/>
      <c r="U28" s="7"/>
      <c r="V28" s="7"/>
      <c r="W28" s="13"/>
      <c r="X28" s="6"/>
    </row>
    <row r="29" spans="1:24" ht="15.75" thickBot="1" x14ac:dyDescent="0.3">
      <c r="A29" s="21">
        <v>27</v>
      </c>
      <c r="B29" s="129" t="s">
        <v>85</v>
      </c>
      <c r="C29" s="73"/>
      <c r="D29" s="116"/>
      <c r="E29" s="96"/>
      <c r="F29" s="97"/>
      <c r="G29" s="98"/>
      <c r="H29" s="48"/>
      <c r="I29" s="46"/>
      <c r="J29" s="48"/>
      <c r="K29" s="50"/>
      <c r="L29" s="50"/>
      <c r="M29" s="46"/>
      <c r="N29" s="48"/>
      <c r="O29" s="50"/>
      <c r="P29" s="49"/>
      <c r="R29" s="24"/>
      <c r="S29" s="7"/>
      <c r="T29" s="7"/>
      <c r="U29" s="7"/>
      <c r="V29" s="7"/>
      <c r="W29" s="13"/>
      <c r="X29" s="6"/>
    </row>
    <row r="30" spans="1:24" x14ac:dyDescent="0.25">
      <c r="A30" s="21">
        <v>28</v>
      </c>
      <c r="B30" s="129" t="s">
        <v>61</v>
      </c>
      <c r="C30" s="44"/>
      <c r="D30" s="113"/>
      <c r="E30" s="50"/>
      <c r="F30" s="48"/>
      <c r="G30" s="83"/>
      <c r="H30" s="55"/>
      <c r="I30" s="52"/>
      <c r="J30" s="55"/>
      <c r="K30" s="70"/>
      <c r="L30" s="70"/>
      <c r="M30" s="52"/>
      <c r="N30" s="55"/>
      <c r="O30" s="70"/>
      <c r="P30" s="56"/>
      <c r="R30" s="6"/>
      <c r="S30" s="7"/>
      <c r="T30" s="7"/>
      <c r="U30" s="7"/>
      <c r="V30" s="7"/>
      <c r="W30" s="13"/>
      <c r="X30" s="6"/>
    </row>
    <row r="31" spans="1:24" x14ac:dyDescent="0.25">
      <c r="A31" s="21">
        <v>29</v>
      </c>
      <c r="B31" s="129" t="s">
        <v>63</v>
      </c>
      <c r="C31" s="57"/>
      <c r="D31" s="83"/>
      <c r="E31" s="70"/>
      <c r="F31" s="55"/>
      <c r="G31" s="83"/>
      <c r="H31" s="55"/>
      <c r="I31" s="52"/>
      <c r="J31" s="55"/>
      <c r="K31" s="70"/>
      <c r="L31" s="70"/>
      <c r="M31" s="52"/>
      <c r="N31" s="55"/>
      <c r="O31" s="70"/>
      <c r="P31" s="56"/>
    </row>
    <row r="32" spans="1:24" ht="15.75" thickBot="1" x14ac:dyDescent="0.3">
      <c r="A32" s="21">
        <v>30</v>
      </c>
      <c r="B32" s="129" t="s">
        <v>65</v>
      </c>
      <c r="C32" s="57"/>
      <c r="D32" s="83"/>
      <c r="E32" s="70"/>
      <c r="F32" s="55"/>
      <c r="G32" s="83"/>
      <c r="H32" s="55"/>
      <c r="I32" s="52"/>
      <c r="J32" s="55"/>
      <c r="K32" s="70"/>
      <c r="L32" s="77"/>
      <c r="M32" s="59"/>
      <c r="N32" s="60"/>
      <c r="O32" s="96"/>
      <c r="P32" s="71"/>
    </row>
    <row r="33" spans="1:16" ht="15.75" thickBot="1" x14ac:dyDescent="0.3">
      <c r="A33" s="21">
        <v>31</v>
      </c>
      <c r="B33" s="129" t="s">
        <v>87</v>
      </c>
      <c r="C33" s="73"/>
      <c r="D33" s="85"/>
      <c r="E33" s="77"/>
      <c r="F33" s="76"/>
      <c r="G33" s="85"/>
      <c r="H33" s="76"/>
      <c r="I33" s="42"/>
      <c r="J33" s="76"/>
      <c r="K33" s="77"/>
      <c r="L33" s="61"/>
      <c r="M33" s="99"/>
      <c r="N33" s="65"/>
      <c r="O33" s="102"/>
      <c r="P33" s="95"/>
    </row>
    <row r="34" spans="1:16" x14ac:dyDescent="0.25">
      <c r="A34" s="21">
        <v>32</v>
      </c>
      <c r="B34" s="129" t="s">
        <v>69</v>
      </c>
      <c r="C34" s="98"/>
      <c r="D34" s="50"/>
      <c r="E34" s="46"/>
      <c r="F34" s="48"/>
      <c r="G34" s="50"/>
      <c r="H34" s="48"/>
      <c r="I34" s="46"/>
      <c r="J34" s="48"/>
      <c r="K34" s="46"/>
      <c r="L34" s="87"/>
      <c r="M34" s="52"/>
      <c r="N34" s="55"/>
      <c r="O34" s="70"/>
      <c r="P34" s="56"/>
    </row>
    <row r="35" spans="1:16" x14ac:dyDescent="0.25">
      <c r="A35" s="21">
        <v>33</v>
      </c>
      <c r="B35" s="129" t="s">
        <v>71</v>
      </c>
      <c r="C35" s="100"/>
      <c r="D35" s="70"/>
      <c r="E35" s="52"/>
      <c r="F35" s="55"/>
      <c r="G35" s="70"/>
      <c r="H35" s="55"/>
      <c r="I35" s="52"/>
      <c r="J35" s="55"/>
      <c r="K35" s="52"/>
      <c r="L35" s="52"/>
      <c r="M35" s="52"/>
      <c r="N35" s="55"/>
      <c r="O35" s="70"/>
      <c r="P35" s="56"/>
    </row>
    <row r="36" spans="1:16" x14ac:dyDescent="0.25">
      <c r="A36" s="21">
        <v>34</v>
      </c>
      <c r="B36" s="129" t="s">
        <v>73</v>
      </c>
      <c r="C36" s="100"/>
      <c r="D36" s="70"/>
      <c r="E36" s="52"/>
      <c r="F36" s="55"/>
      <c r="G36" s="70"/>
      <c r="H36" s="55"/>
      <c r="I36" s="52"/>
      <c r="J36" s="55"/>
      <c r="K36" s="52"/>
      <c r="L36" s="52"/>
      <c r="M36" s="52"/>
      <c r="N36" s="55"/>
      <c r="O36" s="70"/>
      <c r="P36" s="56"/>
    </row>
    <row r="37" spans="1:16" ht="15.75" thickBot="1" x14ac:dyDescent="0.3">
      <c r="A37" s="21">
        <v>35</v>
      </c>
      <c r="B37" s="129" t="s">
        <v>88</v>
      </c>
      <c r="C37" s="100"/>
      <c r="D37" s="77"/>
      <c r="E37" s="59"/>
      <c r="F37" s="60"/>
      <c r="G37" s="96"/>
      <c r="H37" s="60"/>
      <c r="I37" s="59"/>
      <c r="J37" s="60"/>
      <c r="K37" s="59"/>
      <c r="L37" s="59"/>
      <c r="M37" s="59"/>
      <c r="N37" s="60"/>
      <c r="O37" s="96"/>
      <c r="P37" s="61"/>
    </row>
    <row r="38" spans="1:16" ht="15.75" thickBot="1" x14ac:dyDescent="0.3">
      <c r="A38" s="21">
        <v>36</v>
      </c>
      <c r="B38" s="129" t="s">
        <v>89</v>
      </c>
      <c r="C38" s="105"/>
      <c r="D38" s="61"/>
      <c r="E38" s="86"/>
      <c r="F38" s="65"/>
      <c r="G38" s="102"/>
      <c r="H38" s="48"/>
      <c r="I38" s="46"/>
      <c r="J38" s="48"/>
      <c r="K38" s="46"/>
      <c r="L38" s="46"/>
      <c r="M38" s="46"/>
      <c r="N38" s="48"/>
      <c r="O38" s="50"/>
      <c r="P38" s="49"/>
    </row>
    <row r="39" spans="1:16" x14ac:dyDescent="0.25">
      <c r="A39" s="21">
        <v>37</v>
      </c>
      <c r="B39" s="129" t="s">
        <v>90</v>
      </c>
      <c r="C39" s="98"/>
      <c r="D39" s="68"/>
      <c r="E39" s="70"/>
      <c r="F39" s="55"/>
      <c r="G39" s="70"/>
      <c r="H39" s="55"/>
      <c r="I39" s="52"/>
      <c r="J39" s="55"/>
      <c r="K39" s="52"/>
      <c r="L39" s="52"/>
      <c r="M39" s="52"/>
      <c r="N39" s="55"/>
      <c r="O39" s="70"/>
      <c r="P39" s="56"/>
    </row>
    <row r="40" spans="1:16" x14ac:dyDescent="0.25">
      <c r="A40" s="21">
        <v>38</v>
      </c>
      <c r="B40" s="129" t="s">
        <v>91</v>
      </c>
      <c r="C40" s="100"/>
      <c r="D40" s="70"/>
      <c r="E40" s="70"/>
      <c r="F40" s="55"/>
      <c r="G40" s="70"/>
      <c r="H40" s="55"/>
      <c r="I40" s="52"/>
      <c r="J40" s="55"/>
      <c r="K40" s="52"/>
      <c r="L40" s="52"/>
      <c r="M40" s="52"/>
      <c r="N40" s="55"/>
      <c r="O40" s="70"/>
      <c r="P40" s="56"/>
    </row>
    <row r="41" spans="1:16" ht="15.75" thickBot="1" x14ac:dyDescent="0.3">
      <c r="A41" s="21">
        <v>39</v>
      </c>
      <c r="B41" s="129" t="s">
        <v>92</v>
      </c>
      <c r="C41" s="100"/>
      <c r="D41" s="70"/>
      <c r="E41" s="70"/>
      <c r="F41" s="55"/>
      <c r="G41" s="70"/>
      <c r="H41" s="76"/>
      <c r="I41" s="59"/>
      <c r="J41" s="60"/>
      <c r="K41" s="59"/>
      <c r="L41" s="59"/>
      <c r="M41" s="59"/>
      <c r="N41" s="60"/>
      <c r="O41" s="96"/>
      <c r="P41" s="61"/>
    </row>
    <row r="42" spans="1:16" ht="15.75" thickBot="1" x14ac:dyDescent="0.3">
      <c r="A42" s="21">
        <v>40</v>
      </c>
      <c r="B42" s="129" t="s">
        <v>93</v>
      </c>
      <c r="C42" s="105"/>
      <c r="D42" s="77"/>
      <c r="E42" s="77"/>
      <c r="F42" s="76"/>
      <c r="G42" s="77"/>
      <c r="H42" s="78"/>
      <c r="I42" s="99"/>
      <c r="J42" s="65"/>
      <c r="K42" s="64"/>
      <c r="L42" s="64"/>
      <c r="M42" s="64"/>
      <c r="N42" s="103"/>
      <c r="O42" s="50"/>
      <c r="P42" s="49"/>
    </row>
    <row r="43" spans="1:16" x14ac:dyDescent="0.25">
      <c r="A43" s="21">
        <v>41</v>
      </c>
      <c r="B43" s="129" t="s">
        <v>94</v>
      </c>
      <c r="C43" s="98"/>
      <c r="D43" s="50"/>
      <c r="E43" s="50"/>
      <c r="F43" s="48"/>
      <c r="G43" s="50"/>
      <c r="H43" s="48"/>
      <c r="I43" s="52"/>
      <c r="J43" s="55"/>
      <c r="K43" s="52"/>
      <c r="L43" s="52"/>
      <c r="M43" s="52"/>
      <c r="N43" s="55"/>
      <c r="O43" s="70"/>
      <c r="P43" s="56"/>
    </row>
    <row r="44" spans="1:16" x14ac:dyDescent="0.25">
      <c r="A44" s="21">
        <v>42</v>
      </c>
      <c r="B44" s="129" t="s">
        <v>95</v>
      </c>
      <c r="C44" s="100"/>
      <c r="D44" s="70"/>
      <c r="E44" s="70"/>
      <c r="F44" s="55"/>
      <c r="G44" s="70"/>
      <c r="H44" s="55"/>
      <c r="I44" s="52"/>
      <c r="J44" s="55"/>
      <c r="K44" s="52"/>
      <c r="L44" s="52"/>
      <c r="M44" s="52"/>
      <c r="N44" s="55"/>
      <c r="O44" s="70"/>
      <c r="P44" s="56"/>
    </row>
    <row r="45" spans="1:16" ht="15.75" thickBot="1" x14ac:dyDescent="0.3">
      <c r="A45" s="21">
        <v>43</v>
      </c>
      <c r="B45" s="129" t="s">
        <v>96</v>
      </c>
      <c r="C45" s="100"/>
      <c r="D45" s="70"/>
      <c r="E45" s="70"/>
      <c r="F45" s="55"/>
      <c r="G45" s="70"/>
      <c r="H45" s="55"/>
      <c r="I45" s="52"/>
      <c r="J45" s="55"/>
      <c r="K45" s="52"/>
      <c r="L45" s="52"/>
      <c r="M45" s="52"/>
      <c r="N45" s="84"/>
      <c r="O45" s="96"/>
      <c r="P45" s="61"/>
    </row>
    <row r="46" spans="1:16" ht="15.75" thickBot="1" x14ac:dyDescent="0.3">
      <c r="A46" s="21">
        <v>44</v>
      </c>
      <c r="B46" s="129" t="s">
        <v>97</v>
      </c>
      <c r="C46" s="107"/>
      <c r="D46" s="77"/>
      <c r="E46" s="77"/>
      <c r="F46" s="76"/>
      <c r="G46" s="77"/>
      <c r="H46" s="76"/>
      <c r="I46" s="42"/>
      <c r="J46" s="76"/>
      <c r="K46" s="42"/>
      <c r="L46" s="42"/>
      <c r="M46" s="42"/>
      <c r="N46" s="78"/>
      <c r="O46" s="98"/>
      <c r="P46" s="49"/>
    </row>
    <row r="47" spans="1:16" x14ac:dyDescent="0.25">
      <c r="A47" s="21">
        <v>45</v>
      </c>
      <c r="B47" s="129" t="s">
        <v>54</v>
      </c>
      <c r="C47" s="98"/>
      <c r="D47" s="50"/>
      <c r="E47" s="46"/>
      <c r="F47" s="48"/>
      <c r="G47" s="50"/>
      <c r="H47" s="48"/>
      <c r="I47" s="46"/>
      <c r="J47" s="48"/>
      <c r="K47" s="46"/>
      <c r="L47" s="46"/>
      <c r="M47" s="46"/>
      <c r="N47" s="48"/>
      <c r="O47" s="68"/>
      <c r="P47" s="89"/>
    </row>
    <row r="48" spans="1:16" x14ac:dyDescent="0.25">
      <c r="A48" s="21">
        <v>46</v>
      </c>
      <c r="B48" s="129" t="s">
        <v>56</v>
      </c>
      <c r="C48" s="100"/>
      <c r="D48" s="70"/>
      <c r="E48" s="52"/>
      <c r="F48" s="55"/>
      <c r="G48" s="70"/>
      <c r="H48" s="55"/>
      <c r="I48" s="52"/>
      <c r="J48" s="55"/>
      <c r="K48" s="52"/>
      <c r="L48" s="52"/>
      <c r="M48" s="52"/>
      <c r="N48" s="55"/>
      <c r="O48" s="70"/>
      <c r="P48" s="56"/>
    </row>
    <row r="49" spans="1:16" x14ac:dyDescent="0.25">
      <c r="A49" s="21">
        <v>47</v>
      </c>
      <c r="B49" s="129" t="s">
        <v>57</v>
      </c>
      <c r="C49" s="100"/>
      <c r="D49" s="70"/>
      <c r="E49" s="52"/>
      <c r="F49" s="55"/>
      <c r="G49" s="70"/>
      <c r="H49" s="55"/>
      <c r="I49" s="52"/>
      <c r="J49" s="55"/>
      <c r="K49" s="52"/>
      <c r="L49" s="52"/>
      <c r="M49" s="52"/>
      <c r="N49" s="55"/>
      <c r="O49" s="70"/>
      <c r="P49" s="56"/>
    </row>
    <row r="50" spans="1:16" ht="15.75" thickBot="1" x14ac:dyDescent="0.3">
      <c r="A50" s="21">
        <v>48</v>
      </c>
      <c r="B50" s="129" t="s">
        <v>58</v>
      </c>
      <c r="C50" s="105"/>
      <c r="D50" s="77"/>
      <c r="E50" s="59"/>
      <c r="F50" s="60"/>
      <c r="G50" s="96"/>
      <c r="H50" s="60"/>
      <c r="I50" s="59"/>
      <c r="J50" s="60"/>
      <c r="K50" s="59"/>
      <c r="L50" s="59"/>
      <c r="M50" s="59"/>
      <c r="N50" s="60"/>
      <c r="O50" s="96"/>
      <c r="P50" s="61"/>
    </row>
    <row r="51" spans="1:16" ht="15.75" thickBot="1" x14ac:dyDescent="0.3">
      <c r="A51" s="21">
        <v>49</v>
      </c>
      <c r="B51" s="129" t="s">
        <v>98</v>
      </c>
      <c r="C51" s="105"/>
      <c r="D51" s="61"/>
      <c r="E51" s="106"/>
      <c r="F51" s="94"/>
      <c r="G51" s="102"/>
      <c r="H51" s="65"/>
      <c r="I51" s="64"/>
      <c r="J51" s="103"/>
      <c r="K51" s="46"/>
      <c r="L51" s="46"/>
      <c r="M51" s="46"/>
      <c r="N51" s="48"/>
      <c r="O51" s="50"/>
      <c r="P51" s="49"/>
    </row>
    <row r="52" spans="1:16" x14ac:dyDescent="0.25">
      <c r="A52" s="21">
        <v>50</v>
      </c>
      <c r="B52" s="129" t="s">
        <v>90</v>
      </c>
      <c r="C52" s="98"/>
      <c r="D52" s="68"/>
      <c r="E52" s="52"/>
      <c r="F52" s="55"/>
      <c r="G52" s="70"/>
      <c r="H52" s="55"/>
      <c r="I52" s="52"/>
      <c r="J52" s="55"/>
      <c r="K52" s="52"/>
      <c r="L52" s="52"/>
      <c r="M52" s="52"/>
      <c r="N52" s="55"/>
      <c r="O52" s="70"/>
      <c r="P52" s="56"/>
    </row>
    <row r="53" spans="1:16" x14ac:dyDescent="0.25">
      <c r="A53" s="21">
        <v>51</v>
      </c>
      <c r="B53" s="129" t="s">
        <v>91</v>
      </c>
      <c r="C53" s="100"/>
      <c r="D53" s="70"/>
      <c r="E53" s="52"/>
      <c r="F53" s="55"/>
      <c r="G53" s="70"/>
      <c r="H53" s="55"/>
      <c r="I53" s="52"/>
      <c r="J53" s="55"/>
      <c r="K53" s="52"/>
      <c r="L53" s="52"/>
      <c r="M53" s="52"/>
      <c r="N53" s="55"/>
      <c r="O53" s="70"/>
      <c r="P53" s="56"/>
    </row>
    <row r="54" spans="1:16" ht="15.75" thickBot="1" x14ac:dyDescent="0.3">
      <c r="A54" s="21">
        <v>52</v>
      </c>
      <c r="B54" s="129" t="s">
        <v>92</v>
      </c>
      <c r="C54" s="100"/>
      <c r="D54" s="70"/>
      <c r="E54" s="52"/>
      <c r="F54" s="55"/>
      <c r="G54" s="70"/>
      <c r="H54" s="55"/>
      <c r="I54" s="52"/>
      <c r="J54" s="84"/>
      <c r="K54" s="59"/>
      <c r="L54" s="59"/>
      <c r="M54" s="59"/>
      <c r="N54" s="60"/>
      <c r="O54" s="96"/>
      <c r="P54" s="61"/>
    </row>
    <row r="55" spans="1:16" ht="15.75" thickBot="1" x14ac:dyDescent="0.3">
      <c r="A55" s="22">
        <v>1</v>
      </c>
      <c r="B55" s="131" t="s">
        <v>99</v>
      </c>
      <c r="C55" s="107"/>
      <c r="D55" s="96"/>
      <c r="E55" s="110"/>
      <c r="F55" s="109"/>
      <c r="G55" s="110"/>
      <c r="H55" s="109"/>
      <c r="I55" s="110"/>
      <c r="J55" s="111"/>
      <c r="K55" s="44"/>
      <c r="L55" s="114"/>
      <c r="M55" s="112"/>
      <c r="N55" s="48"/>
      <c r="O55" s="50"/>
      <c r="P55" s="49"/>
    </row>
  </sheetData>
  <mergeCells count="10">
    <mergeCell ref="M1:N2"/>
    <mergeCell ref="O1:P2"/>
    <mergeCell ref="Q1:V2"/>
    <mergeCell ref="W1:W2"/>
    <mergeCell ref="A1:B2"/>
    <mergeCell ref="C1:D2"/>
    <mergeCell ref="E1:F2"/>
    <mergeCell ref="G1:H2"/>
    <mergeCell ref="I1:J2"/>
    <mergeCell ref="K1:L2"/>
  </mergeCells>
  <conditionalFormatting sqref="V4:V15">
    <cfRule type="cellIs" dxfId="79" priority="1" operator="lessThanOrEqual">
      <formula>0.291666666666667</formula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" operator="equal" id="{77D67BA0-0D73-4765-BC0C-0DEC45F9CEB1}">
            <xm:f>Données!$A$7</xm:f>
            <x14:dxf>
              <fill>
                <patternFill>
                  <bgColor theme="0"/>
                </patternFill>
              </fill>
            </x14:dxf>
          </x14:cfRule>
          <x14:cfRule type="cellIs" priority="3" operator="equal" id="{3DC431B2-7A27-441A-9300-C265F7D321F8}">
            <xm:f>Données!$A$6</xm:f>
            <x14:dxf>
              <fill>
                <patternFill>
                  <bgColor rgb="FF92D050"/>
                </patternFill>
              </fill>
            </x14:dxf>
          </x14:cfRule>
          <x14:cfRule type="cellIs" priority="4" operator="equal" id="{0FF8B8CD-6403-4ED4-B8EE-B9D54C8CBB57}">
            <xm:f>Données!$A$5</xm:f>
            <x14:dxf>
              <fill>
                <patternFill>
                  <bgColor rgb="FFFFC000"/>
                </patternFill>
              </fill>
            </x14:dxf>
          </x14:cfRule>
          <x14:cfRule type="cellIs" priority="5" operator="equal" id="{1060DBEE-83E1-4336-BC52-C324F91062A1}">
            <xm:f>Données!$A$3</xm:f>
            <x14:dxf>
              <fill>
                <patternFill>
                  <bgColor theme="5" tint="0.39994506668294322"/>
                </patternFill>
              </fill>
            </x14:dxf>
          </x14:cfRule>
          <xm:sqref>E3:E55 G3:G55 I3:I55 M3:M55 C3:D3</xm:sqref>
        </x14:conditionalFormatting>
        <x14:conditionalFormatting xmlns:xm="http://schemas.microsoft.com/office/excel/2006/main">
          <x14:cfRule type="cellIs" priority="6" operator="equal" id="{3ECB4538-F2F9-4F51-92C5-CCE97BE3D3A7}">
            <xm:f>Données!$A$2</xm:f>
            <x14:dxf>
              <fill>
                <patternFill patternType="lightTrellis">
                  <bgColor theme="0" tint="-0.14996795556505021"/>
                </patternFill>
              </fill>
            </x14:dxf>
          </x14:cfRule>
          <xm:sqref>G3:G55 I3:I55 K3:M55 O3:P55 C3:E55</xm:sqref>
        </x14:conditionalFormatting>
        <x14:conditionalFormatting xmlns:xm="http://schemas.microsoft.com/office/excel/2006/main">
          <x14:cfRule type="cellIs" priority="7" operator="equal" id="{2C7EFB5A-EF97-48BC-8A29-0C5CB6FC9F72}">
            <xm:f>Données!$A$8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2E977002-CF2C-4FD9-9EB7-16ECED393789}">
            <xm:f>Données!$A$4</xm:f>
            <x14:dxf>
              <fill>
                <patternFill>
                  <bgColor rgb="FFFFFF00"/>
                </patternFill>
              </fill>
            </x14:dxf>
          </x14:cfRule>
          <xm:sqref>C3:E55 G3:G55 I3:I55 K3:M55 O3:P55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Données!$A$2:$A$8</xm:f>
          </x14:formula1>
          <xm:sqref>C3:C55 E3:E55 G3:G55 I3:I55 K3:K55 M3:M55 O3:O55</xm:sqref>
        </x14:dataValidation>
        <x14:dataValidation type="list" allowBlank="1" showInputMessage="1" showErrorMessage="1">
          <x14:formula1>
            <xm:f>Données!$A$2:$A$7</xm:f>
          </x14:formula1>
          <xm:sqref>I56:I1048576 G56:G1048576 E56:E1048576 E1 G1 I1 M1 M56:M1048576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55"/>
  <sheetViews>
    <sheetView workbookViewId="0">
      <selection activeCell="S5" sqref="S5"/>
    </sheetView>
  </sheetViews>
  <sheetFormatPr baseColWidth="10" defaultColWidth="9.140625" defaultRowHeight="15" x14ac:dyDescent="0.25"/>
  <cols>
    <col min="1" max="1" width="3" style="2" bestFit="1" customWidth="1"/>
    <col min="2" max="2" width="17.7109375" style="19" bestFit="1" customWidth="1"/>
    <col min="3" max="3" width="7.42578125" style="26" customWidth="1"/>
    <col min="4" max="4" width="5.5703125" style="26" customWidth="1"/>
    <col min="5" max="5" width="7.42578125" style="25" customWidth="1"/>
    <col min="6" max="6" width="5.5703125" style="15" bestFit="1" customWidth="1"/>
    <col min="7" max="7" width="7.42578125" style="133" customWidth="1"/>
    <col min="8" max="8" width="5.5703125" style="15" bestFit="1" customWidth="1"/>
    <col min="9" max="9" width="7.42578125" style="25" customWidth="1"/>
    <col min="10" max="10" width="5.5703125" style="27" bestFit="1" customWidth="1"/>
    <col min="11" max="11" width="7.42578125" style="26" customWidth="1"/>
    <col min="12" max="12" width="5.5703125" style="26" customWidth="1"/>
    <col min="13" max="13" width="7.42578125" style="25" customWidth="1"/>
    <col min="14" max="14" width="5.5703125" style="27" bestFit="1" customWidth="1"/>
    <col min="15" max="15" width="7.42578125" style="26" customWidth="1"/>
    <col min="16" max="16" width="5.5703125" style="26" customWidth="1"/>
    <col min="17" max="17" width="10.42578125" style="14" bestFit="1" customWidth="1"/>
    <col min="18" max="18" width="8.140625" style="14" bestFit="1" customWidth="1"/>
    <col min="19" max="19" width="10.28515625" style="5" bestFit="1" customWidth="1"/>
    <col min="20" max="21" width="9" style="5" customWidth="1"/>
    <col min="22" max="22" width="8.140625" style="5" bestFit="1" customWidth="1"/>
    <col min="23" max="23" width="10" style="5" customWidth="1"/>
    <col min="24" max="24" width="10" customWidth="1"/>
    <col min="25" max="25" width="9.140625" style="7"/>
    <col min="27" max="27" width="10.42578125" bestFit="1" customWidth="1"/>
  </cols>
  <sheetData>
    <row r="1" spans="1:24" ht="15" customHeight="1" x14ac:dyDescent="0.25">
      <c r="A1" s="165" t="s">
        <v>33</v>
      </c>
      <c r="B1" s="161"/>
      <c r="C1" s="160" t="s">
        <v>34</v>
      </c>
      <c r="D1" s="161"/>
      <c r="E1" s="160" t="s">
        <v>35</v>
      </c>
      <c r="F1" s="161"/>
      <c r="G1" s="160" t="s">
        <v>36</v>
      </c>
      <c r="H1" s="161"/>
      <c r="I1" s="160" t="s">
        <v>37</v>
      </c>
      <c r="J1" s="161"/>
      <c r="K1" s="160" t="s">
        <v>38</v>
      </c>
      <c r="L1" s="161"/>
      <c r="M1" s="160" t="s">
        <v>39</v>
      </c>
      <c r="N1" s="161"/>
      <c r="O1" s="162" t="s">
        <v>40</v>
      </c>
      <c r="P1" s="164"/>
      <c r="Q1" s="190" t="s">
        <v>2</v>
      </c>
      <c r="R1" s="191"/>
      <c r="S1" s="191"/>
      <c r="T1" s="191"/>
      <c r="U1" s="191"/>
      <c r="V1" s="191"/>
      <c r="W1" s="188">
        <v>0.41666666666666669</v>
      </c>
    </row>
    <row r="2" spans="1:24" ht="15" customHeight="1" thickBot="1" x14ac:dyDescent="0.3">
      <c r="A2" s="166"/>
      <c r="B2" s="163"/>
      <c r="C2" s="162"/>
      <c r="D2" s="163"/>
      <c r="E2" s="162"/>
      <c r="F2" s="163"/>
      <c r="G2" s="162"/>
      <c r="H2" s="163"/>
      <c r="I2" s="162"/>
      <c r="J2" s="163"/>
      <c r="K2" s="162"/>
      <c r="L2" s="163"/>
      <c r="M2" s="162"/>
      <c r="N2" s="163"/>
      <c r="O2" s="162"/>
      <c r="P2" s="164"/>
      <c r="Q2" s="192"/>
      <c r="R2" s="193"/>
      <c r="S2" s="193"/>
      <c r="T2" s="193"/>
      <c r="U2" s="193"/>
      <c r="V2" s="193"/>
      <c r="W2" s="189"/>
      <c r="X2" s="3"/>
    </row>
    <row r="3" spans="1:24" ht="15" customHeight="1" thickBot="1" x14ac:dyDescent="0.3">
      <c r="A3" s="21">
        <v>1</v>
      </c>
      <c r="B3" s="128" t="s">
        <v>59</v>
      </c>
      <c r="C3" s="42" t="s">
        <v>3</v>
      </c>
      <c r="D3" s="126"/>
      <c r="E3" s="42" t="s">
        <v>18</v>
      </c>
      <c r="F3" s="43"/>
      <c r="G3" s="132" t="s">
        <v>18</v>
      </c>
      <c r="H3" s="45"/>
      <c r="I3" s="46" t="s">
        <v>18</v>
      </c>
      <c r="J3" s="47"/>
      <c r="K3" s="46" t="s">
        <v>3</v>
      </c>
      <c r="L3" s="46"/>
      <c r="M3" s="46" t="s">
        <v>18</v>
      </c>
      <c r="N3" s="48"/>
      <c r="O3" s="50" t="s">
        <v>3</v>
      </c>
      <c r="P3" s="49"/>
      <c r="Q3" s="138" t="s">
        <v>2</v>
      </c>
      <c r="R3" s="39" t="s">
        <v>42</v>
      </c>
      <c r="S3" s="118" t="s">
        <v>104</v>
      </c>
      <c r="T3" s="144" t="s">
        <v>100</v>
      </c>
      <c r="U3" s="145" t="s">
        <v>101</v>
      </c>
      <c r="V3" s="118" t="s">
        <v>43</v>
      </c>
      <c r="W3" s="40" t="s">
        <v>105</v>
      </c>
    </row>
    <row r="4" spans="1:24" ht="15" customHeight="1" x14ac:dyDescent="0.25">
      <c r="A4" s="21">
        <v>2</v>
      </c>
      <c r="B4" s="129" t="s">
        <v>61</v>
      </c>
      <c r="C4" s="44" t="s">
        <v>3</v>
      </c>
      <c r="D4" s="125"/>
      <c r="E4" s="50" t="s">
        <v>18</v>
      </c>
      <c r="F4" s="147"/>
      <c r="G4" s="52" t="s">
        <v>18</v>
      </c>
      <c r="H4" s="53"/>
      <c r="I4" s="52" t="s">
        <v>18</v>
      </c>
      <c r="J4" s="54"/>
      <c r="K4" s="52" t="s">
        <v>3</v>
      </c>
      <c r="L4" s="52"/>
      <c r="M4" s="52" t="s">
        <v>18</v>
      </c>
      <c r="N4" s="55"/>
      <c r="O4" s="70" t="s">
        <v>3</v>
      </c>
      <c r="P4" s="56"/>
      <c r="Q4" s="139" t="s">
        <v>60</v>
      </c>
      <c r="R4" s="141">
        <f>SUM(D4+D5+D6+D7+F4+F5+F6+F7+H3+H4+H5+H6+H7+J3+J4+J5+J6+J7+L3+L4+L5+L6+L7++N3+N4+N5+N6+P3+P4+P5+P6)</f>
        <v>0</v>
      </c>
      <c r="S4" s="135">
        <v>1.4583333333333333</v>
      </c>
      <c r="T4" s="134"/>
      <c r="U4" s="134"/>
      <c r="V4" s="150">
        <f>SUM(S4-R4-T4+U4)</f>
        <v>1.4583333333333333</v>
      </c>
      <c r="W4" s="152">
        <f>IF(V4&gt;$W$1,$W$1,V4)</f>
        <v>0.41666666666666669</v>
      </c>
    </row>
    <row r="5" spans="1:24" x14ac:dyDescent="0.25">
      <c r="A5" s="21">
        <v>3</v>
      </c>
      <c r="B5" s="129" t="s">
        <v>63</v>
      </c>
      <c r="C5" s="57" t="s">
        <v>3</v>
      </c>
      <c r="D5" s="90"/>
      <c r="E5" s="52" t="s">
        <v>18</v>
      </c>
      <c r="F5" s="58"/>
      <c r="G5" s="52" t="s">
        <v>18</v>
      </c>
      <c r="H5" s="53"/>
      <c r="I5" s="52" t="s">
        <v>18</v>
      </c>
      <c r="J5" s="55"/>
      <c r="K5" s="52" t="s">
        <v>3</v>
      </c>
      <c r="L5" s="52"/>
      <c r="M5" s="52" t="s">
        <v>18</v>
      </c>
      <c r="N5" s="55"/>
      <c r="O5" s="70" t="s">
        <v>3</v>
      </c>
      <c r="P5" s="71"/>
      <c r="Q5" s="139" t="s">
        <v>62</v>
      </c>
      <c r="R5" s="142">
        <f>SUM(D8+D9+D10+D11+F8+F9+F10+F11+H8+H9+H10+H11+J8+J9+J10+J11+L8+L9+L10+L11+N7+N8+N9+N10+N11+P7+P8+P9+P10)</f>
        <v>0</v>
      </c>
      <c r="S5" s="155">
        <f>+S4+W4</f>
        <v>1.875</v>
      </c>
      <c r="T5" s="136"/>
      <c r="U5" s="136"/>
      <c r="V5" s="150">
        <f t="shared" ref="V5:V15" si="0">SUM(S5-R5-T5+U5)</f>
        <v>1.875</v>
      </c>
      <c r="W5" s="152">
        <f t="shared" ref="W5:W15" si="1">IF(V5&gt;$W$1,$W$1,V5)</f>
        <v>0.41666666666666669</v>
      </c>
    </row>
    <row r="6" spans="1:24" ht="15" customHeight="1" thickBot="1" x14ac:dyDescent="0.3">
      <c r="A6" s="21">
        <v>4</v>
      </c>
      <c r="B6" s="129" t="s">
        <v>65</v>
      </c>
      <c r="C6" s="57" t="s">
        <v>3</v>
      </c>
      <c r="D6" s="90"/>
      <c r="E6" s="52" t="s">
        <v>18</v>
      </c>
      <c r="F6" s="58"/>
      <c r="G6" s="52" t="s">
        <v>18</v>
      </c>
      <c r="H6" s="53"/>
      <c r="I6" s="52" t="s">
        <v>18</v>
      </c>
      <c r="J6" s="55"/>
      <c r="K6" s="52" t="s">
        <v>3</v>
      </c>
      <c r="L6" s="42"/>
      <c r="M6" s="59" t="s">
        <v>18</v>
      </c>
      <c r="N6" s="60"/>
      <c r="O6" s="96" t="s">
        <v>3</v>
      </c>
      <c r="P6" s="61"/>
      <c r="Q6" s="139" t="s">
        <v>64</v>
      </c>
      <c r="R6" s="142">
        <f>SUM(D12+D13+D14+D15+D16+F12+F13+F14+F15+F16+H12+H13+H14+H15+J12+J13+J14+J15+L12+L13+L14+L15+N12+N13+N14+N15+P11+P12+P13+P14+P15)</f>
        <v>0</v>
      </c>
      <c r="S6" s="155">
        <f>+S4+W5</f>
        <v>1.875</v>
      </c>
      <c r="T6" s="136"/>
      <c r="U6" s="136"/>
      <c r="V6" s="150">
        <f t="shared" si="0"/>
        <v>1.875</v>
      </c>
      <c r="W6" s="152">
        <f t="shared" si="1"/>
        <v>0.41666666666666669</v>
      </c>
    </row>
    <row r="7" spans="1:24" ht="15" customHeight="1" thickBot="1" x14ac:dyDescent="0.3">
      <c r="A7" s="21">
        <v>5</v>
      </c>
      <c r="B7" s="130" t="s">
        <v>67</v>
      </c>
      <c r="C7" s="62" t="s">
        <v>3</v>
      </c>
      <c r="D7" s="91"/>
      <c r="E7" s="42" t="s">
        <v>18</v>
      </c>
      <c r="F7" s="43"/>
      <c r="G7" s="42" t="s">
        <v>18</v>
      </c>
      <c r="H7" s="63"/>
      <c r="I7" s="64" t="s">
        <v>18</v>
      </c>
      <c r="J7" s="65"/>
      <c r="K7" s="102" t="s">
        <v>3</v>
      </c>
      <c r="L7" s="61"/>
      <c r="M7" s="44" t="s">
        <v>18</v>
      </c>
      <c r="N7" s="67"/>
      <c r="O7" s="50" t="s">
        <v>3</v>
      </c>
      <c r="P7" s="49"/>
      <c r="Q7" s="139" t="s">
        <v>66</v>
      </c>
      <c r="R7" s="142">
        <f>SUM(D17+D18+D19+D20+F17+F18+F19+F20+H16+H17+H18+H19+H20+J16+J17+J18+J19+J20+L16+L17+L18+L19+N16+N17+N18+N19+P16+P17+P18+P19)</f>
        <v>0</v>
      </c>
      <c r="S7" s="155">
        <f>+$S$4+W6</f>
        <v>1.875</v>
      </c>
      <c r="T7" s="136"/>
      <c r="U7" s="136"/>
      <c r="V7" s="150">
        <f t="shared" si="0"/>
        <v>1.875</v>
      </c>
      <c r="W7" s="152">
        <f t="shared" si="1"/>
        <v>0.41666666666666669</v>
      </c>
    </row>
    <row r="8" spans="1:24" x14ac:dyDescent="0.25">
      <c r="A8" s="21">
        <v>6</v>
      </c>
      <c r="B8" s="129" t="s">
        <v>69</v>
      </c>
      <c r="C8" s="44" t="s">
        <v>3</v>
      </c>
      <c r="D8" s="114"/>
      <c r="E8" s="46" t="s">
        <v>18</v>
      </c>
      <c r="F8" s="45"/>
      <c r="G8" s="46" t="s">
        <v>18</v>
      </c>
      <c r="H8" s="45"/>
      <c r="I8" s="46" t="s">
        <v>18</v>
      </c>
      <c r="J8" s="47"/>
      <c r="K8" s="46" t="s">
        <v>3</v>
      </c>
      <c r="L8" s="68"/>
      <c r="M8" s="68" t="s">
        <v>18</v>
      </c>
      <c r="N8" s="69"/>
      <c r="O8" s="70" t="s">
        <v>3</v>
      </c>
      <c r="P8" s="56"/>
      <c r="Q8" s="139" t="s">
        <v>68</v>
      </c>
      <c r="R8" s="142">
        <f>SUM(N20+N21+J21+H21+F21+F22+H22+J22+N22+N23+J23+H23+F23+F24+H24+J24+N24+D21+D22+D23+D24+L20+L21+L22+L23+L24+P20+P21+P22+P23+P24)</f>
        <v>0</v>
      </c>
      <c r="S8" s="155">
        <f t="shared" ref="S8:S15" si="2">+$S$4+W7</f>
        <v>1.875</v>
      </c>
      <c r="T8" s="136"/>
      <c r="U8" s="136"/>
      <c r="V8" s="150">
        <f t="shared" si="0"/>
        <v>1.875</v>
      </c>
      <c r="W8" s="152">
        <f t="shared" si="1"/>
        <v>0.41666666666666669</v>
      </c>
    </row>
    <row r="9" spans="1:24" ht="15" customHeight="1" x14ac:dyDescent="0.25">
      <c r="A9" s="21">
        <v>7</v>
      </c>
      <c r="B9" s="129" t="s">
        <v>71</v>
      </c>
      <c r="C9" s="57" t="s">
        <v>3</v>
      </c>
      <c r="D9" s="83"/>
      <c r="E9" s="70" t="s">
        <v>18</v>
      </c>
      <c r="F9" s="53"/>
      <c r="G9" s="70" t="s">
        <v>18</v>
      </c>
      <c r="H9" s="53"/>
      <c r="I9" s="52" t="s">
        <v>18</v>
      </c>
      <c r="J9" s="55"/>
      <c r="K9" s="52" t="s">
        <v>3</v>
      </c>
      <c r="L9" s="70"/>
      <c r="M9" s="70" t="s">
        <v>18</v>
      </c>
      <c r="N9" s="55"/>
      <c r="O9" s="77" t="s">
        <v>3</v>
      </c>
      <c r="P9" s="71"/>
      <c r="Q9" s="139" t="s">
        <v>70</v>
      </c>
      <c r="R9" s="142">
        <f>SUM(F25+H25+J25+N25+N26+J26+H26+F26+F27+H27+J27+N27+N28+J28+H28+F28+F29+D25+D26+D27+D28+D29+L25+L26+L27+L28+P25+P26+P27+P28)</f>
        <v>0</v>
      </c>
      <c r="S9" s="155">
        <f t="shared" si="2"/>
        <v>1.875</v>
      </c>
      <c r="T9" s="136"/>
      <c r="U9" s="136"/>
      <c r="V9" s="150">
        <f t="shared" si="0"/>
        <v>1.875</v>
      </c>
      <c r="W9" s="152">
        <f t="shared" si="1"/>
        <v>0.41666666666666669</v>
      </c>
    </row>
    <row r="10" spans="1:24" ht="15" customHeight="1" thickBot="1" x14ac:dyDescent="0.3">
      <c r="A10" s="21">
        <v>8</v>
      </c>
      <c r="B10" s="129" t="s">
        <v>73</v>
      </c>
      <c r="C10" s="57" t="s">
        <v>3</v>
      </c>
      <c r="D10" s="90"/>
      <c r="E10" s="52" t="s">
        <v>18</v>
      </c>
      <c r="F10" s="53"/>
      <c r="G10" s="52" t="s">
        <v>18</v>
      </c>
      <c r="H10" s="53"/>
      <c r="I10" s="52" t="s">
        <v>18</v>
      </c>
      <c r="J10" s="55"/>
      <c r="K10" s="52" t="s">
        <v>3</v>
      </c>
      <c r="L10" s="70"/>
      <c r="M10" s="70" t="s">
        <v>18</v>
      </c>
      <c r="N10" s="72"/>
      <c r="O10" s="96" t="s">
        <v>3</v>
      </c>
      <c r="P10" s="71"/>
      <c r="Q10" s="139" t="s">
        <v>72</v>
      </c>
      <c r="R10" s="142">
        <f>SUM(H29+J29+N29+N30+J30+H30+F30+F31+H31+J31+N31+N32+J32+H32+F32+F33+H33+J33+D30+D31+D32+D33+L29+L30+L31+L32+L33+P29+P30+P31+P32)</f>
        <v>0</v>
      </c>
      <c r="S10" s="155">
        <f t="shared" si="2"/>
        <v>1.875</v>
      </c>
      <c r="T10" s="136"/>
      <c r="U10" s="136"/>
      <c r="V10" s="150">
        <f t="shared" si="0"/>
        <v>1.875</v>
      </c>
      <c r="W10" s="152">
        <f t="shared" si="1"/>
        <v>0.41666666666666669</v>
      </c>
    </row>
    <row r="11" spans="1:24" ht="15.75" thickBot="1" x14ac:dyDescent="0.3">
      <c r="A11" s="21">
        <v>9</v>
      </c>
      <c r="B11" s="129" t="s">
        <v>75</v>
      </c>
      <c r="C11" s="73" t="s">
        <v>3</v>
      </c>
      <c r="D11" s="115"/>
      <c r="E11" s="59" t="s">
        <v>18</v>
      </c>
      <c r="F11" s="74"/>
      <c r="G11" s="42" t="s">
        <v>18</v>
      </c>
      <c r="H11" s="75"/>
      <c r="I11" s="42" t="s">
        <v>18</v>
      </c>
      <c r="J11" s="76"/>
      <c r="K11" s="42" t="s">
        <v>3</v>
      </c>
      <c r="L11" s="77"/>
      <c r="M11" s="77" t="s">
        <v>18</v>
      </c>
      <c r="N11" s="78"/>
      <c r="O11" s="86" t="s">
        <v>3</v>
      </c>
      <c r="P11" s="95"/>
      <c r="Q11" s="139" t="s">
        <v>74</v>
      </c>
      <c r="R11" s="142">
        <f>SUM(N33+F34+H34+J34+N34+N35+J35+H35+F35+F36+H36+J36+N36+N37+J37+H37+F37+D34+D35+D36+D37+D38+L34+L35+L36+L37+P33+P34+P35+P36+P37)</f>
        <v>0</v>
      </c>
      <c r="S11" s="155">
        <f t="shared" si="2"/>
        <v>1.875</v>
      </c>
      <c r="T11" s="136"/>
      <c r="U11" s="136"/>
      <c r="V11" s="150">
        <f t="shared" si="0"/>
        <v>1.875</v>
      </c>
      <c r="W11" s="152">
        <f t="shared" si="1"/>
        <v>0.41666666666666669</v>
      </c>
    </row>
    <row r="12" spans="1:24" x14ac:dyDescent="0.25">
      <c r="A12" s="21">
        <v>10</v>
      </c>
      <c r="B12" s="129" t="s">
        <v>54</v>
      </c>
      <c r="C12" s="44" t="s">
        <v>3</v>
      </c>
      <c r="D12" s="46"/>
      <c r="E12" s="80" t="s">
        <v>18</v>
      </c>
      <c r="F12" s="81"/>
      <c r="G12" s="46" t="s">
        <v>18</v>
      </c>
      <c r="H12" s="82"/>
      <c r="I12" s="46" t="s">
        <v>18</v>
      </c>
      <c r="J12" s="48"/>
      <c r="K12" s="46" t="s">
        <v>3</v>
      </c>
      <c r="L12" s="46"/>
      <c r="M12" s="46" t="s">
        <v>18</v>
      </c>
      <c r="N12" s="48"/>
      <c r="O12" s="70" t="s">
        <v>3</v>
      </c>
      <c r="P12" s="56"/>
      <c r="Q12" s="139" t="s">
        <v>76</v>
      </c>
      <c r="R12" s="142">
        <f>SUM(F38+H38+J38+N38+N39+J39+H39+F39+F40+H40+J40+N40+N41+J41+H41+F41+F42+H42+D39+D40+D41+D42+L38+L39+L40+L41+P38+P39+P40+P41)</f>
        <v>0</v>
      </c>
      <c r="S12" s="155">
        <f t="shared" si="2"/>
        <v>1.875</v>
      </c>
      <c r="T12" s="136"/>
      <c r="U12" s="136"/>
      <c r="V12" s="150">
        <f t="shared" si="0"/>
        <v>1.875</v>
      </c>
      <c r="W12" s="152">
        <f t="shared" si="1"/>
        <v>0.41666666666666669</v>
      </c>
    </row>
    <row r="13" spans="1:24" x14ac:dyDescent="0.25">
      <c r="A13" s="21">
        <v>11</v>
      </c>
      <c r="B13" s="129" t="s">
        <v>56</v>
      </c>
      <c r="C13" s="57" t="s">
        <v>3</v>
      </c>
      <c r="D13" s="52"/>
      <c r="E13" s="83" t="s">
        <v>18</v>
      </c>
      <c r="F13" s="84"/>
      <c r="G13" s="52" t="s">
        <v>18</v>
      </c>
      <c r="H13" s="55"/>
      <c r="I13" s="52" t="s">
        <v>18</v>
      </c>
      <c r="J13" s="55"/>
      <c r="K13" s="52" t="s">
        <v>3</v>
      </c>
      <c r="L13" s="52"/>
      <c r="M13" s="52" t="s">
        <v>18</v>
      </c>
      <c r="N13" s="55"/>
      <c r="O13" s="70" t="s">
        <v>3</v>
      </c>
      <c r="P13" s="56"/>
      <c r="Q13" s="139" t="s">
        <v>44</v>
      </c>
      <c r="R13" s="142">
        <f>SUM(J42+N42+N43+J43+H43+F43+F44+H44+J44+N44+N45+J45+H45+F45+F46+H46+J46+N46+D43+D44+D45+D46+L42+L43+L44+L45+L46+P42+P43+P44+P45)</f>
        <v>0</v>
      </c>
      <c r="S13" s="155">
        <f t="shared" si="2"/>
        <v>1.875</v>
      </c>
      <c r="T13" s="136"/>
      <c r="U13" s="136"/>
      <c r="V13" s="150">
        <f t="shared" si="0"/>
        <v>1.875</v>
      </c>
      <c r="W13" s="152">
        <f t="shared" si="1"/>
        <v>0.41666666666666669</v>
      </c>
    </row>
    <row r="14" spans="1:24" x14ac:dyDescent="0.25">
      <c r="A14" s="21">
        <v>12</v>
      </c>
      <c r="B14" s="129" t="s">
        <v>57</v>
      </c>
      <c r="C14" s="57" t="s">
        <v>3</v>
      </c>
      <c r="D14" s="52"/>
      <c r="E14" s="83" t="s">
        <v>18</v>
      </c>
      <c r="F14" s="84"/>
      <c r="G14" s="52" t="s">
        <v>18</v>
      </c>
      <c r="H14" s="55"/>
      <c r="I14" s="52" t="s">
        <v>18</v>
      </c>
      <c r="J14" s="55"/>
      <c r="K14" s="52" t="s">
        <v>3</v>
      </c>
      <c r="L14" s="52"/>
      <c r="M14" s="52" t="s">
        <v>18</v>
      </c>
      <c r="N14" s="55"/>
      <c r="O14" s="70" t="s">
        <v>3</v>
      </c>
      <c r="P14" s="56"/>
      <c r="Q14" s="139" t="s">
        <v>45</v>
      </c>
      <c r="R14" s="142">
        <f>SUM(F47+H47+J47+N47+N48+J48+H48+F48+F49+H49+J49+N49+N50+J50+H50+F50+D47+D48+D49+D50+D51+L47+L48+L49+L50+P46+P47+P48+P49+P50)</f>
        <v>0</v>
      </c>
      <c r="S14" s="155">
        <f t="shared" si="2"/>
        <v>1.875</v>
      </c>
      <c r="T14" s="136"/>
      <c r="U14" s="136"/>
      <c r="V14" s="150">
        <f t="shared" si="0"/>
        <v>1.875</v>
      </c>
      <c r="W14" s="152">
        <f t="shared" si="1"/>
        <v>0.41666666666666669</v>
      </c>
    </row>
    <row r="15" spans="1:24" ht="15.75" thickBot="1" x14ac:dyDescent="0.3">
      <c r="A15" s="21">
        <v>13</v>
      </c>
      <c r="B15" s="129" t="s">
        <v>58</v>
      </c>
      <c r="C15" s="62" t="s">
        <v>3</v>
      </c>
      <c r="D15" s="42"/>
      <c r="E15" s="85" t="s">
        <v>18</v>
      </c>
      <c r="F15" s="72"/>
      <c r="G15" s="59" t="s">
        <v>18</v>
      </c>
      <c r="H15" s="60"/>
      <c r="I15" s="59" t="s">
        <v>18</v>
      </c>
      <c r="J15" s="60"/>
      <c r="K15" s="59" t="s">
        <v>3</v>
      </c>
      <c r="L15" s="59"/>
      <c r="M15" s="59" t="s">
        <v>18</v>
      </c>
      <c r="N15" s="60"/>
      <c r="O15" s="96" t="s">
        <v>3</v>
      </c>
      <c r="P15" s="61"/>
      <c r="Q15" s="140" t="s">
        <v>46</v>
      </c>
      <c r="R15" s="143">
        <f>SUM(F51+H51+J51+N51+N52+J52+H52+F52+F53+H53+J53+N53+N54+J54+H54+F54+F55+H55+J55+D52+D53+D54+D55+L51+L52+L53+L54+P51+P52+P53+P54)</f>
        <v>0</v>
      </c>
      <c r="S15" s="156">
        <f t="shared" si="2"/>
        <v>1.875</v>
      </c>
      <c r="T15" s="137"/>
      <c r="U15" s="137"/>
      <c r="V15" s="153">
        <f t="shared" si="0"/>
        <v>1.875</v>
      </c>
      <c r="W15" s="154">
        <f t="shared" si="1"/>
        <v>0.41666666666666669</v>
      </c>
    </row>
    <row r="16" spans="1:24" ht="15.75" thickBot="1" x14ac:dyDescent="0.3">
      <c r="A16" s="21">
        <v>14</v>
      </c>
      <c r="B16" s="129" t="s">
        <v>77</v>
      </c>
      <c r="C16" s="62" t="s">
        <v>3</v>
      </c>
      <c r="D16" s="59"/>
      <c r="E16" s="85" t="s">
        <v>18</v>
      </c>
      <c r="F16" s="78"/>
      <c r="G16" s="86" t="s">
        <v>18</v>
      </c>
      <c r="H16" s="65"/>
      <c r="I16" s="64" t="s">
        <v>18</v>
      </c>
      <c r="J16" s="65"/>
      <c r="K16" s="87" t="s">
        <v>3</v>
      </c>
      <c r="L16" s="87"/>
      <c r="M16" s="87" t="s">
        <v>18</v>
      </c>
      <c r="N16" s="88"/>
      <c r="O16" s="68" t="s">
        <v>3</v>
      </c>
      <c r="P16" s="49"/>
      <c r="Q16"/>
      <c r="R16"/>
      <c r="S16"/>
      <c r="T16"/>
      <c r="U16" s="151"/>
      <c r="V16" s="151"/>
    </row>
    <row r="17" spans="1:24" ht="15" customHeight="1" x14ac:dyDescent="0.25">
      <c r="A17" s="21">
        <v>15</v>
      </c>
      <c r="B17" s="129" t="s">
        <v>61</v>
      </c>
      <c r="C17" s="44" t="s">
        <v>3</v>
      </c>
      <c r="D17" s="113"/>
      <c r="E17" s="50" t="s">
        <v>18</v>
      </c>
      <c r="F17" s="48"/>
      <c r="G17" s="70" t="s">
        <v>18</v>
      </c>
      <c r="H17" s="55"/>
      <c r="I17" s="52" t="s">
        <v>18</v>
      </c>
      <c r="J17" s="55"/>
      <c r="K17" s="90" t="s">
        <v>3</v>
      </c>
      <c r="L17" s="90"/>
      <c r="M17" s="52" t="s">
        <v>18</v>
      </c>
      <c r="N17" s="55"/>
      <c r="O17" s="70" t="s">
        <v>3</v>
      </c>
      <c r="P17" s="56"/>
      <c r="Q17"/>
      <c r="R17"/>
      <c r="S17"/>
      <c r="T17" s="119"/>
      <c r="U17" s="119"/>
      <c r="V17" s="119"/>
    </row>
    <row r="18" spans="1:24" x14ac:dyDescent="0.25">
      <c r="A18" s="21">
        <v>16</v>
      </c>
      <c r="B18" s="129" t="s">
        <v>63</v>
      </c>
      <c r="C18" s="57" t="s">
        <v>3</v>
      </c>
      <c r="D18" s="83"/>
      <c r="E18" s="70" t="s">
        <v>18</v>
      </c>
      <c r="F18" s="55"/>
      <c r="G18" s="70" t="s">
        <v>18</v>
      </c>
      <c r="H18" s="55"/>
      <c r="I18" s="52" t="s">
        <v>18</v>
      </c>
      <c r="J18" s="55"/>
      <c r="K18" s="90" t="s">
        <v>3</v>
      </c>
      <c r="L18" s="90"/>
      <c r="M18" s="52" t="s">
        <v>18</v>
      </c>
      <c r="N18" s="55"/>
      <c r="O18" s="70" t="s">
        <v>3</v>
      </c>
      <c r="P18" s="56"/>
      <c r="Q18"/>
      <c r="R18"/>
      <c r="S18"/>
      <c r="T18"/>
      <c r="U18" s="119"/>
      <c r="V18" s="121"/>
    </row>
    <row r="19" spans="1:24" ht="15.75" customHeight="1" thickBot="1" x14ac:dyDescent="0.3">
      <c r="A19" s="21">
        <v>17</v>
      </c>
      <c r="B19" s="129" t="s">
        <v>65</v>
      </c>
      <c r="C19" s="57" t="s">
        <v>3</v>
      </c>
      <c r="D19" s="83"/>
      <c r="E19" s="70" t="s">
        <v>18</v>
      </c>
      <c r="F19" s="55"/>
      <c r="G19" s="70" t="s">
        <v>18</v>
      </c>
      <c r="H19" s="55"/>
      <c r="I19" s="52" t="s">
        <v>18</v>
      </c>
      <c r="J19" s="55"/>
      <c r="K19" s="91" t="s">
        <v>3</v>
      </c>
      <c r="L19" s="91"/>
      <c r="M19" s="42" t="s">
        <v>18</v>
      </c>
      <c r="N19" s="76"/>
      <c r="O19" s="77" t="s">
        <v>3</v>
      </c>
      <c r="P19" s="61"/>
      <c r="Q19"/>
      <c r="R19"/>
      <c r="S19"/>
      <c r="T19"/>
      <c r="U19"/>
      <c r="V19"/>
    </row>
    <row r="20" spans="1:24" ht="15.75" thickBot="1" x14ac:dyDescent="0.3">
      <c r="A20" s="21">
        <v>18</v>
      </c>
      <c r="B20" s="129" t="s">
        <v>78</v>
      </c>
      <c r="C20" s="62" t="s">
        <v>3</v>
      </c>
      <c r="D20" s="85"/>
      <c r="E20" s="77" t="s">
        <v>18</v>
      </c>
      <c r="F20" s="76"/>
      <c r="G20" s="77" t="s">
        <v>18</v>
      </c>
      <c r="H20" s="76"/>
      <c r="I20" s="42" t="s">
        <v>18</v>
      </c>
      <c r="J20" s="78"/>
      <c r="K20" s="92" t="s">
        <v>3</v>
      </c>
      <c r="L20" s="92"/>
      <c r="M20" s="93" t="s">
        <v>18</v>
      </c>
      <c r="N20" s="94"/>
      <c r="O20" s="117" t="s">
        <v>3</v>
      </c>
      <c r="P20" s="95"/>
      <c r="Q20" s="122"/>
      <c r="R20" s="127"/>
      <c r="S20" s="124"/>
      <c r="T20"/>
      <c r="U20" s="119"/>
      <c r="V20" s="121"/>
    </row>
    <row r="21" spans="1:24" ht="15" customHeight="1" x14ac:dyDescent="0.25">
      <c r="A21" s="21">
        <v>19</v>
      </c>
      <c r="B21" s="129" t="s">
        <v>49</v>
      </c>
      <c r="C21" s="44" t="s">
        <v>3</v>
      </c>
      <c r="D21" s="113"/>
      <c r="E21" s="50" t="s">
        <v>18</v>
      </c>
      <c r="F21" s="48"/>
      <c r="G21" s="50" t="s">
        <v>18</v>
      </c>
      <c r="H21" s="48"/>
      <c r="I21" s="46" t="s">
        <v>18</v>
      </c>
      <c r="J21" s="48"/>
      <c r="K21" s="52" t="s">
        <v>3</v>
      </c>
      <c r="L21" s="52"/>
      <c r="M21" s="52" t="s">
        <v>18</v>
      </c>
      <c r="N21" s="55"/>
      <c r="O21" s="70" t="s">
        <v>3</v>
      </c>
      <c r="P21" s="56"/>
      <c r="Q21" s="122"/>
      <c r="R21" s="127"/>
      <c r="S21" s="124"/>
      <c r="T21" s="119"/>
      <c r="U21" s="119"/>
      <c r="V21" s="121"/>
    </row>
    <row r="22" spans="1:24" x14ac:dyDescent="0.25">
      <c r="A22" s="21">
        <v>20</v>
      </c>
      <c r="B22" s="129" t="s">
        <v>51</v>
      </c>
      <c r="C22" s="57" t="s">
        <v>3</v>
      </c>
      <c r="D22" s="83"/>
      <c r="E22" s="70" t="s">
        <v>18</v>
      </c>
      <c r="F22" s="55"/>
      <c r="G22" s="70" t="s">
        <v>18</v>
      </c>
      <c r="H22" s="55"/>
      <c r="I22" s="52" t="s">
        <v>18</v>
      </c>
      <c r="J22" s="55"/>
      <c r="K22" s="52" t="s">
        <v>3</v>
      </c>
      <c r="L22" s="52"/>
      <c r="M22" s="52" t="s">
        <v>18</v>
      </c>
      <c r="N22" s="55"/>
      <c r="O22" s="70" t="s">
        <v>3</v>
      </c>
      <c r="P22" s="56"/>
      <c r="Q22" s="122"/>
      <c r="R22" s="127"/>
      <c r="S22" s="123"/>
      <c r="T22" s="119"/>
      <c r="U22" s="119"/>
      <c r="V22" s="121"/>
      <c r="W22" s="146"/>
      <c r="X22" s="121"/>
    </row>
    <row r="23" spans="1:24" ht="15" customHeight="1" x14ac:dyDescent="0.25">
      <c r="A23" s="21">
        <v>21</v>
      </c>
      <c r="B23" s="129" t="s">
        <v>52</v>
      </c>
      <c r="C23" s="57" t="s">
        <v>3</v>
      </c>
      <c r="D23" s="83"/>
      <c r="E23" s="70" t="s">
        <v>18</v>
      </c>
      <c r="F23" s="55"/>
      <c r="G23" s="70" t="s">
        <v>18</v>
      </c>
      <c r="H23" s="55"/>
      <c r="I23" s="52" t="s">
        <v>18</v>
      </c>
      <c r="J23" s="55"/>
      <c r="K23" s="52" t="s">
        <v>3</v>
      </c>
      <c r="L23" s="52"/>
      <c r="M23" s="52" t="s">
        <v>18</v>
      </c>
      <c r="N23" s="55"/>
      <c r="O23" s="70" t="s">
        <v>3</v>
      </c>
      <c r="P23" s="56"/>
      <c r="Q23" s="122"/>
      <c r="R23" s="127"/>
      <c r="S23" s="120"/>
      <c r="T23" s="120"/>
      <c r="U23" s="120"/>
      <c r="V23" s="120"/>
      <c r="W23" s="13"/>
      <c r="X23" s="6"/>
    </row>
    <row r="24" spans="1:24" ht="15.75" thickBot="1" x14ac:dyDescent="0.3">
      <c r="A24" s="21">
        <v>22</v>
      </c>
      <c r="B24" s="129" t="s">
        <v>79</v>
      </c>
      <c r="C24" s="73" t="s">
        <v>3</v>
      </c>
      <c r="D24" s="116"/>
      <c r="E24" s="96" t="s">
        <v>18</v>
      </c>
      <c r="F24" s="60"/>
      <c r="G24" s="96" t="s">
        <v>18</v>
      </c>
      <c r="H24" s="60"/>
      <c r="I24" s="59" t="s">
        <v>18</v>
      </c>
      <c r="J24" s="60"/>
      <c r="K24" s="59" t="s">
        <v>3</v>
      </c>
      <c r="L24" s="59"/>
      <c r="M24" s="59" t="s">
        <v>18</v>
      </c>
      <c r="N24" s="60"/>
      <c r="O24" s="96" t="s">
        <v>3</v>
      </c>
      <c r="P24" s="61"/>
      <c r="R24" s="24"/>
      <c r="S24" s="7"/>
      <c r="T24" s="11"/>
      <c r="U24" s="11"/>
      <c r="V24" s="7"/>
      <c r="W24" s="13"/>
      <c r="X24" s="6"/>
    </row>
    <row r="25" spans="1:24" x14ac:dyDescent="0.25">
      <c r="A25" s="21">
        <v>23</v>
      </c>
      <c r="B25" s="129" t="s">
        <v>80</v>
      </c>
      <c r="C25" s="44" t="s">
        <v>3</v>
      </c>
      <c r="D25" s="113"/>
      <c r="E25" s="50" t="s">
        <v>18</v>
      </c>
      <c r="F25" s="51"/>
      <c r="G25" s="46" t="s">
        <v>18</v>
      </c>
      <c r="H25" s="48"/>
      <c r="I25" s="46" t="s">
        <v>18</v>
      </c>
      <c r="J25" s="48"/>
      <c r="K25" s="46" t="s">
        <v>3</v>
      </c>
      <c r="L25" s="46"/>
      <c r="M25" s="46" t="s">
        <v>18</v>
      </c>
      <c r="N25" s="48"/>
      <c r="O25" s="50" t="s">
        <v>3</v>
      </c>
      <c r="P25" s="49"/>
      <c r="R25" s="24"/>
      <c r="S25" s="7"/>
      <c r="T25" s="7"/>
      <c r="U25" s="7"/>
      <c r="V25" s="7"/>
      <c r="W25" s="13"/>
      <c r="X25" s="6"/>
    </row>
    <row r="26" spans="1:24" x14ac:dyDescent="0.25">
      <c r="A26" s="21">
        <v>24</v>
      </c>
      <c r="B26" s="129" t="s">
        <v>81</v>
      </c>
      <c r="C26" s="57" t="s">
        <v>3</v>
      </c>
      <c r="D26" s="83"/>
      <c r="E26" s="70" t="s">
        <v>18</v>
      </c>
      <c r="F26" s="84"/>
      <c r="G26" s="52" t="s">
        <v>18</v>
      </c>
      <c r="H26" s="55"/>
      <c r="I26" s="52" t="s">
        <v>18</v>
      </c>
      <c r="J26" s="55"/>
      <c r="K26" s="52" t="s">
        <v>3</v>
      </c>
      <c r="L26" s="52"/>
      <c r="M26" s="52" t="s">
        <v>18</v>
      </c>
      <c r="N26" s="55"/>
      <c r="O26" s="70" t="s">
        <v>3</v>
      </c>
      <c r="P26" s="56"/>
      <c r="R26" s="24"/>
      <c r="S26" s="7"/>
      <c r="T26" s="7"/>
      <c r="U26" s="7"/>
      <c r="V26" s="7"/>
      <c r="W26" s="13"/>
      <c r="X26" s="6"/>
    </row>
    <row r="27" spans="1:24" x14ac:dyDescent="0.25">
      <c r="A27" s="21">
        <v>25</v>
      </c>
      <c r="B27" s="129" t="s">
        <v>83</v>
      </c>
      <c r="C27" s="57" t="s">
        <v>3</v>
      </c>
      <c r="D27" s="83"/>
      <c r="E27" s="70" t="s">
        <v>18</v>
      </c>
      <c r="F27" s="84"/>
      <c r="G27" s="52" t="s">
        <v>18</v>
      </c>
      <c r="H27" s="55"/>
      <c r="I27" s="52" t="s">
        <v>18</v>
      </c>
      <c r="J27" s="55"/>
      <c r="K27" s="52" t="s">
        <v>3</v>
      </c>
      <c r="L27" s="52"/>
      <c r="M27" s="52" t="s">
        <v>18</v>
      </c>
      <c r="N27" s="55"/>
      <c r="O27" s="70" t="s">
        <v>3</v>
      </c>
      <c r="P27" s="56"/>
      <c r="R27" s="24"/>
      <c r="S27" s="7"/>
      <c r="T27" s="7"/>
      <c r="U27" s="7"/>
      <c r="V27" s="7"/>
      <c r="W27" s="13"/>
      <c r="X27" s="6"/>
    </row>
    <row r="28" spans="1:24" ht="15.75" thickBot="1" x14ac:dyDescent="0.3">
      <c r="A28" s="21">
        <v>26</v>
      </c>
      <c r="B28" s="129" t="s">
        <v>84</v>
      </c>
      <c r="C28" s="57" t="s">
        <v>3</v>
      </c>
      <c r="D28" s="83"/>
      <c r="E28" s="70" t="s">
        <v>18</v>
      </c>
      <c r="F28" s="84"/>
      <c r="G28" s="59" t="s">
        <v>18</v>
      </c>
      <c r="H28" s="60"/>
      <c r="I28" s="59" t="s">
        <v>18</v>
      </c>
      <c r="J28" s="60"/>
      <c r="K28" s="59" t="s">
        <v>3</v>
      </c>
      <c r="L28" s="59"/>
      <c r="M28" s="59" t="s">
        <v>18</v>
      </c>
      <c r="N28" s="60"/>
      <c r="O28" s="96" t="s">
        <v>3</v>
      </c>
      <c r="P28" s="61"/>
      <c r="R28" s="24"/>
      <c r="S28" s="7"/>
      <c r="T28" s="7"/>
      <c r="U28" s="7"/>
      <c r="V28" s="7"/>
      <c r="W28" s="13"/>
      <c r="X28" s="6"/>
    </row>
    <row r="29" spans="1:24" ht="15.75" thickBot="1" x14ac:dyDescent="0.3">
      <c r="A29" s="21">
        <v>27</v>
      </c>
      <c r="B29" s="129" t="s">
        <v>85</v>
      </c>
      <c r="C29" s="73" t="s">
        <v>3</v>
      </c>
      <c r="D29" s="116"/>
      <c r="E29" s="96" t="s">
        <v>18</v>
      </c>
      <c r="F29" s="97"/>
      <c r="G29" s="98" t="s">
        <v>18</v>
      </c>
      <c r="H29" s="48"/>
      <c r="I29" s="46" t="s">
        <v>18</v>
      </c>
      <c r="J29" s="48"/>
      <c r="K29" s="50" t="s">
        <v>3</v>
      </c>
      <c r="L29" s="50"/>
      <c r="M29" s="46" t="s">
        <v>18</v>
      </c>
      <c r="N29" s="48"/>
      <c r="O29" s="50" t="s">
        <v>3</v>
      </c>
      <c r="P29" s="49"/>
      <c r="R29" s="24"/>
      <c r="S29" s="7"/>
      <c r="T29" s="7"/>
      <c r="U29" s="7"/>
      <c r="V29" s="7"/>
      <c r="W29" s="13"/>
      <c r="X29" s="6"/>
    </row>
    <row r="30" spans="1:24" x14ac:dyDescent="0.25">
      <c r="A30" s="21">
        <v>28</v>
      </c>
      <c r="B30" s="129" t="s">
        <v>61</v>
      </c>
      <c r="C30" s="44" t="s">
        <v>3</v>
      </c>
      <c r="D30" s="113"/>
      <c r="E30" s="50" t="s">
        <v>18</v>
      </c>
      <c r="F30" s="48"/>
      <c r="G30" s="83" t="s">
        <v>18</v>
      </c>
      <c r="H30" s="55"/>
      <c r="I30" s="52" t="s">
        <v>18</v>
      </c>
      <c r="J30" s="55"/>
      <c r="K30" s="70" t="s">
        <v>3</v>
      </c>
      <c r="L30" s="70"/>
      <c r="M30" s="52" t="s">
        <v>18</v>
      </c>
      <c r="N30" s="55"/>
      <c r="O30" s="70" t="s">
        <v>3</v>
      </c>
      <c r="P30" s="56"/>
      <c r="R30" s="6"/>
      <c r="S30" s="7"/>
      <c r="T30" s="7"/>
      <c r="U30" s="7"/>
      <c r="V30" s="7"/>
      <c r="W30" s="13"/>
      <c r="X30" s="6"/>
    </row>
    <row r="31" spans="1:24" x14ac:dyDescent="0.25">
      <c r="A31" s="21">
        <v>29</v>
      </c>
      <c r="B31" s="129" t="s">
        <v>63</v>
      </c>
      <c r="C31" s="57" t="s">
        <v>3</v>
      </c>
      <c r="D31" s="83"/>
      <c r="E31" s="70" t="s">
        <v>18</v>
      </c>
      <c r="F31" s="55"/>
      <c r="G31" s="83" t="s">
        <v>18</v>
      </c>
      <c r="H31" s="55"/>
      <c r="I31" s="52" t="s">
        <v>18</v>
      </c>
      <c r="J31" s="55"/>
      <c r="K31" s="70" t="s">
        <v>3</v>
      </c>
      <c r="L31" s="70"/>
      <c r="M31" s="52" t="s">
        <v>18</v>
      </c>
      <c r="N31" s="55"/>
      <c r="O31" s="70" t="s">
        <v>3</v>
      </c>
      <c r="P31" s="56"/>
    </row>
    <row r="32" spans="1:24" ht="15.75" thickBot="1" x14ac:dyDescent="0.3">
      <c r="A32" s="21">
        <v>30</v>
      </c>
      <c r="B32" s="129" t="s">
        <v>65</v>
      </c>
      <c r="C32" s="57" t="s">
        <v>3</v>
      </c>
      <c r="D32" s="83"/>
      <c r="E32" s="70" t="s">
        <v>18</v>
      </c>
      <c r="F32" s="55"/>
      <c r="G32" s="83" t="s">
        <v>18</v>
      </c>
      <c r="H32" s="55"/>
      <c r="I32" s="52" t="s">
        <v>18</v>
      </c>
      <c r="J32" s="55"/>
      <c r="K32" s="70" t="s">
        <v>3</v>
      </c>
      <c r="L32" s="77"/>
      <c r="M32" s="59" t="s">
        <v>18</v>
      </c>
      <c r="N32" s="60"/>
      <c r="O32" s="96" t="s">
        <v>3</v>
      </c>
      <c r="P32" s="71"/>
    </row>
    <row r="33" spans="1:16" ht="15.75" thickBot="1" x14ac:dyDescent="0.3">
      <c r="A33" s="21">
        <v>31</v>
      </c>
      <c r="B33" s="129" t="s">
        <v>87</v>
      </c>
      <c r="C33" s="73" t="s">
        <v>3</v>
      </c>
      <c r="D33" s="85"/>
      <c r="E33" s="77" t="s">
        <v>18</v>
      </c>
      <c r="F33" s="76"/>
      <c r="G33" s="85" t="s">
        <v>18</v>
      </c>
      <c r="H33" s="76"/>
      <c r="I33" s="42" t="s">
        <v>18</v>
      </c>
      <c r="J33" s="76"/>
      <c r="K33" s="77" t="s">
        <v>3</v>
      </c>
      <c r="L33" s="61"/>
      <c r="M33" s="99" t="s">
        <v>18</v>
      </c>
      <c r="N33" s="65"/>
      <c r="O33" s="102" t="s">
        <v>3</v>
      </c>
      <c r="P33" s="95"/>
    </row>
    <row r="34" spans="1:16" x14ac:dyDescent="0.25">
      <c r="A34" s="21">
        <v>32</v>
      </c>
      <c r="B34" s="129" t="s">
        <v>69</v>
      </c>
      <c r="C34" s="98" t="s">
        <v>3</v>
      </c>
      <c r="D34" s="50"/>
      <c r="E34" s="46" t="s">
        <v>18</v>
      </c>
      <c r="F34" s="48"/>
      <c r="G34" s="50" t="s">
        <v>18</v>
      </c>
      <c r="H34" s="48"/>
      <c r="I34" s="46" t="s">
        <v>18</v>
      </c>
      <c r="J34" s="48"/>
      <c r="K34" s="46" t="s">
        <v>3</v>
      </c>
      <c r="L34" s="87"/>
      <c r="M34" s="52" t="s">
        <v>18</v>
      </c>
      <c r="N34" s="55"/>
      <c r="O34" s="70" t="s">
        <v>3</v>
      </c>
      <c r="P34" s="56"/>
    </row>
    <row r="35" spans="1:16" x14ac:dyDescent="0.25">
      <c r="A35" s="21">
        <v>33</v>
      </c>
      <c r="B35" s="129" t="s">
        <v>71</v>
      </c>
      <c r="C35" s="100" t="s">
        <v>3</v>
      </c>
      <c r="D35" s="70"/>
      <c r="E35" s="52" t="s">
        <v>18</v>
      </c>
      <c r="F35" s="55"/>
      <c r="G35" s="70" t="s">
        <v>18</v>
      </c>
      <c r="H35" s="55"/>
      <c r="I35" s="52" t="s">
        <v>18</v>
      </c>
      <c r="J35" s="55"/>
      <c r="K35" s="52" t="s">
        <v>3</v>
      </c>
      <c r="L35" s="52"/>
      <c r="M35" s="52" t="s">
        <v>18</v>
      </c>
      <c r="N35" s="55"/>
      <c r="O35" s="70" t="s">
        <v>3</v>
      </c>
      <c r="P35" s="56"/>
    </row>
    <row r="36" spans="1:16" x14ac:dyDescent="0.25">
      <c r="A36" s="21">
        <v>34</v>
      </c>
      <c r="B36" s="129" t="s">
        <v>73</v>
      </c>
      <c r="C36" s="100" t="s">
        <v>3</v>
      </c>
      <c r="D36" s="70"/>
      <c r="E36" s="52" t="s">
        <v>18</v>
      </c>
      <c r="F36" s="55"/>
      <c r="G36" s="70" t="s">
        <v>18</v>
      </c>
      <c r="H36" s="55"/>
      <c r="I36" s="52" t="s">
        <v>18</v>
      </c>
      <c r="J36" s="55"/>
      <c r="K36" s="52" t="s">
        <v>3</v>
      </c>
      <c r="L36" s="52"/>
      <c r="M36" s="52" t="s">
        <v>18</v>
      </c>
      <c r="N36" s="55"/>
      <c r="O36" s="70" t="s">
        <v>3</v>
      </c>
      <c r="P36" s="56"/>
    </row>
    <row r="37" spans="1:16" ht="15.75" thickBot="1" x14ac:dyDescent="0.3">
      <c r="A37" s="21">
        <v>35</v>
      </c>
      <c r="B37" s="129" t="s">
        <v>88</v>
      </c>
      <c r="C37" s="100" t="s">
        <v>3</v>
      </c>
      <c r="D37" s="77"/>
      <c r="E37" s="59" t="s">
        <v>18</v>
      </c>
      <c r="F37" s="60"/>
      <c r="G37" s="96" t="s">
        <v>18</v>
      </c>
      <c r="H37" s="60"/>
      <c r="I37" s="59" t="s">
        <v>18</v>
      </c>
      <c r="J37" s="60"/>
      <c r="K37" s="59" t="s">
        <v>3</v>
      </c>
      <c r="L37" s="59"/>
      <c r="M37" s="59" t="s">
        <v>18</v>
      </c>
      <c r="N37" s="60"/>
      <c r="O37" s="96" t="s">
        <v>3</v>
      </c>
      <c r="P37" s="61"/>
    </row>
    <row r="38" spans="1:16" ht="15.75" thickBot="1" x14ac:dyDescent="0.3">
      <c r="A38" s="21">
        <v>36</v>
      </c>
      <c r="B38" s="129" t="s">
        <v>89</v>
      </c>
      <c r="C38" s="105" t="s">
        <v>3</v>
      </c>
      <c r="D38" s="61"/>
      <c r="E38" s="86" t="s">
        <v>18</v>
      </c>
      <c r="F38" s="65"/>
      <c r="G38" s="102" t="s">
        <v>18</v>
      </c>
      <c r="H38" s="48"/>
      <c r="I38" s="46" t="s">
        <v>18</v>
      </c>
      <c r="J38" s="48"/>
      <c r="K38" s="46" t="s">
        <v>3</v>
      </c>
      <c r="L38" s="46"/>
      <c r="M38" s="46" t="s">
        <v>18</v>
      </c>
      <c r="N38" s="48"/>
      <c r="O38" s="50" t="s">
        <v>3</v>
      </c>
      <c r="P38" s="49"/>
    </row>
    <row r="39" spans="1:16" x14ac:dyDescent="0.25">
      <c r="A39" s="21">
        <v>37</v>
      </c>
      <c r="B39" s="129" t="s">
        <v>90</v>
      </c>
      <c r="C39" s="98" t="s">
        <v>3</v>
      </c>
      <c r="D39" s="68"/>
      <c r="E39" s="70" t="s">
        <v>18</v>
      </c>
      <c r="F39" s="55"/>
      <c r="G39" s="70" t="s">
        <v>18</v>
      </c>
      <c r="H39" s="55"/>
      <c r="I39" s="52" t="s">
        <v>18</v>
      </c>
      <c r="J39" s="55"/>
      <c r="K39" s="52" t="s">
        <v>3</v>
      </c>
      <c r="L39" s="52"/>
      <c r="M39" s="52" t="s">
        <v>18</v>
      </c>
      <c r="N39" s="55"/>
      <c r="O39" s="70" t="s">
        <v>3</v>
      </c>
      <c r="P39" s="56"/>
    </row>
    <row r="40" spans="1:16" x14ac:dyDescent="0.25">
      <c r="A40" s="21">
        <v>38</v>
      </c>
      <c r="B40" s="129" t="s">
        <v>91</v>
      </c>
      <c r="C40" s="100" t="s">
        <v>3</v>
      </c>
      <c r="D40" s="70"/>
      <c r="E40" s="70" t="s">
        <v>18</v>
      </c>
      <c r="F40" s="55"/>
      <c r="G40" s="70" t="s">
        <v>18</v>
      </c>
      <c r="H40" s="55"/>
      <c r="I40" s="52" t="s">
        <v>18</v>
      </c>
      <c r="J40" s="55"/>
      <c r="K40" s="52" t="s">
        <v>3</v>
      </c>
      <c r="L40" s="52"/>
      <c r="M40" s="52" t="s">
        <v>18</v>
      </c>
      <c r="N40" s="55"/>
      <c r="O40" s="70" t="s">
        <v>3</v>
      </c>
      <c r="P40" s="56"/>
    </row>
    <row r="41" spans="1:16" ht="15.75" thickBot="1" x14ac:dyDescent="0.3">
      <c r="A41" s="21">
        <v>39</v>
      </c>
      <c r="B41" s="129" t="s">
        <v>92</v>
      </c>
      <c r="C41" s="100" t="s">
        <v>3</v>
      </c>
      <c r="D41" s="70"/>
      <c r="E41" s="70" t="s">
        <v>18</v>
      </c>
      <c r="F41" s="55"/>
      <c r="G41" s="70" t="s">
        <v>18</v>
      </c>
      <c r="H41" s="76"/>
      <c r="I41" s="59" t="s">
        <v>18</v>
      </c>
      <c r="J41" s="60"/>
      <c r="K41" s="59" t="s">
        <v>3</v>
      </c>
      <c r="L41" s="59"/>
      <c r="M41" s="59" t="s">
        <v>18</v>
      </c>
      <c r="N41" s="60"/>
      <c r="O41" s="96" t="s">
        <v>3</v>
      </c>
      <c r="P41" s="61"/>
    </row>
    <row r="42" spans="1:16" ht="15.75" thickBot="1" x14ac:dyDescent="0.3">
      <c r="A42" s="21">
        <v>40</v>
      </c>
      <c r="B42" s="129" t="s">
        <v>93</v>
      </c>
      <c r="C42" s="105" t="s">
        <v>3</v>
      </c>
      <c r="D42" s="77"/>
      <c r="E42" s="77" t="s">
        <v>18</v>
      </c>
      <c r="F42" s="76"/>
      <c r="G42" s="77" t="s">
        <v>18</v>
      </c>
      <c r="H42" s="78"/>
      <c r="I42" s="99" t="s">
        <v>18</v>
      </c>
      <c r="J42" s="65"/>
      <c r="K42" s="64" t="s">
        <v>3</v>
      </c>
      <c r="L42" s="64"/>
      <c r="M42" s="64" t="s">
        <v>18</v>
      </c>
      <c r="N42" s="103"/>
      <c r="O42" s="50" t="s">
        <v>3</v>
      </c>
      <c r="P42" s="49"/>
    </row>
    <row r="43" spans="1:16" x14ac:dyDescent="0.25">
      <c r="A43" s="21">
        <v>41</v>
      </c>
      <c r="B43" s="129" t="s">
        <v>94</v>
      </c>
      <c r="C43" s="98" t="s">
        <v>3</v>
      </c>
      <c r="D43" s="50"/>
      <c r="E43" s="50" t="s">
        <v>18</v>
      </c>
      <c r="F43" s="48"/>
      <c r="G43" s="50" t="s">
        <v>18</v>
      </c>
      <c r="H43" s="48"/>
      <c r="I43" s="52" t="s">
        <v>18</v>
      </c>
      <c r="J43" s="55"/>
      <c r="K43" s="52" t="s">
        <v>3</v>
      </c>
      <c r="L43" s="52"/>
      <c r="M43" s="52" t="s">
        <v>18</v>
      </c>
      <c r="N43" s="55"/>
      <c r="O43" s="70" t="s">
        <v>3</v>
      </c>
      <c r="P43" s="56"/>
    </row>
    <row r="44" spans="1:16" x14ac:dyDescent="0.25">
      <c r="A44" s="21">
        <v>42</v>
      </c>
      <c r="B44" s="129" t="s">
        <v>95</v>
      </c>
      <c r="C44" s="100" t="s">
        <v>3</v>
      </c>
      <c r="D44" s="70"/>
      <c r="E44" s="70" t="s">
        <v>18</v>
      </c>
      <c r="F44" s="55"/>
      <c r="G44" s="70" t="s">
        <v>18</v>
      </c>
      <c r="H44" s="55"/>
      <c r="I44" s="52" t="s">
        <v>18</v>
      </c>
      <c r="J44" s="55"/>
      <c r="K44" s="52" t="s">
        <v>3</v>
      </c>
      <c r="L44" s="52"/>
      <c r="M44" s="52" t="s">
        <v>18</v>
      </c>
      <c r="N44" s="55"/>
      <c r="O44" s="70" t="s">
        <v>3</v>
      </c>
      <c r="P44" s="56"/>
    </row>
    <row r="45" spans="1:16" ht="15.75" thickBot="1" x14ac:dyDescent="0.3">
      <c r="A45" s="21">
        <v>43</v>
      </c>
      <c r="B45" s="129" t="s">
        <v>96</v>
      </c>
      <c r="C45" s="100" t="s">
        <v>3</v>
      </c>
      <c r="D45" s="70"/>
      <c r="E45" s="70" t="s">
        <v>18</v>
      </c>
      <c r="F45" s="55"/>
      <c r="G45" s="70" t="s">
        <v>18</v>
      </c>
      <c r="H45" s="55"/>
      <c r="I45" s="52" t="s">
        <v>18</v>
      </c>
      <c r="J45" s="55"/>
      <c r="K45" s="52" t="s">
        <v>3</v>
      </c>
      <c r="L45" s="52"/>
      <c r="M45" s="52" t="s">
        <v>18</v>
      </c>
      <c r="N45" s="84"/>
      <c r="O45" s="96" t="s">
        <v>3</v>
      </c>
      <c r="P45" s="61"/>
    </row>
    <row r="46" spans="1:16" ht="15.75" thickBot="1" x14ac:dyDescent="0.3">
      <c r="A46" s="21">
        <v>44</v>
      </c>
      <c r="B46" s="129" t="s">
        <v>97</v>
      </c>
      <c r="C46" s="107" t="s">
        <v>3</v>
      </c>
      <c r="D46" s="77"/>
      <c r="E46" s="77" t="s">
        <v>18</v>
      </c>
      <c r="F46" s="76"/>
      <c r="G46" s="77" t="s">
        <v>18</v>
      </c>
      <c r="H46" s="76"/>
      <c r="I46" s="42" t="s">
        <v>18</v>
      </c>
      <c r="J46" s="76"/>
      <c r="K46" s="42" t="s">
        <v>3</v>
      </c>
      <c r="L46" s="42"/>
      <c r="M46" s="42" t="s">
        <v>18</v>
      </c>
      <c r="N46" s="78"/>
      <c r="O46" s="98" t="s">
        <v>3</v>
      </c>
      <c r="P46" s="49"/>
    </row>
    <row r="47" spans="1:16" x14ac:dyDescent="0.25">
      <c r="A47" s="21">
        <v>45</v>
      </c>
      <c r="B47" s="129" t="s">
        <v>54</v>
      </c>
      <c r="C47" s="98" t="s">
        <v>3</v>
      </c>
      <c r="D47" s="50"/>
      <c r="E47" s="46" t="s">
        <v>18</v>
      </c>
      <c r="F47" s="48"/>
      <c r="G47" s="50" t="s">
        <v>18</v>
      </c>
      <c r="H47" s="48"/>
      <c r="I47" s="46" t="s">
        <v>18</v>
      </c>
      <c r="J47" s="48"/>
      <c r="K47" s="46" t="s">
        <v>3</v>
      </c>
      <c r="L47" s="46"/>
      <c r="M47" s="46" t="s">
        <v>18</v>
      </c>
      <c r="N47" s="48"/>
      <c r="O47" s="68" t="s">
        <v>3</v>
      </c>
      <c r="P47" s="89"/>
    </row>
    <row r="48" spans="1:16" x14ac:dyDescent="0.25">
      <c r="A48" s="21">
        <v>46</v>
      </c>
      <c r="B48" s="129" t="s">
        <v>56</v>
      </c>
      <c r="C48" s="100" t="s">
        <v>3</v>
      </c>
      <c r="D48" s="70"/>
      <c r="E48" s="52" t="s">
        <v>18</v>
      </c>
      <c r="F48" s="55"/>
      <c r="G48" s="70" t="s">
        <v>18</v>
      </c>
      <c r="H48" s="55"/>
      <c r="I48" s="52" t="s">
        <v>18</v>
      </c>
      <c r="J48" s="55"/>
      <c r="K48" s="52" t="s">
        <v>3</v>
      </c>
      <c r="L48" s="52"/>
      <c r="M48" s="52" t="s">
        <v>18</v>
      </c>
      <c r="N48" s="55"/>
      <c r="O48" s="70" t="s">
        <v>3</v>
      </c>
      <c r="P48" s="56"/>
    </row>
    <row r="49" spans="1:16" x14ac:dyDescent="0.25">
      <c r="A49" s="21">
        <v>47</v>
      </c>
      <c r="B49" s="129" t="s">
        <v>57</v>
      </c>
      <c r="C49" s="100" t="s">
        <v>3</v>
      </c>
      <c r="D49" s="70"/>
      <c r="E49" s="52" t="s">
        <v>18</v>
      </c>
      <c r="F49" s="55"/>
      <c r="G49" s="70" t="s">
        <v>18</v>
      </c>
      <c r="H49" s="55"/>
      <c r="I49" s="52" t="s">
        <v>18</v>
      </c>
      <c r="J49" s="55"/>
      <c r="K49" s="52" t="s">
        <v>3</v>
      </c>
      <c r="L49" s="52"/>
      <c r="M49" s="52" t="s">
        <v>18</v>
      </c>
      <c r="N49" s="55"/>
      <c r="O49" s="70" t="s">
        <v>3</v>
      </c>
      <c r="P49" s="56"/>
    </row>
    <row r="50" spans="1:16" ht="15.75" thickBot="1" x14ac:dyDescent="0.3">
      <c r="A50" s="21">
        <v>48</v>
      </c>
      <c r="B50" s="129" t="s">
        <v>58</v>
      </c>
      <c r="C50" s="105" t="s">
        <v>3</v>
      </c>
      <c r="D50" s="77"/>
      <c r="E50" s="59" t="s">
        <v>18</v>
      </c>
      <c r="F50" s="60"/>
      <c r="G50" s="96" t="s">
        <v>18</v>
      </c>
      <c r="H50" s="60"/>
      <c r="I50" s="59" t="s">
        <v>18</v>
      </c>
      <c r="J50" s="60"/>
      <c r="K50" s="59" t="s">
        <v>3</v>
      </c>
      <c r="L50" s="59"/>
      <c r="M50" s="59" t="s">
        <v>18</v>
      </c>
      <c r="N50" s="60"/>
      <c r="O50" s="96" t="s">
        <v>3</v>
      </c>
      <c r="P50" s="61"/>
    </row>
    <row r="51" spans="1:16" ht="15.75" thickBot="1" x14ac:dyDescent="0.3">
      <c r="A51" s="21">
        <v>49</v>
      </c>
      <c r="B51" s="129" t="s">
        <v>98</v>
      </c>
      <c r="C51" s="105" t="s">
        <v>3</v>
      </c>
      <c r="D51" s="61"/>
      <c r="E51" s="106" t="s">
        <v>18</v>
      </c>
      <c r="F51" s="94"/>
      <c r="G51" s="102" t="s">
        <v>18</v>
      </c>
      <c r="H51" s="65"/>
      <c r="I51" s="64" t="s">
        <v>18</v>
      </c>
      <c r="J51" s="103"/>
      <c r="K51" s="46" t="s">
        <v>3</v>
      </c>
      <c r="L51" s="46"/>
      <c r="M51" s="46" t="s">
        <v>18</v>
      </c>
      <c r="N51" s="48"/>
      <c r="O51" s="50" t="s">
        <v>3</v>
      </c>
      <c r="P51" s="49"/>
    </row>
    <row r="52" spans="1:16" x14ac:dyDescent="0.25">
      <c r="A52" s="21">
        <v>50</v>
      </c>
      <c r="B52" s="129" t="s">
        <v>90</v>
      </c>
      <c r="C52" s="98" t="s">
        <v>3</v>
      </c>
      <c r="D52" s="68"/>
      <c r="E52" s="52" t="s">
        <v>18</v>
      </c>
      <c r="F52" s="55"/>
      <c r="G52" s="70" t="s">
        <v>18</v>
      </c>
      <c r="H52" s="55"/>
      <c r="I52" s="52" t="s">
        <v>18</v>
      </c>
      <c r="J52" s="55"/>
      <c r="K52" s="52" t="s">
        <v>3</v>
      </c>
      <c r="L52" s="52"/>
      <c r="M52" s="52" t="s">
        <v>18</v>
      </c>
      <c r="N52" s="55"/>
      <c r="O52" s="70" t="s">
        <v>3</v>
      </c>
      <c r="P52" s="56"/>
    </row>
    <row r="53" spans="1:16" x14ac:dyDescent="0.25">
      <c r="A53" s="21">
        <v>51</v>
      </c>
      <c r="B53" s="129" t="s">
        <v>91</v>
      </c>
      <c r="C53" s="100" t="s">
        <v>3</v>
      </c>
      <c r="D53" s="70"/>
      <c r="E53" s="52" t="s">
        <v>18</v>
      </c>
      <c r="F53" s="55"/>
      <c r="G53" s="70" t="s">
        <v>18</v>
      </c>
      <c r="H53" s="55"/>
      <c r="I53" s="52" t="s">
        <v>18</v>
      </c>
      <c r="J53" s="55"/>
      <c r="K53" s="52" t="s">
        <v>3</v>
      </c>
      <c r="L53" s="52"/>
      <c r="M53" s="52" t="s">
        <v>18</v>
      </c>
      <c r="N53" s="55"/>
      <c r="O53" s="70" t="s">
        <v>3</v>
      </c>
      <c r="P53" s="56"/>
    </row>
    <row r="54" spans="1:16" ht="15.75" thickBot="1" x14ac:dyDescent="0.3">
      <c r="A54" s="21">
        <v>52</v>
      </c>
      <c r="B54" s="129" t="s">
        <v>92</v>
      </c>
      <c r="C54" s="100" t="s">
        <v>3</v>
      </c>
      <c r="D54" s="70"/>
      <c r="E54" s="52" t="s">
        <v>18</v>
      </c>
      <c r="F54" s="55"/>
      <c r="G54" s="70" t="s">
        <v>18</v>
      </c>
      <c r="H54" s="55"/>
      <c r="I54" s="52" t="s">
        <v>18</v>
      </c>
      <c r="J54" s="84"/>
      <c r="K54" s="59" t="s">
        <v>3</v>
      </c>
      <c r="L54" s="59"/>
      <c r="M54" s="59" t="s">
        <v>18</v>
      </c>
      <c r="N54" s="60"/>
      <c r="O54" s="96" t="s">
        <v>3</v>
      </c>
      <c r="P54" s="61"/>
    </row>
    <row r="55" spans="1:16" ht="15.75" thickBot="1" x14ac:dyDescent="0.3">
      <c r="A55" s="22">
        <v>1</v>
      </c>
      <c r="B55" s="131" t="s">
        <v>99</v>
      </c>
      <c r="C55" s="107" t="s">
        <v>3</v>
      </c>
      <c r="D55" s="96"/>
      <c r="E55" s="110" t="s">
        <v>18</v>
      </c>
      <c r="F55" s="109"/>
      <c r="G55" s="110" t="s">
        <v>18</v>
      </c>
      <c r="H55" s="109"/>
      <c r="I55" s="110" t="s">
        <v>18</v>
      </c>
      <c r="J55" s="111"/>
      <c r="K55" s="44" t="s">
        <v>3</v>
      </c>
      <c r="L55" s="114"/>
      <c r="M55" s="112" t="s">
        <v>18</v>
      </c>
      <c r="N55" s="48"/>
      <c r="O55" s="50" t="s">
        <v>3</v>
      </c>
      <c r="P55" s="49"/>
    </row>
  </sheetData>
  <mergeCells count="10">
    <mergeCell ref="M1:N2"/>
    <mergeCell ref="O1:P2"/>
    <mergeCell ref="Q1:V2"/>
    <mergeCell ref="W1:W2"/>
    <mergeCell ref="A1:B2"/>
    <mergeCell ref="C1:D2"/>
    <mergeCell ref="E1:F2"/>
    <mergeCell ref="G1:H2"/>
    <mergeCell ref="I1:J2"/>
    <mergeCell ref="K1:L2"/>
  </mergeCells>
  <conditionalFormatting sqref="V4:V15">
    <cfRule type="cellIs" dxfId="71" priority="1" operator="lessThanOrEqual">
      <formula>0.291666666666667</formula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" operator="equal" id="{DFD099C4-1C99-40A5-A906-CA71F3C7E9EA}">
            <xm:f>Données!$A$7</xm:f>
            <x14:dxf>
              <fill>
                <patternFill>
                  <bgColor theme="0"/>
                </patternFill>
              </fill>
            </x14:dxf>
          </x14:cfRule>
          <x14:cfRule type="cellIs" priority="3" operator="equal" id="{9A01B25C-5008-4168-A6A9-9107E663D6E5}">
            <xm:f>Données!$A$6</xm:f>
            <x14:dxf>
              <fill>
                <patternFill>
                  <bgColor rgb="FF92D050"/>
                </patternFill>
              </fill>
            </x14:dxf>
          </x14:cfRule>
          <x14:cfRule type="cellIs" priority="4" operator="equal" id="{3B478A55-99B2-46D8-82FE-C7FCDB5F69F4}">
            <xm:f>Données!$A$5</xm:f>
            <x14:dxf>
              <fill>
                <patternFill>
                  <bgColor rgb="FFFFC000"/>
                </patternFill>
              </fill>
            </x14:dxf>
          </x14:cfRule>
          <x14:cfRule type="cellIs" priority="5" operator="equal" id="{762EF6AF-EDD0-4588-916F-284C756A9167}">
            <xm:f>Données!$A$3</xm:f>
            <x14:dxf>
              <fill>
                <patternFill>
                  <bgColor theme="5" tint="0.39994506668294322"/>
                </patternFill>
              </fill>
            </x14:dxf>
          </x14:cfRule>
          <xm:sqref>E3:E55 G3:G55 I3:I55 M3:M55 C3:D3</xm:sqref>
        </x14:conditionalFormatting>
        <x14:conditionalFormatting xmlns:xm="http://schemas.microsoft.com/office/excel/2006/main">
          <x14:cfRule type="cellIs" priority="6" operator="equal" id="{38573C72-6095-4B5F-89BC-29747A336D91}">
            <xm:f>Données!$A$2</xm:f>
            <x14:dxf>
              <fill>
                <patternFill patternType="lightTrellis">
                  <bgColor theme="0" tint="-0.14996795556505021"/>
                </patternFill>
              </fill>
            </x14:dxf>
          </x14:cfRule>
          <xm:sqref>G3:G55 I3:I55 K3:M55 O3:P55 C3:E55</xm:sqref>
        </x14:conditionalFormatting>
        <x14:conditionalFormatting xmlns:xm="http://schemas.microsoft.com/office/excel/2006/main">
          <x14:cfRule type="cellIs" priority="7" operator="equal" id="{64BBEECA-E3D0-4A4E-8BDD-E4BBA80C7BCB}">
            <xm:f>Données!$A$8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90582D21-2D61-4CF1-ABC5-3277B87DF361}">
            <xm:f>Données!$A$4</xm:f>
            <x14:dxf>
              <fill>
                <patternFill>
                  <bgColor rgb="FFFFFF00"/>
                </patternFill>
              </fill>
            </x14:dxf>
          </x14:cfRule>
          <xm:sqref>C3:E55 G3:G55 I3:I55 K3:M55 O3:P55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Données!$A$2:$A$8</xm:f>
          </x14:formula1>
          <xm:sqref>C3:C55 E3:E55 G3:G55 I3:I55 K3:K55 M3:M55 O3:O55</xm:sqref>
        </x14:dataValidation>
        <x14:dataValidation type="list" allowBlank="1" showInputMessage="1" showErrorMessage="1">
          <x14:formula1>
            <xm:f>Données!$A$2:$A$7</xm:f>
          </x14:formula1>
          <xm:sqref>I56:I1048576 G56:G1048576 E56:E1048576 E1 G1 I1 M1 M56:M1048576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55"/>
  <sheetViews>
    <sheetView workbookViewId="0">
      <selection activeCell="C3" sqref="C3:P55"/>
    </sheetView>
  </sheetViews>
  <sheetFormatPr baseColWidth="10" defaultColWidth="9.140625" defaultRowHeight="15" x14ac:dyDescent="0.25"/>
  <cols>
    <col min="1" max="1" width="3" style="2" bestFit="1" customWidth="1"/>
    <col min="2" max="2" width="17.7109375" style="19" bestFit="1" customWidth="1"/>
    <col min="3" max="3" width="7.42578125" style="26" customWidth="1"/>
    <col min="4" max="4" width="5.5703125" style="26" customWidth="1"/>
    <col min="5" max="5" width="7.42578125" style="25" customWidth="1"/>
    <col min="6" max="6" width="5.5703125" style="15" bestFit="1" customWidth="1"/>
    <col min="7" max="7" width="7.42578125" style="133" customWidth="1"/>
    <col min="8" max="8" width="5.5703125" style="15" bestFit="1" customWidth="1"/>
    <col min="9" max="9" width="7.42578125" style="25" customWidth="1"/>
    <col min="10" max="10" width="5.5703125" style="27" bestFit="1" customWidth="1"/>
    <col min="11" max="11" width="7.42578125" style="26" customWidth="1"/>
    <col min="12" max="12" width="5.5703125" style="26" customWidth="1"/>
    <col min="13" max="13" width="7.42578125" style="25" customWidth="1"/>
    <col min="14" max="14" width="5.5703125" style="27" bestFit="1" customWidth="1"/>
    <col min="15" max="15" width="7.42578125" style="26" customWidth="1"/>
    <col min="16" max="16" width="5.5703125" style="26" customWidth="1"/>
    <col min="17" max="17" width="10.42578125" style="14" bestFit="1" customWidth="1"/>
    <col min="18" max="18" width="8.140625" style="14" bestFit="1" customWidth="1"/>
    <col min="19" max="19" width="10.28515625" style="5" bestFit="1" customWidth="1"/>
    <col min="20" max="21" width="9" style="5" customWidth="1"/>
    <col min="22" max="22" width="8.140625" style="5" bestFit="1" customWidth="1"/>
    <col min="23" max="23" width="10" style="5" customWidth="1"/>
    <col min="24" max="24" width="10" customWidth="1"/>
    <col min="25" max="25" width="9.140625" style="7"/>
    <col min="27" max="27" width="10.42578125" bestFit="1" customWidth="1"/>
  </cols>
  <sheetData>
    <row r="1" spans="1:24" ht="15" customHeight="1" x14ac:dyDescent="0.25">
      <c r="A1" s="165" t="s">
        <v>33</v>
      </c>
      <c r="B1" s="161"/>
      <c r="C1" s="160" t="s">
        <v>34</v>
      </c>
      <c r="D1" s="161"/>
      <c r="E1" s="160" t="s">
        <v>35</v>
      </c>
      <c r="F1" s="161"/>
      <c r="G1" s="160" t="s">
        <v>36</v>
      </c>
      <c r="H1" s="161"/>
      <c r="I1" s="160" t="s">
        <v>37</v>
      </c>
      <c r="J1" s="161"/>
      <c r="K1" s="160" t="s">
        <v>38</v>
      </c>
      <c r="L1" s="161"/>
      <c r="M1" s="160" t="s">
        <v>39</v>
      </c>
      <c r="N1" s="161"/>
      <c r="O1" s="162" t="s">
        <v>40</v>
      </c>
      <c r="P1" s="164"/>
      <c r="Q1" s="190" t="s">
        <v>2</v>
      </c>
      <c r="R1" s="191"/>
      <c r="S1" s="191"/>
      <c r="T1" s="191"/>
      <c r="U1" s="191"/>
      <c r="V1" s="191"/>
      <c r="W1" s="188">
        <v>0.41666666666666669</v>
      </c>
    </row>
    <row r="2" spans="1:24" ht="15" customHeight="1" thickBot="1" x14ac:dyDescent="0.3">
      <c r="A2" s="166"/>
      <c r="B2" s="163"/>
      <c r="C2" s="162"/>
      <c r="D2" s="163"/>
      <c r="E2" s="162"/>
      <c r="F2" s="163"/>
      <c r="G2" s="162"/>
      <c r="H2" s="163"/>
      <c r="I2" s="162"/>
      <c r="J2" s="163"/>
      <c r="K2" s="162"/>
      <c r="L2" s="163"/>
      <c r="M2" s="162"/>
      <c r="N2" s="163"/>
      <c r="O2" s="162"/>
      <c r="P2" s="164"/>
      <c r="Q2" s="192"/>
      <c r="R2" s="193"/>
      <c r="S2" s="193"/>
      <c r="T2" s="193"/>
      <c r="U2" s="193"/>
      <c r="V2" s="193"/>
      <c r="W2" s="189"/>
      <c r="X2" s="3"/>
    </row>
    <row r="3" spans="1:24" ht="15" customHeight="1" thickBot="1" x14ac:dyDescent="0.3">
      <c r="A3" s="21">
        <v>1</v>
      </c>
      <c r="B3" s="128" t="s">
        <v>59</v>
      </c>
      <c r="C3" s="42"/>
      <c r="D3" s="126"/>
      <c r="E3" s="42"/>
      <c r="F3" s="43"/>
      <c r="G3" s="132"/>
      <c r="H3" s="45"/>
      <c r="I3" s="46"/>
      <c r="J3" s="47"/>
      <c r="K3" s="46"/>
      <c r="L3" s="46"/>
      <c r="M3" s="46"/>
      <c r="N3" s="48"/>
      <c r="O3" s="50"/>
      <c r="P3" s="49"/>
      <c r="Q3" s="138" t="s">
        <v>2</v>
      </c>
      <c r="R3" s="39" t="s">
        <v>42</v>
      </c>
      <c r="S3" s="118" t="s">
        <v>104</v>
      </c>
      <c r="T3" s="144" t="s">
        <v>100</v>
      </c>
      <c r="U3" s="145" t="s">
        <v>101</v>
      </c>
      <c r="V3" s="118" t="s">
        <v>43</v>
      </c>
      <c r="W3" s="40" t="s">
        <v>105</v>
      </c>
    </row>
    <row r="4" spans="1:24" ht="15" customHeight="1" x14ac:dyDescent="0.25">
      <c r="A4" s="21">
        <v>2</v>
      </c>
      <c r="B4" s="129" t="s">
        <v>61</v>
      </c>
      <c r="C4" s="44"/>
      <c r="D4" s="125"/>
      <c r="E4" s="50"/>
      <c r="F4" s="147"/>
      <c r="G4" s="52"/>
      <c r="H4" s="53"/>
      <c r="I4" s="52"/>
      <c r="J4" s="54"/>
      <c r="K4" s="52"/>
      <c r="L4" s="52"/>
      <c r="M4" s="52"/>
      <c r="N4" s="55"/>
      <c r="O4" s="70"/>
      <c r="P4" s="56"/>
      <c r="Q4" s="139" t="s">
        <v>60</v>
      </c>
      <c r="R4" s="141">
        <f>SUM(D4+D5+D6+D7+F4+F5+F6+F7+H3+H4+H5+H6+H7+J3+J4+J5+J6+J7+L3+L4+L5+L6+L7++N3+N4+N5+N6+P3+P4+P5+P6)</f>
        <v>0</v>
      </c>
      <c r="S4" s="135">
        <v>0.875</v>
      </c>
      <c r="T4" s="134"/>
      <c r="U4" s="134"/>
      <c r="V4" s="150">
        <f>SUM(S4-R4-T4+U4)</f>
        <v>0.875</v>
      </c>
      <c r="W4" s="152">
        <f>IF(V4&gt;$W$1,$W$1,V4)</f>
        <v>0.41666666666666669</v>
      </c>
    </row>
    <row r="5" spans="1:24" x14ac:dyDescent="0.25">
      <c r="A5" s="21">
        <v>3</v>
      </c>
      <c r="B5" s="129" t="s">
        <v>63</v>
      </c>
      <c r="C5" s="57"/>
      <c r="D5" s="90"/>
      <c r="E5" s="52"/>
      <c r="F5" s="58"/>
      <c r="G5" s="52"/>
      <c r="H5" s="53"/>
      <c r="I5" s="52"/>
      <c r="J5" s="55"/>
      <c r="K5" s="52"/>
      <c r="L5" s="52"/>
      <c r="M5" s="52"/>
      <c r="N5" s="55"/>
      <c r="O5" s="70"/>
      <c r="P5" s="71"/>
      <c r="Q5" s="139" t="s">
        <v>62</v>
      </c>
      <c r="R5" s="142">
        <f>SUM(D8+D9+D10+D11+F8+F9+F10+F11+H8+H9+H10+H11+J8+J9+J10+J11+L8+L9+L10+L11+N7+N8+N9+N10+N11+P7+P8+P9+P10)</f>
        <v>0</v>
      </c>
      <c r="S5" s="155">
        <f>+S4+W4</f>
        <v>1.2916666666666667</v>
      </c>
      <c r="T5" s="136"/>
      <c r="U5" s="136"/>
      <c r="V5" s="150">
        <f t="shared" ref="V5:V15" si="0">SUM(S5-R5-T5+U5)</f>
        <v>1.2916666666666667</v>
      </c>
      <c r="W5" s="152">
        <f t="shared" ref="W5:W15" si="1">IF(V5&gt;$W$1,$W$1,V5)</f>
        <v>0.41666666666666669</v>
      </c>
    </row>
    <row r="6" spans="1:24" ht="15" customHeight="1" thickBot="1" x14ac:dyDescent="0.3">
      <c r="A6" s="21">
        <v>4</v>
      </c>
      <c r="B6" s="129" t="s">
        <v>65</v>
      </c>
      <c r="C6" s="57"/>
      <c r="D6" s="90"/>
      <c r="E6" s="52"/>
      <c r="F6" s="58"/>
      <c r="G6" s="52"/>
      <c r="H6" s="53"/>
      <c r="I6" s="52"/>
      <c r="J6" s="55"/>
      <c r="K6" s="52"/>
      <c r="L6" s="42"/>
      <c r="M6" s="59"/>
      <c r="N6" s="60"/>
      <c r="O6" s="96"/>
      <c r="P6" s="61"/>
      <c r="Q6" s="139" t="s">
        <v>64</v>
      </c>
      <c r="R6" s="142">
        <f>SUM(D12+D13+D14+D15+D16+F12+F13+F14+F15+F16+H12+H13+H14+H15+J12+J13+J14+J15+L12+L13+L14+L15+N12+N13+N14+N15+P11+P12+P13+P14+P15)</f>
        <v>0</v>
      </c>
      <c r="S6" s="155">
        <f>+S4+W5</f>
        <v>1.2916666666666667</v>
      </c>
      <c r="T6" s="136"/>
      <c r="U6" s="136"/>
      <c r="V6" s="150">
        <f t="shared" si="0"/>
        <v>1.2916666666666667</v>
      </c>
      <c r="W6" s="152">
        <f t="shared" si="1"/>
        <v>0.41666666666666669</v>
      </c>
    </row>
    <row r="7" spans="1:24" ht="15" customHeight="1" thickBot="1" x14ac:dyDescent="0.3">
      <c r="A7" s="21">
        <v>5</v>
      </c>
      <c r="B7" s="130" t="s">
        <v>67</v>
      </c>
      <c r="C7" s="62"/>
      <c r="D7" s="91"/>
      <c r="E7" s="42"/>
      <c r="F7" s="43"/>
      <c r="G7" s="42"/>
      <c r="H7" s="63"/>
      <c r="I7" s="64"/>
      <c r="J7" s="65"/>
      <c r="K7" s="102"/>
      <c r="L7" s="61"/>
      <c r="M7" s="44"/>
      <c r="N7" s="67"/>
      <c r="O7" s="50"/>
      <c r="P7" s="49"/>
      <c r="Q7" s="139" t="s">
        <v>66</v>
      </c>
      <c r="R7" s="142">
        <f>SUM(D17+D18+D19+D20+F17+F18+F19+F20+H16+H17+H18+H19+H20+J16+J17+J18+J19+J20+L16+L17+L18+L19+N16+N17+N18+N19+P16+P17+P18+P19)</f>
        <v>0</v>
      </c>
      <c r="S7" s="155">
        <f>+$S$4+W6</f>
        <v>1.2916666666666667</v>
      </c>
      <c r="T7" s="136"/>
      <c r="U7" s="136"/>
      <c r="V7" s="150">
        <f t="shared" si="0"/>
        <v>1.2916666666666667</v>
      </c>
      <c r="W7" s="152">
        <f t="shared" si="1"/>
        <v>0.41666666666666669</v>
      </c>
    </row>
    <row r="8" spans="1:24" x14ac:dyDescent="0.25">
      <c r="A8" s="21">
        <v>6</v>
      </c>
      <c r="B8" s="129" t="s">
        <v>69</v>
      </c>
      <c r="C8" s="44"/>
      <c r="D8" s="114"/>
      <c r="E8" s="46"/>
      <c r="F8" s="45"/>
      <c r="G8" s="46"/>
      <c r="H8" s="45"/>
      <c r="I8" s="46"/>
      <c r="J8" s="47"/>
      <c r="K8" s="46"/>
      <c r="L8" s="68"/>
      <c r="M8" s="68"/>
      <c r="N8" s="69"/>
      <c r="O8" s="70"/>
      <c r="P8" s="56"/>
      <c r="Q8" s="139" t="s">
        <v>68</v>
      </c>
      <c r="R8" s="142">
        <f>SUM(N20+N21+J21+H21+F21+F22+H22+J22+N22+N23+J23+H23+F23+F24+H24+J24+N24+D21+D22+D23+D24+L20+L21+L22+L23+L24+P20+P21+P22+P23+P24)</f>
        <v>0</v>
      </c>
      <c r="S8" s="155">
        <f t="shared" ref="S8:S15" si="2">+$S$4+W7</f>
        <v>1.2916666666666667</v>
      </c>
      <c r="T8" s="136"/>
      <c r="U8" s="136"/>
      <c r="V8" s="150">
        <f t="shared" si="0"/>
        <v>1.2916666666666667</v>
      </c>
      <c r="W8" s="152">
        <f t="shared" si="1"/>
        <v>0.41666666666666669</v>
      </c>
    </row>
    <row r="9" spans="1:24" ht="15" customHeight="1" x14ac:dyDescent="0.25">
      <c r="A9" s="21">
        <v>7</v>
      </c>
      <c r="B9" s="129" t="s">
        <v>71</v>
      </c>
      <c r="C9" s="57"/>
      <c r="D9" s="83"/>
      <c r="E9" s="70"/>
      <c r="F9" s="53"/>
      <c r="G9" s="70"/>
      <c r="H9" s="53"/>
      <c r="I9" s="52"/>
      <c r="J9" s="55"/>
      <c r="K9" s="52"/>
      <c r="L9" s="70"/>
      <c r="M9" s="70"/>
      <c r="N9" s="55"/>
      <c r="O9" s="77"/>
      <c r="P9" s="71"/>
      <c r="Q9" s="139" t="s">
        <v>70</v>
      </c>
      <c r="R9" s="142">
        <f>SUM(F25+H25+J25+N25+N26+J26+H26+F26+F27+H27+J27+N27+N28+J28+H28+F28+F29+D25+D26+D27+D28+D29+L25+L26+L27+L28+P25+P26+P27+P28)</f>
        <v>0</v>
      </c>
      <c r="S9" s="155">
        <f t="shared" si="2"/>
        <v>1.2916666666666667</v>
      </c>
      <c r="T9" s="136"/>
      <c r="U9" s="136"/>
      <c r="V9" s="150">
        <f t="shared" si="0"/>
        <v>1.2916666666666667</v>
      </c>
      <c r="W9" s="152">
        <f t="shared" si="1"/>
        <v>0.41666666666666669</v>
      </c>
    </row>
    <row r="10" spans="1:24" ht="15" customHeight="1" thickBot="1" x14ac:dyDescent="0.3">
      <c r="A10" s="21">
        <v>8</v>
      </c>
      <c r="B10" s="129" t="s">
        <v>73</v>
      </c>
      <c r="C10" s="57"/>
      <c r="D10" s="90"/>
      <c r="E10" s="52"/>
      <c r="F10" s="53"/>
      <c r="G10" s="52"/>
      <c r="H10" s="53"/>
      <c r="I10" s="52"/>
      <c r="J10" s="55"/>
      <c r="K10" s="52"/>
      <c r="L10" s="70"/>
      <c r="M10" s="70"/>
      <c r="N10" s="72"/>
      <c r="O10" s="96"/>
      <c r="P10" s="71"/>
      <c r="Q10" s="139" t="s">
        <v>72</v>
      </c>
      <c r="R10" s="142">
        <f>SUM(H29+J29+N29+N30+J30+H30+F30+F31+H31+J31+N31+N32+J32+H32+F32+F33+H33+J33+D30+D31+D32+D33+L29+L30+L31+L32+L33+P29+P30+P31+P32)</f>
        <v>0</v>
      </c>
      <c r="S10" s="155">
        <f t="shared" si="2"/>
        <v>1.2916666666666667</v>
      </c>
      <c r="T10" s="136"/>
      <c r="U10" s="136"/>
      <c r="V10" s="150">
        <f t="shared" si="0"/>
        <v>1.2916666666666667</v>
      </c>
      <c r="W10" s="152">
        <f t="shared" si="1"/>
        <v>0.41666666666666669</v>
      </c>
    </row>
    <row r="11" spans="1:24" ht="15.75" thickBot="1" x14ac:dyDescent="0.3">
      <c r="A11" s="21">
        <v>9</v>
      </c>
      <c r="B11" s="129" t="s">
        <v>75</v>
      </c>
      <c r="C11" s="73"/>
      <c r="D11" s="115"/>
      <c r="E11" s="59"/>
      <c r="F11" s="74"/>
      <c r="G11" s="42"/>
      <c r="H11" s="75"/>
      <c r="I11" s="42"/>
      <c r="J11" s="76"/>
      <c r="K11" s="42"/>
      <c r="L11" s="77"/>
      <c r="M11" s="77"/>
      <c r="N11" s="78"/>
      <c r="O11" s="86"/>
      <c r="P11" s="95"/>
      <c r="Q11" s="139" t="s">
        <v>74</v>
      </c>
      <c r="R11" s="142">
        <f>SUM(N33+F34+H34+J34+N34+N35+J35+H35+F35+F36+H36+J36+N36+N37+J37+H37+F37+D34+D35+D36+D37+D38+L34+L35+L36+L37+P33+P34+P35+P36+P37)</f>
        <v>0</v>
      </c>
      <c r="S11" s="155">
        <f t="shared" si="2"/>
        <v>1.2916666666666667</v>
      </c>
      <c r="T11" s="136"/>
      <c r="U11" s="136"/>
      <c r="V11" s="150">
        <f t="shared" si="0"/>
        <v>1.2916666666666667</v>
      </c>
      <c r="W11" s="152">
        <f t="shared" si="1"/>
        <v>0.41666666666666669</v>
      </c>
    </row>
    <row r="12" spans="1:24" x14ac:dyDescent="0.25">
      <c r="A12" s="21">
        <v>10</v>
      </c>
      <c r="B12" s="129" t="s">
        <v>54</v>
      </c>
      <c r="C12" s="44"/>
      <c r="D12" s="46"/>
      <c r="E12" s="80"/>
      <c r="F12" s="81"/>
      <c r="G12" s="46"/>
      <c r="H12" s="82"/>
      <c r="I12" s="46"/>
      <c r="J12" s="48"/>
      <c r="K12" s="46"/>
      <c r="L12" s="46"/>
      <c r="M12" s="46"/>
      <c r="N12" s="48"/>
      <c r="O12" s="70"/>
      <c r="P12" s="56"/>
      <c r="Q12" s="139" t="s">
        <v>76</v>
      </c>
      <c r="R12" s="142">
        <f>SUM(F38+H38+J38+N38+N39+J39+H39+F39+F40+H40+J40+N40+N41+J41+H41+F41+F42+H42+D39+D40+D41+D42+L38+L39+L40+L41+P38+P39+P40+P41)</f>
        <v>0</v>
      </c>
      <c r="S12" s="155">
        <f t="shared" si="2"/>
        <v>1.2916666666666667</v>
      </c>
      <c r="T12" s="136"/>
      <c r="U12" s="136"/>
      <c r="V12" s="150">
        <f t="shared" si="0"/>
        <v>1.2916666666666667</v>
      </c>
      <c r="W12" s="152">
        <f t="shared" si="1"/>
        <v>0.41666666666666669</v>
      </c>
    </row>
    <row r="13" spans="1:24" x14ac:dyDescent="0.25">
      <c r="A13" s="21">
        <v>11</v>
      </c>
      <c r="B13" s="129" t="s">
        <v>56</v>
      </c>
      <c r="C13" s="57"/>
      <c r="D13" s="52"/>
      <c r="E13" s="83"/>
      <c r="F13" s="84"/>
      <c r="G13" s="52"/>
      <c r="H13" s="55"/>
      <c r="I13" s="52"/>
      <c r="J13" s="55"/>
      <c r="K13" s="52"/>
      <c r="L13" s="52"/>
      <c r="M13" s="52"/>
      <c r="N13" s="55"/>
      <c r="O13" s="70"/>
      <c r="P13" s="56"/>
      <c r="Q13" s="139" t="s">
        <v>44</v>
      </c>
      <c r="R13" s="142">
        <f>SUM(J42+N42+N43+J43+H43+F43+F44+H44+J44+N44+N45+J45+H45+F45+F46+H46+J46+N46+D43+D44+D45+D46+L42+L43+L44+L45+L46+P42+P43+P44+P45)</f>
        <v>0</v>
      </c>
      <c r="S13" s="155">
        <f t="shared" si="2"/>
        <v>1.2916666666666667</v>
      </c>
      <c r="T13" s="136"/>
      <c r="U13" s="136"/>
      <c r="V13" s="150">
        <f t="shared" si="0"/>
        <v>1.2916666666666667</v>
      </c>
      <c r="W13" s="152">
        <f t="shared" si="1"/>
        <v>0.41666666666666669</v>
      </c>
    </row>
    <row r="14" spans="1:24" x14ac:dyDescent="0.25">
      <c r="A14" s="21">
        <v>12</v>
      </c>
      <c r="B14" s="129" t="s">
        <v>57</v>
      </c>
      <c r="C14" s="57"/>
      <c r="D14" s="52"/>
      <c r="E14" s="83"/>
      <c r="F14" s="84"/>
      <c r="G14" s="52"/>
      <c r="H14" s="55"/>
      <c r="I14" s="52"/>
      <c r="J14" s="55"/>
      <c r="K14" s="52"/>
      <c r="L14" s="52"/>
      <c r="M14" s="52"/>
      <c r="N14" s="55"/>
      <c r="O14" s="70"/>
      <c r="P14" s="56"/>
      <c r="Q14" s="139" t="s">
        <v>45</v>
      </c>
      <c r="R14" s="142">
        <f>SUM(F47+H47+J47+N47+N48+J48+H48+F48+F49+H49+J49+N49+N50+J50+H50+F50+D47+D48+D49+D50+D51+L47+L48+L49+L50+P46+P47+P48+P49+P50)</f>
        <v>0</v>
      </c>
      <c r="S14" s="155">
        <f t="shared" si="2"/>
        <v>1.2916666666666667</v>
      </c>
      <c r="T14" s="136"/>
      <c r="U14" s="136"/>
      <c r="V14" s="150">
        <f t="shared" si="0"/>
        <v>1.2916666666666667</v>
      </c>
      <c r="W14" s="152">
        <f t="shared" si="1"/>
        <v>0.41666666666666669</v>
      </c>
    </row>
    <row r="15" spans="1:24" ht="15.75" thickBot="1" x14ac:dyDescent="0.3">
      <c r="A15" s="21">
        <v>13</v>
      </c>
      <c r="B15" s="129" t="s">
        <v>58</v>
      </c>
      <c r="C15" s="62"/>
      <c r="D15" s="42"/>
      <c r="E15" s="85"/>
      <c r="F15" s="72"/>
      <c r="G15" s="59"/>
      <c r="H15" s="60"/>
      <c r="I15" s="59"/>
      <c r="J15" s="60"/>
      <c r="K15" s="59"/>
      <c r="L15" s="59"/>
      <c r="M15" s="59"/>
      <c r="N15" s="60"/>
      <c r="O15" s="96"/>
      <c r="P15" s="61"/>
      <c r="Q15" s="140" t="s">
        <v>46</v>
      </c>
      <c r="R15" s="143">
        <f>SUM(F51+H51+J51+N51+N52+J52+H52+F52+F53+H53+J53+N53+N54+J54+H54+F54+F55+H55+J55+D52+D53+D54+D55+L51+L52+L53+L54+P51+P52+P53+P54)</f>
        <v>0</v>
      </c>
      <c r="S15" s="156">
        <f t="shared" si="2"/>
        <v>1.2916666666666667</v>
      </c>
      <c r="T15" s="137"/>
      <c r="U15" s="137"/>
      <c r="V15" s="153">
        <f t="shared" si="0"/>
        <v>1.2916666666666667</v>
      </c>
      <c r="W15" s="154">
        <f t="shared" si="1"/>
        <v>0.41666666666666669</v>
      </c>
    </row>
    <row r="16" spans="1:24" ht="15.75" thickBot="1" x14ac:dyDescent="0.3">
      <c r="A16" s="21">
        <v>14</v>
      </c>
      <c r="B16" s="129" t="s">
        <v>77</v>
      </c>
      <c r="C16" s="62"/>
      <c r="D16" s="59"/>
      <c r="E16" s="85"/>
      <c r="F16" s="78"/>
      <c r="G16" s="86"/>
      <c r="H16" s="65"/>
      <c r="I16" s="64"/>
      <c r="J16" s="65"/>
      <c r="K16" s="87"/>
      <c r="L16" s="87"/>
      <c r="M16" s="87"/>
      <c r="N16" s="88"/>
      <c r="O16" s="68"/>
      <c r="P16" s="49"/>
      <c r="Q16"/>
      <c r="R16"/>
      <c r="S16"/>
      <c r="T16"/>
      <c r="U16" s="151"/>
      <c r="V16" s="151"/>
    </row>
    <row r="17" spans="1:24" ht="15" customHeight="1" x14ac:dyDescent="0.25">
      <c r="A17" s="21">
        <v>15</v>
      </c>
      <c r="B17" s="129" t="s">
        <v>61</v>
      </c>
      <c r="C17" s="44"/>
      <c r="D17" s="113"/>
      <c r="E17" s="50"/>
      <c r="F17" s="48"/>
      <c r="G17" s="70"/>
      <c r="H17" s="55"/>
      <c r="I17" s="52"/>
      <c r="J17" s="55"/>
      <c r="K17" s="90"/>
      <c r="L17" s="90"/>
      <c r="M17" s="52"/>
      <c r="N17" s="55"/>
      <c r="O17" s="70"/>
      <c r="P17" s="56"/>
      <c r="Q17"/>
      <c r="R17"/>
      <c r="S17"/>
      <c r="T17" s="119"/>
      <c r="U17" s="119"/>
      <c r="V17" s="119"/>
    </row>
    <row r="18" spans="1:24" x14ac:dyDescent="0.25">
      <c r="A18" s="21">
        <v>16</v>
      </c>
      <c r="B18" s="129" t="s">
        <v>63</v>
      </c>
      <c r="C18" s="57"/>
      <c r="D18" s="83"/>
      <c r="E18" s="70"/>
      <c r="F18" s="55"/>
      <c r="G18" s="70"/>
      <c r="H18" s="55"/>
      <c r="I18" s="52"/>
      <c r="J18" s="55"/>
      <c r="K18" s="90"/>
      <c r="L18" s="90"/>
      <c r="M18" s="52"/>
      <c r="N18" s="55"/>
      <c r="O18" s="70"/>
      <c r="P18" s="56"/>
      <c r="Q18"/>
      <c r="R18"/>
      <c r="S18"/>
      <c r="T18"/>
      <c r="U18" s="119"/>
      <c r="V18" s="121"/>
    </row>
    <row r="19" spans="1:24" ht="15.75" customHeight="1" thickBot="1" x14ac:dyDescent="0.3">
      <c r="A19" s="21">
        <v>17</v>
      </c>
      <c r="B19" s="129" t="s">
        <v>65</v>
      </c>
      <c r="C19" s="57"/>
      <c r="D19" s="83"/>
      <c r="E19" s="70"/>
      <c r="F19" s="55"/>
      <c r="G19" s="70"/>
      <c r="H19" s="55"/>
      <c r="I19" s="52"/>
      <c r="J19" s="55"/>
      <c r="K19" s="91"/>
      <c r="L19" s="91"/>
      <c r="M19" s="42"/>
      <c r="N19" s="76"/>
      <c r="O19" s="77"/>
      <c r="P19" s="61"/>
      <c r="Q19"/>
      <c r="R19"/>
      <c r="S19"/>
      <c r="T19"/>
      <c r="U19"/>
      <c r="V19"/>
    </row>
    <row r="20" spans="1:24" ht="15.75" thickBot="1" x14ac:dyDescent="0.3">
      <c r="A20" s="21">
        <v>18</v>
      </c>
      <c r="B20" s="129" t="s">
        <v>78</v>
      </c>
      <c r="C20" s="62"/>
      <c r="D20" s="85"/>
      <c r="E20" s="77"/>
      <c r="F20" s="76"/>
      <c r="G20" s="77"/>
      <c r="H20" s="76"/>
      <c r="I20" s="42"/>
      <c r="J20" s="78"/>
      <c r="K20" s="92"/>
      <c r="L20" s="92"/>
      <c r="M20" s="93"/>
      <c r="N20" s="94"/>
      <c r="O20" s="117"/>
      <c r="P20" s="95"/>
      <c r="Q20" s="122"/>
      <c r="R20" s="127"/>
      <c r="S20" s="124"/>
      <c r="T20"/>
      <c r="U20" s="119"/>
      <c r="V20" s="121"/>
    </row>
    <row r="21" spans="1:24" ht="15" customHeight="1" x14ac:dyDescent="0.25">
      <c r="A21" s="21">
        <v>19</v>
      </c>
      <c r="B21" s="129" t="s">
        <v>49</v>
      </c>
      <c r="C21" s="44"/>
      <c r="D21" s="113"/>
      <c r="E21" s="50"/>
      <c r="F21" s="48"/>
      <c r="G21" s="50"/>
      <c r="H21" s="48"/>
      <c r="I21" s="46"/>
      <c r="J21" s="48"/>
      <c r="K21" s="52"/>
      <c r="L21" s="52"/>
      <c r="M21" s="52"/>
      <c r="N21" s="55"/>
      <c r="O21" s="70"/>
      <c r="P21" s="56"/>
      <c r="Q21" s="122"/>
      <c r="R21" s="127"/>
      <c r="S21" s="124"/>
      <c r="T21" s="119"/>
      <c r="U21" s="119"/>
      <c r="V21" s="121"/>
    </row>
    <row r="22" spans="1:24" x14ac:dyDescent="0.25">
      <c r="A22" s="21">
        <v>20</v>
      </c>
      <c r="B22" s="129" t="s">
        <v>51</v>
      </c>
      <c r="C22" s="57"/>
      <c r="D22" s="83"/>
      <c r="E22" s="70"/>
      <c r="F22" s="55"/>
      <c r="G22" s="70"/>
      <c r="H22" s="55"/>
      <c r="I22" s="52"/>
      <c r="J22" s="55"/>
      <c r="K22" s="52"/>
      <c r="L22" s="52"/>
      <c r="M22" s="52"/>
      <c r="N22" s="55"/>
      <c r="O22" s="70"/>
      <c r="P22" s="56"/>
      <c r="Q22" s="122"/>
      <c r="R22" s="127"/>
      <c r="S22" s="123"/>
      <c r="T22" s="119"/>
      <c r="U22" s="119"/>
      <c r="V22" s="121"/>
      <c r="W22" s="146"/>
      <c r="X22" s="121"/>
    </row>
    <row r="23" spans="1:24" ht="15" customHeight="1" x14ac:dyDescent="0.25">
      <c r="A23" s="21">
        <v>21</v>
      </c>
      <c r="B23" s="129" t="s">
        <v>52</v>
      </c>
      <c r="C23" s="57"/>
      <c r="D23" s="83"/>
      <c r="E23" s="70"/>
      <c r="F23" s="55"/>
      <c r="G23" s="70"/>
      <c r="H23" s="55"/>
      <c r="I23" s="52"/>
      <c r="J23" s="55"/>
      <c r="K23" s="52"/>
      <c r="L23" s="52"/>
      <c r="M23" s="52"/>
      <c r="N23" s="55"/>
      <c r="O23" s="70"/>
      <c r="P23" s="56"/>
      <c r="Q23" s="122"/>
      <c r="R23" s="127"/>
      <c r="S23" s="120"/>
      <c r="T23" s="120"/>
      <c r="U23" s="120"/>
      <c r="V23" s="120"/>
      <c r="W23" s="13"/>
      <c r="X23" s="6"/>
    </row>
    <row r="24" spans="1:24" ht="15.75" thickBot="1" x14ac:dyDescent="0.3">
      <c r="A24" s="21">
        <v>22</v>
      </c>
      <c r="B24" s="129" t="s">
        <v>79</v>
      </c>
      <c r="C24" s="73"/>
      <c r="D24" s="116"/>
      <c r="E24" s="96"/>
      <c r="F24" s="60"/>
      <c r="G24" s="96"/>
      <c r="H24" s="60"/>
      <c r="I24" s="59"/>
      <c r="J24" s="60"/>
      <c r="K24" s="59"/>
      <c r="L24" s="59"/>
      <c r="M24" s="59"/>
      <c r="N24" s="60"/>
      <c r="O24" s="96"/>
      <c r="P24" s="61"/>
      <c r="R24" s="24"/>
      <c r="S24" s="7"/>
      <c r="T24" s="11"/>
      <c r="U24" s="11"/>
      <c r="V24" s="7"/>
      <c r="W24" s="13"/>
      <c r="X24" s="6"/>
    </row>
    <row r="25" spans="1:24" x14ac:dyDescent="0.25">
      <c r="A25" s="21">
        <v>23</v>
      </c>
      <c r="B25" s="129" t="s">
        <v>80</v>
      </c>
      <c r="C25" s="44"/>
      <c r="D25" s="113"/>
      <c r="E25" s="50"/>
      <c r="F25" s="51"/>
      <c r="G25" s="46"/>
      <c r="H25" s="48"/>
      <c r="I25" s="46"/>
      <c r="J25" s="48"/>
      <c r="K25" s="46"/>
      <c r="L25" s="46"/>
      <c r="M25" s="46"/>
      <c r="N25" s="48"/>
      <c r="O25" s="50"/>
      <c r="P25" s="49"/>
      <c r="R25" s="24"/>
      <c r="S25" s="7"/>
      <c r="T25" s="7"/>
      <c r="U25" s="7"/>
      <c r="V25" s="7"/>
      <c r="W25" s="13"/>
      <c r="X25" s="6"/>
    </row>
    <row r="26" spans="1:24" x14ac:dyDescent="0.25">
      <c r="A26" s="21">
        <v>24</v>
      </c>
      <c r="B26" s="129" t="s">
        <v>81</v>
      </c>
      <c r="C26" s="57"/>
      <c r="D26" s="83"/>
      <c r="E26" s="70"/>
      <c r="F26" s="84"/>
      <c r="G26" s="52"/>
      <c r="H26" s="55"/>
      <c r="I26" s="52"/>
      <c r="J26" s="55"/>
      <c r="K26" s="52"/>
      <c r="L26" s="52"/>
      <c r="M26" s="52"/>
      <c r="N26" s="55"/>
      <c r="O26" s="70"/>
      <c r="P26" s="56"/>
      <c r="R26" s="24"/>
      <c r="S26" s="7"/>
      <c r="T26" s="7"/>
      <c r="U26" s="7"/>
      <c r="V26" s="7"/>
      <c r="W26" s="13"/>
      <c r="X26" s="6"/>
    </row>
    <row r="27" spans="1:24" x14ac:dyDescent="0.25">
      <c r="A27" s="21">
        <v>25</v>
      </c>
      <c r="B27" s="129" t="s">
        <v>83</v>
      </c>
      <c r="C27" s="57"/>
      <c r="D27" s="83"/>
      <c r="E27" s="70"/>
      <c r="F27" s="84"/>
      <c r="G27" s="52"/>
      <c r="H27" s="55"/>
      <c r="I27" s="52"/>
      <c r="J27" s="55"/>
      <c r="K27" s="52"/>
      <c r="L27" s="52"/>
      <c r="M27" s="52"/>
      <c r="N27" s="55"/>
      <c r="O27" s="70"/>
      <c r="P27" s="56"/>
      <c r="R27" s="24"/>
      <c r="S27" s="7"/>
      <c r="T27" s="7"/>
      <c r="U27" s="7"/>
      <c r="V27" s="7"/>
      <c r="W27" s="13"/>
      <c r="X27" s="6"/>
    </row>
    <row r="28" spans="1:24" ht="15.75" thickBot="1" x14ac:dyDescent="0.3">
      <c r="A28" s="21">
        <v>26</v>
      </c>
      <c r="B28" s="129" t="s">
        <v>84</v>
      </c>
      <c r="C28" s="57"/>
      <c r="D28" s="83"/>
      <c r="E28" s="70"/>
      <c r="F28" s="84"/>
      <c r="G28" s="59"/>
      <c r="H28" s="60"/>
      <c r="I28" s="59"/>
      <c r="J28" s="60"/>
      <c r="K28" s="59"/>
      <c r="L28" s="59"/>
      <c r="M28" s="59"/>
      <c r="N28" s="60"/>
      <c r="O28" s="96"/>
      <c r="P28" s="61"/>
      <c r="R28" s="24"/>
      <c r="S28" s="7"/>
      <c r="T28" s="7"/>
      <c r="U28" s="7"/>
      <c r="V28" s="7"/>
      <c r="W28" s="13"/>
      <c r="X28" s="6"/>
    </row>
    <row r="29" spans="1:24" ht="15.75" thickBot="1" x14ac:dyDescent="0.3">
      <c r="A29" s="21">
        <v>27</v>
      </c>
      <c r="B29" s="129" t="s">
        <v>85</v>
      </c>
      <c r="C29" s="73"/>
      <c r="D29" s="116"/>
      <c r="E29" s="96"/>
      <c r="F29" s="97"/>
      <c r="G29" s="98"/>
      <c r="H29" s="48"/>
      <c r="I29" s="46"/>
      <c r="J29" s="48"/>
      <c r="K29" s="50"/>
      <c r="L29" s="50"/>
      <c r="M29" s="46"/>
      <c r="N29" s="48"/>
      <c r="O29" s="50"/>
      <c r="P29" s="49"/>
      <c r="R29" s="24"/>
      <c r="S29" s="7"/>
      <c r="T29" s="7"/>
      <c r="U29" s="7"/>
      <c r="V29" s="7"/>
      <c r="W29" s="13"/>
      <c r="X29" s="6"/>
    </row>
    <row r="30" spans="1:24" x14ac:dyDescent="0.25">
      <c r="A30" s="21">
        <v>28</v>
      </c>
      <c r="B30" s="129" t="s">
        <v>61</v>
      </c>
      <c r="C30" s="44"/>
      <c r="D30" s="113"/>
      <c r="E30" s="50"/>
      <c r="F30" s="48"/>
      <c r="G30" s="83"/>
      <c r="H30" s="55"/>
      <c r="I30" s="52"/>
      <c r="J30" s="55"/>
      <c r="K30" s="70"/>
      <c r="L30" s="70"/>
      <c r="M30" s="52"/>
      <c r="N30" s="55"/>
      <c r="O30" s="70"/>
      <c r="P30" s="56"/>
      <c r="R30" s="6"/>
      <c r="S30" s="7"/>
      <c r="T30" s="7"/>
      <c r="U30" s="7"/>
      <c r="V30" s="7"/>
      <c r="W30" s="13"/>
      <c r="X30" s="6"/>
    </row>
    <row r="31" spans="1:24" x14ac:dyDescent="0.25">
      <c r="A31" s="21">
        <v>29</v>
      </c>
      <c r="B31" s="129" t="s">
        <v>63</v>
      </c>
      <c r="C31" s="57"/>
      <c r="D31" s="83"/>
      <c r="E31" s="70"/>
      <c r="F31" s="55"/>
      <c r="G31" s="83"/>
      <c r="H31" s="55"/>
      <c r="I31" s="52"/>
      <c r="J31" s="55"/>
      <c r="K31" s="70"/>
      <c r="L31" s="70"/>
      <c r="M31" s="52"/>
      <c r="N31" s="55"/>
      <c r="O31" s="70"/>
      <c r="P31" s="56"/>
    </row>
    <row r="32" spans="1:24" ht="15.75" thickBot="1" x14ac:dyDescent="0.3">
      <c r="A32" s="21">
        <v>30</v>
      </c>
      <c r="B32" s="129" t="s">
        <v>65</v>
      </c>
      <c r="C32" s="57"/>
      <c r="D32" s="83"/>
      <c r="E32" s="70"/>
      <c r="F32" s="55"/>
      <c r="G32" s="83"/>
      <c r="H32" s="55"/>
      <c r="I32" s="52"/>
      <c r="J32" s="55"/>
      <c r="K32" s="70"/>
      <c r="L32" s="77"/>
      <c r="M32" s="59"/>
      <c r="N32" s="60"/>
      <c r="O32" s="96"/>
      <c r="P32" s="71"/>
    </row>
    <row r="33" spans="1:16" ht="15.75" thickBot="1" x14ac:dyDescent="0.3">
      <c r="A33" s="21">
        <v>31</v>
      </c>
      <c r="B33" s="129" t="s">
        <v>87</v>
      </c>
      <c r="C33" s="73"/>
      <c r="D33" s="85"/>
      <c r="E33" s="77"/>
      <c r="F33" s="76"/>
      <c r="G33" s="85"/>
      <c r="H33" s="76"/>
      <c r="I33" s="42"/>
      <c r="J33" s="76"/>
      <c r="K33" s="77"/>
      <c r="L33" s="61"/>
      <c r="M33" s="99"/>
      <c r="N33" s="65"/>
      <c r="O33" s="102"/>
      <c r="P33" s="95"/>
    </row>
    <row r="34" spans="1:16" x14ac:dyDescent="0.25">
      <c r="A34" s="21">
        <v>32</v>
      </c>
      <c r="B34" s="129" t="s">
        <v>69</v>
      </c>
      <c r="C34" s="98"/>
      <c r="D34" s="50"/>
      <c r="E34" s="46"/>
      <c r="F34" s="48"/>
      <c r="G34" s="50"/>
      <c r="H34" s="48"/>
      <c r="I34" s="46"/>
      <c r="J34" s="48"/>
      <c r="K34" s="46"/>
      <c r="L34" s="87"/>
      <c r="M34" s="52"/>
      <c r="N34" s="55"/>
      <c r="O34" s="70"/>
      <c r="P34" s="56"/>
    </row>
    <row r="35" spans="1:16" x14ac:dyDescent="0.25">
      <c r="A35" s="21">
        <v>33</v>
      </c>
      <c r="B35" s="129" t="s">
        <v>71</v>
      </c>
      <c r="C35" s="100"/>
      <c r="D35" s="70"/>
      <c r="E35" s="52"/>
      <c r="F35" s="55"/>
      <c r="G35" s="70"/>
      <c r="H35" s="55"/>
      <c r="I35" s="52"/>
      <c r="J35" s="55"/>
      <c r="K35" s="52"/>
      <c r="L35" s="52"/>
      <c r="M35" s="52"/>
      <c r="N35" s="55"/>
      <c r="O35" s="70"/>
      <c r="P35" s="56"/>
    </row>
    <row r="36" spans="1:16" x14ac:dyDescent="0.25">
      <c r="A36" s="21">
        <v>34</v>
      </c>
      <c r="B36" s="129" t="s">
        <v>73</v>
      </c>
      <c r="C36" s="100"/>
      <c r="D36" s="70"/>
      <c r="E36" s="52"/>
      <c r="F36" s="55"/>
      <c r="G36" s="70"/>
      <c r="H36" s="55"/>
      <c r="I36" s="52"/>
      <c r="J36" s="55"/>
      <c r="K36" s="52"/>
      <c r="L36" s="52"/>
      <c r="M36" s="52"/>
      <c r="N36" s="55"/>
      <c r="O36" s="70"/>
      <c r="P36" s="56"/>
    </row>
    <row r="37" spans="1:16" ht="15.75" thickBot="1" x14ac:dyDescent="0.3">
      <c r="A37" s="21">
        <v>35</v>
      </c>
      <c r="B37" s="129" t="s">
        <v>88</v>
      </c>
      <c r="C37" s="100"/>
      <c r="D37" s="77"/>
      <c r="E37" s="59"/>
      <c r="F37" s="60"/>
      <c r="G37" s="96"/>
      <c r="H37" s="60"/>
      <c r="I37" s="59"/>
      <c r="J37" s="60"/>
      <c r="K37" s="59"/>
      <c r="L37" s="59"/>
      <c r="M37" s="59"/>
      <c r="N37" s="60"/>
      <c r="O37" s="96"/>
      <c r="P37" s="61"/>
    </row>
    <row r="38" spans="1:16" ht="15.75" thickBot="1" x14ac:dyDescent="0.3">
      <c r="A38" s="21">
        <v>36</v>
      </c>
      <c r="B38" s="129" t="s">
        <v>89</v>
      </c>
      <c r="C38" s="105"/>
      <c r="D38" s="61"/>
      <c r="E38" s="86"/>
      <c r="F38" s="65"/>
      <c r="G38" s="102"/>
      <c r="H38" s="48"/>
      <c r="I38" s="46"/>
      <c r="J38" s="48"/>
      <c r="K38" s="46"/>
      <c r="L38" s="46"/>
      <c r="M38" s="46"/>
      <c r="N38" s="48"/>
      <c r="O38" s="50"/>
      <c r="P38" s="49"/>
    </row>
    <row r="39" spans="1:16" x14ac:dyDescent="0.25">
      <c r="A39" s="21">
        <v>37</v>
      </c>
      <c r="B39" s="129" t="s">
        <v>90</v>
      </c>
      <c r="C39" s="98"/>
      <c r="D39" s="68"/>
      <c r="E39" s="70"/>
      <c r="F39" s="55"/>
      <c r="G39" s="70"/>
      <c r="H39" s="55"/>
      <c r="I39" s="52"/>
      <c r="J39" s="55"/>
      <c r="K39" s="52"/>
      <c r="L39" s="52"/>
      <c r="M39" s="52"/>
      <c r="N39" s="55"/>
      <c r="O39" s="70"/>
      <c r="P39" s="56"/>
    </row>
    <row r="40" spans="1:16" x14ac:dyDescent="0.25">
      <c r="A40" s="21">
        <v>38</v>
      </c>
      <c r="B40" s="129" t="s">
        <v>91</v>
      </c>
      <c r="C40" s="100"/>
      <c r="D40" s="70"/>
      <c r="E40" s="70"/>
      <c r="F40" s="55"/>
      <c r="G40" s="70"/>
      <c r="H40" s="55"/>
      <c r="I40" s="52"/>
      <c r="J40" s="55"/>
      <c r="K40" s="52"/>
      <c r="L40" s="52"/>
      <c r="M40" s="52"/>
      <c r="N40" s="55"/>
      <c r="O40" s="70"/>
      <c r="P40" s="56"/>
    </row>
    <row r="41" spans="1:16" ht="15.75" thickBot="1" x14ac:dyDescent="0.3">
      <c r="A41" s="21">
        <v>39</v>
      </c>
      <c r="B41" s="129" t="s">
        <v>92</v>
      </c>
      <c r="C41" s="100"/>
      <c r="D41" s="70"/>
      <c r="E41" s="70"/>
      <c r="F41" s="55"/>
      <c r="G41" s="70"/>
      <c r="H41" s="76"/>
      <c r="I41" s="59"/>
      <c r="J41" s="60"/>
      <c r="K41" s="59"/>
      <c r="L41" s="59"/>
      <c r="M41" s="59"/>
      <c r="N41" s="60"/>
      <c r="O41" s="96"/>
      <c r="P41" s="61"/>
    </row>
    <row r="42" spans="1:16" ht="15.75" thickBot="1" x14ac:dyDescent="0.3">
      <c r="A42" s="21">
        <v>40</v>
      </c>
      <c r="B42" s="129" t="s">
        <v>93</v>
      </c>
      <c r="C42" s="105"/>
      <c r="D42" s="77"/>
      <c r="E42" s="77"/>
      <c r="F42" s="76"/>
      <c r="G42" s="77"/>
      <c r="H42" s="78"/>
      <c r="I42" s="99"/>
      <c r="J42" s="65"/>
      <c r="K42" s="64"/>
      <c r="L42" s="64"/>
      <c r="M42" s="64"/>
      <c r="N42" s="103"/>
      <c r="O42" s="50"/>
      <c r="P42" s="49"/>
    </row>
    <row r="43" spans="1:16" x14ac:dyDescent="0.25">
      <c r="A43" s="21">
        <v>41</v>
      </c>
      <c r="B43" s="129" t="s">
        <v>94</v>
      </c>
      <c r="C43" s="98"/>
      <c r="D43" s="50"/>
      <c r="E43" s="50"/>
      <c r="F43" s="48"/>
      <c r="G43" s="50"/>
      <c r="H43" s="48"/>
      <c r="I43" s="52"/>
      <c r="J43" s="55"/>
      <c r="K43" s="52"/>
      <c r="L43" s="52"/>
      <c r="M43" s="52"/>
      <c r="N43" s="55"/>
      <c r="O43" s="70"/>
      <c r="P43" s="56"/>
    </row>
    <row r="44" spans="1:16" x14ac:dyDescent="0.25">
      <c r="A44" s="21">
        <v>42</v>
      </c>
      <c r="B44" s="129" t="s">
        <v>95</v>
      </c>
      <c r="C44" s="100"/>
      <c r="D44" s="70"/>
      <c r="E44" s="70"/>
      <c r="F44" s="55"/>
      <c r="G44" s="70"/>
      <c r="H44" s="55"/>
      <c r="I44" s="52"/>
      <c r="J44" s="55"/>
      <c r="K44" s="52"/>
      <c r="L44" s="52"/>
      <c r="M44" s="52"/>
      <c r="N44" s="55"/>
      <c r="O44" s="70"/>
      <c r="P44" s="56"/>
    </row>
    <row r="45" spans="1:16" ht="15.75" thickBot="1" x14ac:dyDescent="0.3">
      <c r="A45" s="21">
        <v>43</v>
      </c>
      <c r="B45" s="129" t="s">
        <v>96</v>
      </c>
      <c r="C45" s="100"/>
      <c r="D45" s="70"/>
      <c r="E45" s="70"/>
      <c r="F45" s="55"/>
      <c r="G45" s="70"/>
      <c r="H45" s="55"/>
      <c r="I45" s="52"/>
      <c r="J45" s="55"/>
      <c r="K45" s="52"/>
      <c r="L45" s="52"/>
      <c r="M45" s="52"/>
      <c r="N45" s="84"/>
      <c r="O45" s="96"/>
      <c r="P45" s="61"/>
    </row>
    <row r="46" spans="1:16" ht="15.75" thickBot="1" x14ac:dyDescent="0.3">
      <c r="A46" s="21">
        <v>44</v>
      </c>
      <c r="B46" s="129" t="s">
        <v>97</v>
      </c>
      <c r="C46" s="107"/>
      <c r="D46" s="77"/>
      <c r="E46" s="77"/>
      <c r="F46" s="76"/>
      <c r="G46" s="77"/>
      <c r="H46" s="76"/>
      <c r="I46" s="42"/>
      <c r="J46" s="76"/>
      <c r="K46" s="42"/>
      <c r="L46" s="42"/>
      <c r="M46" s="42"/>
      <c r="N46" s="78"/>
      <c r="O46" s="98"/>
      <c r="P46" s="49"/>
    </row>
    <row r="47" spans="1:16" x14ac:dyDescent="0.25">
      <c r="A47" s="21">
        <v>45</v>
      </c>
      <c r="B47" s="129" t="s">
        <v>54</v>
      </c>
      <c r="C47" s="98"/>
      <c r="D47" s="50"/>
      <c r="E47" s="46"/>
      <c r="F47" s="48"/>
      <c r="G47" s="50"/>
      <c r="H47" s="48"/>
      <c r="I47" s="46"/>
      <c r="J47" s="48"/>
      <c r="K47" s="46"/>
      <c r="L47" s="46"/>
      <c r="M47" s="46"/>
      <c r="N47" s="48"/>
      <c r="O47" s="68"/>
      <c r="P47" s="89"/>
    </row>
    <row r="48" spans="1:16" x14ac:dyDescent="0.25">
      <c r="A48" s="21">
        <v>46</v>
      </c>
      <c r="B48" s="129" t="s">
        <v>56</v>
      </c>
      <c r="C48" s="100"/>
      <c r="D48" s="70"/>
      <c r="E48" s="52"/>
      <c r="F48" s="55"/>
      <c r="G48" s="70"/>
      <c r="H48" s="55"/>
      <c r="I48" s="52"/>
      <c r="J48" s="55"/>
      <c r="K48" s="52"/>
      <c r="L48" s="52"/>
      <c r="M48" s="52"/>
      <c r="N48" s="55"/>
      <c r="O48" s="70"/>
      <c r="P48" s="56"/>
    </row>
    <row r="49" spans="1:16" x14ac:dyDescent="0.25">
      <c r="A49" s="21">
        <v>47</v>
      </c>
      <c r="B49" s="129" t="s">
        <v>57</v>
      </c>
      <c r="C49" s="100"/>
      <c r="D49" s="70"/>
      <c r="E49" s="52"/>
      <c r="F49" s="55"/>
      <c r="G49" s="70"/>
      <c r="H49" s="55"/>
      <c r="I49" s="52"/>
      <c r="J49" s="55"/>
      <c r="K49" s="52"/>
      <c r="L49" s="52"/>
      <c r="M49" s="52"/>
      <c r="N49" s="55"/>
      <c r="O49" s="70"/>
      <c r="P49" s="56"/>
    </row>
    <row r="50" spans="1:16" ht="15.75" thickBot="1" x14ac:dyDescent="0.3">
      <c r="A50" s="21">
        <v>48</v>
      </c>
      <c r="B50" s="129" t="s">
        <v>58</v>
      </c>
      <c r="C50" s="105"/>
      <c r="D50" s="77"/>
      <c r="E50" s="59"/>
      <c r="F50" s="60"/>
      <c r="G50" s="96"/>
      <c r="H50" s="60"/>
      <c r="I50" s="59"/>
      <c r="J50" s="60"/>
      <c r="K50" s="59"/>
      <c r="L50" s="59"/>
      <c r="M50" s="59"/>
      <c r="N50" s="60"/>
      <c r="O50" s="96"/>
      <c r="P50" s="61"/>
    </row>
    <row r="51" spans="1:16" ht="15.75" thickBot="1" x14ac:dyDescent="0.3">
      <c r="A51" s="21">
        <v>49</v>
      </c>
      <c r="B51" s="129" t="s">
        <v>98</v>
      </c>
      <c r="C51" s="105"/>
      <c r="D51" s="61"/>
      <c r="E51" s="106"/>
      <c r="F51" s="94"/>
      <c r="G51" s="102"/>
      <c r="H51" s="65"/>
      <c r="I51" s="64"/>
      <c r="J51" s="103"/>
      <c r="K51" s="46"/>
      <c r="L51" s="46"/>
      <c r="M51" s="46"/>
      <c r="N51" s="48"/>
      <c r="O51" s="50"/>
      <c r="P51" s="49"/>
    </row>
    <row r="52" spans="1:16" x14ac:dyDescent="0.25">
      <c r="A52" s="21">
        <v>50</v>
      </c>
      <c r="B52" s="129" t="s">
        <v>90</v>
      </c>
      <c r="C52" s="98"/>
      <c r="D52" s="68"/>
      <c r="E52" s="52"/>
      <c r="F52" s="55"/>
      <c r="G52" s="70"/>
      <c r="H52" s="55"/>
      <c r="I52" s="52"/>
      <c r="J52" s="55"/>
      <c r="K52" s="52"/>
      <c r="L52" s="52"/>
      <c r="M52" s="52"/>
      <c r="N52" s="55"/>
      <c r="O52" s="70"/>
      <c r="P52" s="56"/>
    </row>
    <row r="53" spans="1:16" x14ac:dyDescent="0.25">
      <c r="A53" s="21">
        <v>51</v>
      </c>
      <c r="B53" s="129" t="s">
        <v>91</v>
      </c>
      <c r="C53" s="100"/>
      <c r="D53" s="70"/>
      <c r="E53" s="52"/>
      <c r="F53" s="55"/>
      <c r="G53" s="70"/>
      <c r="H53" s="55"/>
      <c r="I53" s="52"/>
      <c r="J53" s="55"/>
      <c r="K53" s="52"/>
      <c r="L53" s="52"/>
      <c r="M53" s="52"/>
      <c r="N53" s="55"/>
      <c r="O53" s="70"/>
      <c r="P53" s="56"/>
    </row>
    <row r="54" spans="1:16" ht="15.75" thickBot="1" x14ac:dyDescent="0.3">
      <c r="A54" s="21">
        <v>52</v>
      </c>
      <c r="B54" s="129" t="s">
        <v>92</v>
      </c>
      <c r="C54" s="100"/>
      <c r="D54" s="70"/>
      <c r="E54" s="52"/>
      <c r="F54" s="55"/>
      <c r="G54" s="70"/>
      <c r="H54" s="55"/>
      <c r="I54" s="52"/>
      <c r="J54" s="84"/>
      <c r="K54" s="59"/>
      <c r="L54" s="59"/>
      <c r="M54" s="59"/>
      <c r="N54" s="60"/>
      <c r="O54" s="96"/>
      <c r="P54" s="61"/>
    </row>
    <row r="55" spans="1:16" ht="15.75" thickBot="1" x14ac:dyDescent="0.3">
      <c r="A55" s="22">
        <v>1</v>
      </c>
      <c r="B55" s="131" t="s">
        <v>99</v>
      </c>
      <c r="C55" s="107"/>
      <c r="D55" s="96"/>
      <c r="E55" s="110"/>
      <c r="F55" s="109"/>
      <c r="G55" s="110"/>
      <c r="H55" s="109"/>
      <c r="I55" s="110"/>
      <c r="J55" s="111"/>
      <c r="K55" s="44"/>
      <c r="L55" s="114"/>
      <c r="M55" s="112"/>
      <c r="N55" s="48"/>
      <c r="O55" s="50"/>
      <c r="P55" s="49"/>
    </row>
  </sheetData>
  <mergeCells count="10">
    <mergeCell ref="M1:N2"/>
    <mergeCell ref="O1:P2"/>
    <mergeCell ref="Q1:V2"/>
    <mergeCell ref="W1:W2"/>
    <mergeCell ref="A1:B2"/>
    <mergeCell ref="C1:D2"/>
    <mergeCell ref="E1:F2"/>
    <mergeCell ref="G1:H2"/>
    <mergeCell ref="I1:J2"/>
    <mergeCell ref="K1:L2"/>
  </mergeCells>
  <conditionalFormatting sqref="V4:V15">
    <cfRule type="cellIs" dxfId="63" priority="1" operator="lessThanOrEqual">
      <formula>0.291666666666667</formula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" operator="equal" id="{58F87A63-332C-4117-A6A0-D02346B8C7E9}">
            <xm:f>Données!$A$7</xm:f>
            <x14:dxf>
              <fill>
                <patternFill>
                  <bgColor theme="0"/>
                </patternFill>
              </fill>
            </x14:dxf>
          </x14:cfRule>
          <x14:cfRule type="cellIs" priority="3" operator="equal" id="{1F365A19-6028-4F52-A67B-F38B0D6A6A4B}">
            <xm:f>Données!$A$6</xm:f>
            <x14:dxf>
              <fill>
                <patternFill>
                  <bgColor rgb="FF92D050"/>
                </patternFill>
              </fill>
            </x14:dxf>
          </x14:cfRule>
          <x14:cfRule type="cellIs" priority="4" operator="equal" id="{BF7E2692-7F24-4248-84E1-E42698CF1E69}">
            <xm:f>Données!$A$5</xm:f>
            <x14:dxf>
              <fill>
                <patternFill>
                  <bgColor rgb="FFFFC000"/>
                </patternFill>
              </fill>
            </x14:dxf>
          </x14:cfRule>
          <x14:cfRule type="cellIs" priority="5" operator="equal" id="{5DB8E062-98B7-4A61-8D54-DEBC88DCC66A}">
            <xm:f>Données!$A$3</xm:f>
            <x14:dxf>
              <fill>
                <patternFill>
                  <bgColor theme="5" tint="0.39994506668294322"/>
                </patternFill>
              </fill>
            </x14:dxf>
          </x14:cfRule>
          <xm:sqref>E3:E55 G3:G55 I3:I55 M3:M55 C3:D3</xm:sqref>
        </x14:conditionalFormatting>
        <x14:conditionalFormatting xmlns:xm="http://schemas.microsoft.com/office/excel/2006/main">
          <x14:cfRule type="cellIs" priority="6" operator="equal" id="{82C7597D-2FB6-45D2-84E3-5AB5DAE87DB0}">
            <xm:f>Données!$A$2</xm:f>
            <x14:dxf>
              <fill>
                <patternFill patternType="lightTrellis">
                  <bgColor theme="0" tint="-0.14996795556505021"/>
                </patternFill>
              </fill>
            </x14:dxf>
          </x14:cfRule>
          <xm:sqref>G3:G55 I3:I55 K3:M55 O3:P55 C3:E55</xm:sqref>
        </x14:conditionalFormatting>
        <x14:conditionalFormatting xmlns:xm="http://schemas.microsoft.com/office/excel/2006/main">
          <x14:cfRule type="cellIs" priority="7" operator="equal" id="{B9F97BB1-2493-4AED-81F3-F235C0112A85}">
            <xm:f>Données!$A$8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4D4984DA-60E7-44EB-BAC7-44FF79363012}">
            <xm:f>Données!$A$4</xm:f>
            <x14:dxf>
              <fill>
                <patternFill>
                  <bgColor rgb="FFFFFF00"/>
                </patternFill>
              </fill>
            </x14:dxf>
          </x14:cfRule>
          <xm:sqref>C3:E55 G3:G55 I3:I55 K3:M55 O3:P55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Données!$A$2:$A$8</xm:f>
          </x14:formula1>
          <xm:sqref>C3:C55 E3:E55 G3:G55 I3:I55 K3:K55 M3:M55 O3:O55</xm:sqref>
        </x14:dataValidation>
        <x14:dataValidation type="list" allowBlank="1" showInputMessage="1" showErrorMessage="1">
          <x14:formula1>
            <xm:f>Données!$A$2:$A$7</xm:f>
          </x14:formula1>
          <xm:sqref>I56:I1048576 G56:G1048576 E56:E1048576 E1 G1 I1 M1 M56:M1048576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55"/>
  <sheetViews>
    <sheetView workbookViewId="0">
      <selection activeCell="S30" sqref="S30"/>
    </sheetView>
  </sheetViews>
  <sheetFormatPr baseColWidth="10" defaultColWidth="9.140625" defaultRowHeight="15" x14ac:dyDescent="0.25"/>
  <cols>
    <col min="1" max="1" width="3" style="2" bestFit="1" customWidth="1"/>
    <col min="2" max="2" width="17.7109375" style="19" bestFit="1" customWidth="1"/>
    <col min="3" max="3" width="7.42578125" style="26" customWidth="1"/>
    <col min="4" max="4" width="5.5703125" style="26" customWidth="1"/>
    <col min="5" max="5" width="7.42578125" style="25" customWidth="1"/>
    <col min="6" max="6" width="5.5703125" style="15" bestFit="1" customWidth="1"/>
    <col min="7" max="7" width="7.42578125" style="133" customWidth="1"/>
    <col min="8" max="8" width="5.5703125" style="15" bestFit="1" customWidth="1"/>
    <col min="9" max="9" width="7.42578125" style="25" customWidth="1"/>
    <col min="10" max="10" width="5.5703125" style="27" bestFit="1" customWidth="1"/>
    <col min="11" max="11" width="7.42578125" style="26" customWidth="1"/>
    <col min="12" max="12" width="5.5703125" style="26" customWidth="1"/>
    <col min="13" max="13" width="7.42578125" style="25" customWidth="1"/>
    <col min="14" max="14" width="5.5703125" style="27" bestFit="1" customWidth="1"/>
    <col min="15" max="15" width="7.42578125" style="26" customWidth="1"/>
    <col min="16" max="16" width="5.5703125" style="26" customWidth="1"/>
    <col min="17" max="17" width="10.42578125" style="14" bestFit="1" customWidth="1"/>
    <col min="18" max="18" width="8.140625" style="14" bestFit="1" customWidth="1"/>
    <col min="19" max="19" width="10.28515625" style="5" bestFit="1" customWidth="1"/>
    <col min="20" max="21" width="9" style="5" customWidth="1"/>
    <col min="22" max="22" width="8.140625" style="5" bestFit="1" customWidth="1"/>
    <col min="23" max="23" width="10" style="5" customWidth="1"/>
    <col min="24" max="24" width="10" customWidth="1"/>
    <col min="25" max="25" width="9.140625" style="7"/>
    <col min="27" max="27" width="10.42578125" bestFit="1" customWidth="1"/>
  </cols>
  <sheetData>
    <row r="1" spans="1:24" ht="15" customHeight="1" x14ac:dyDescent="0.25">
      <c r="A1" s="165" t="s">
        <v>33</v>
      </c>
      <c r="B1" s="161"/>
      <c r="C1" s="160" t="s">
        <v>34</v>
      </c>
      <c r="D1" s="161"/>
      <c r="E1" s="160" t="s">
        <v>35</v>
      </c>
      <c r="F1" s="161"/>
      <c r="G1" s="160" t="s">
        <v>36</v>
      </c>
      <c r="H1" s="161"/>
      <c r="I1" s="160" t="s">
        <v>37</v>
      </c>
      <c r="J1" s="161"/>
      <c r="K1" s="160" t="s">
        <v>38</v>
      </c>
      <c r="L1" s="161"/>
      <c r="M1" s="160" t="s">
        <v>39</v>
      </c>
      <c r="N1" s="161"/>
      <c r="O1" s="162" t="s">
        <v>40</v>
      </c>
      <c r="P1" s="164"/>
      <c r="Q1" s="190" t="s">
        <v>2</v>
      </c>
      <c r="R1" s="191"/>
      <c r="S1" s="191"/>
      <c r="T1" s="191"/>
      <c r="U1" s="191"/>
      <c r="V1" s="191"/>
      <c r="W1" s="188">
        <v>0.41666666666666669</v>
      </c>
    </row>
    <row r="2" spans="1:24" ht="15" customHeight="1" thickBot="1" x14ac:dyDescent="0.3">
      <c r="A2" s="166"/>
      <c r="B2" s="163"/>
      <c r="C2" s="162"/>
      <c r="D2" s="163"/>
      <c r="E2" s="162"/>
      <c r="F2" s="163"/>
      <c r="G2" s="162"/>
      <c r="H2" s="163"/>
      <c r="I2" s="162"/>
      <c r="J2" s="163"/>
      <c r="K2" s="162"/>
      <c r="L2" s="163"/>
      <c r="M2" s="162"/>
      <c r="N2" s="163"/>
      <c r="O2" s="162"/>
      <c r="P2" s="164"/>
      <c r="Q2" s="192"/>
      <c r="R2" s="193"/>
      <c r="S2" s="193"/>
      <c r="T2" s="193"/>
      <c r="U2" s="193"/>
      <c r="V2" s="193"/>
      <c r="W2" s="189"/>
      <c r="X2" s="3"/>
    </row>
    <row r="3" spans="1:24" ht="15" customHeight="1" thickBot="1" x14ac:dyDescent="0.3">
      <c r="A3" s="21">
        <v>1</v>
      </c>
      <c r="B3" s="128" t="s">
        <v>59</v>
      </c>
      <c r="C3" s="42" t="s">
        <v>3</v>
      </c>
      <c r="D3" s="126"/>
      <c r="E3" s="42" t="s">
        <v>18</v>
      </c>
      <c r="F3" s="43"/>
      <c r="G3" s="132" t="s">
        <v>18</v>
      </c>
      <c r="H3" s="45"/>
      <c r="I3" s="46" t="s">
        <v>18</v>
      </c>
      <c r="J3" s="47"/>
      <c r="K3" s="46" t="s">
        <v>3</v>
      </c>
      <c r="L3" s="46"/>
      <c r="M3" s="46" t="s">
        <v>18</v>
      </c>
      <c r="N3" s="48"/>
      <c r="O3" s="50" t="s">
        <v>3</v>
      </c>
      <c r="P3" s="49"/>
      <c r="Q3" s="138" t="s">
        <v>2</v>
      </c>
      <c r="R3" s="39" t="s">
        <v>42</v>
      </c>
      <c r="S3" s="118" t="s">
        <v>104</v>
      </c>
      <c r="T3" s="144" t="s">
        <v>100</v>
      </c>
      <c r="U3" s="145" t="s">
        <v>101</v>
      </c>
      <c r="V3" s="118" t="s">
        <v>43</v>
      </c>
      <c r="W3" s="40" t="s">
        <v>105</v>
      </c>
    </row>
    <row r="4" spans="1:24" ht="15" customHeight="1" x14ac:dyDescent="0.25">
      <c r="A4" s="21">
        <v>2</v>
      </c>
      <c r="B4" s="129" t="s">
        <v>61</v>
      </c>
      <c r="C4" s="44" t="s">
        <v>3</v>
      </c>
      <c r="D4" s="125"/>
      <c r="E4" s="50" t="s">
        <v>18</v>
      </c>
      <c r="F4" s="147"/>
      <c r="G4" s="52" t="s">
        <v>18</v>
      </c>
      <c r="H4" s="53"/>
      <c r="I4" s="52" t="s">
        <v>18</v>
      </c>
      <c r="J4" s="54"/>
      <c r="K4" s="52" t="s">
        <v>3</v>
      </c>
      <c r="L4" s="52"/>
      <c r="M4" s="52" t="s">
        <v>18</v>
      </c>
      <c r="N4" s="55"/>
      <c r="O4" s="70" t="s">
        <v>3</v>
      </c>
      <c r="P4" s="56"/>
      <c r="Q4" s="139" t="s">
        <v>60</v>
      </c>
      <c r="R4" s="141">
        <f>SUM(D4+D5+D6+D7+F4+F5+F6+F7+H3+H4+H5+H6+H7+J3+J4+J5+J6+J7+L3+L4+L5+L6+L7++N3+N4+N5+N6+P3+P4+P5+P6)</f>
        <v>0</v>
      </c>
      <c r="S4" s="135">
        <v>0.875</v>
      </c>
      <c r="T4" s="134"/>
      <c r="U4" s="134"/>
      <c r="V4" s="150">
        <f>SUM(S4-R4-T4+U4)</f>
        <v>0.875</v>
      </c>
      <c r="W4" s="152">
        <f>IF(V4&gt;$W$1,$W$1,V4)</f>
        <v>0.41666666666666669</v>
      </c>
    </row>
    <row r="5" spans="1:24" x14ac:dyDescent="0.25">
      <c r="A5" s="21">
        <v>3</v>
      </c>
      <c r="B5" s="129" t="s">
        <v>63</v>
      </c>
      <c r="C5" s="57" t="s">
        <v>3</v>
      </c>
      <c r="D5" s="90"/>
      <c r="E5" s="52" t="s">
        <v>18</v>
      </c>
      <c r="F5" s="58"/>
      <c r="G5" s="52" t="s">
        <v>18</v>
      </c>
      <c r="H5" s="53"/>
      <c r="I5" s="52" t="s">
        <v>18</v>
      </c>
      <c r="J5" s="55"/>
      <c r="K5" s="52" t="s">
        <v>3</v>
      </c>
      <c r="L5" s="52"/>
      <c r="M5" s="52" t="s">
        <v>18</v>
      </c>
      <c r="N5" s="55"/>
      <c r="O5" s="70" t="s">
        <v>3</v>
      </c>
      <c r="P5" s="71"/>
      <c r="Q5" s="139" t="s">
        <v>62</v>
      </c>
      <c r="R5" s="142">
        <f>SUM(D8+D9+D10+D11+F8+F9+F10+F11+H8+H9+H10+H11+J8+J9+J10+J11+L8+L9+L10+L11+N7+N8+N9+N10+N11+P7+P8+P9+P10)</f>
        <v>0</v>
      </c>
      <c r="S5" s="155">
        <f>+S4+W4</f>
        <v>1.2916666666666667</v>
      </c>
      <c r="T5" s="136"/>
      <c r="U5" s="136"/>
      <c r="V5" s="150">
        <f t="shared" ref="V5:V15" si="0">SUM(S5-R5-T5+U5)</f>
        <v>1.2916666666666667</v>
      </c>
      <c r="W5" s="152">
        <f t="shared" ref="W5:W15" si="1">IF(V5&gt;$W$1,$W$1,V5)</f>
        <v>0.41666666666666669</v>
      </c>
    </row>
    <row r="6" spans="1:24" ht="15" customHeight="1" thickBot="1" x14ac:dyDescent="0.3">
      <c r="A6" s="21">
        <v>4</v>
      </c>
      <c r="B6" s="129" t="s">
        <v>65</v>
      </c>
      <c r="C6" s="57" t="s">
        <v>3</v>
      </c>
      <c r="D6" s="90"/>
      <c r="E6" s="52" t="s">
        <v>18</v>
      </c>
      <c r="F6" s="58"/>
      <c r="G6" s="52" t="s">
        <v>18</v>
      </c>
      <c r="H6" s="53"/>
      <c r="I6" s="52" t="s">
        <v>18</v>
      </c>
      <c r="J6" s="55"/>
      <c r="K6" s="52" t="s">
        <v>3</v>
      </c>
      <c r="L6" s="42"/>
      <c r="M6" s="59" t="s">
        <v>18</v>
      </c>
      <c r="N6" s="60"/>
      <c r="O6" s="96" t="s">
        <v>3</v>
      </c>
      <c r="P6" s="61"/>
      <c r="Q6" s="139" t="s">
        <v>64</v>
      </c>
      <c r="R6" s="142">
        <f>SUM(D12+D13+D14+D15+D16+F12+F13+F14+F15+F16+H12+H13+H14+H15+J12+J13+J14+J15+L12+L13+L14+L15+N12+N13+N14+N15+P11+P12+P13+P14+P15)</f>
        <v>0</v>
      </c>
      <c r="S6" s="155">
        <f>+S4+W5</f>
        <v>1.2916666666666667</v>
      </c>
      <c r="T6" s="136"/>
      <c r="U6" s="136"/>
      <c r="V6" s="150">
        <f t="shared" si="0"/>
        <v>1.2916666666666667</v>
      </c>
      <c r="W6" s="152">
        <f t="shared" si="1"/>
        <v>0.41666666666666669</v>
      </c>
    </row>
    <row r="7" spans="1:24" ht="15" customHeight="1" thickBot="1" x14ac:dyDescent="0.3">
      <c r="A7" s="21">
        <v>5</v>
      </c>
      <c r="B7" s="130" t="s">
        <v>67</v>
      </c>
      <c r="C7" s="62" t="s">
        <v>3</v>
      </c>
      <c r="D7" s="91"/>
      <c r="E7" s="42" t="s">
        <v>18</v>
      </c>
      <c r="F7" s="43"/>
      <c r="G7" s="42" t="s">
        <v>18</v>
      </c>
      <c r="H7" s="63"/>
      <c r="I7" s="64" t="s">
        <v>18</v>
      </c>
      <c r="J7" s="65"/>
      <c r="K7" s="102" t="s">
        <v>3</v>
      </c>
      <c r="L7" s="61"/>
      <c r="M7" s="44" t="s">
        <v>18</v>
      </c>
      <c r="N7" s="67"/>
      <c r="O7" s="50" t="s">
        <v>3</v>
      </c>
      <c r="P7" s="49"/>
      <c r="Q7" s="139" t="s">
        <v>66</v>
      </c>
      <c r="R7" s="142">
        <f>SUM(D17+D18+D19+D20+F17+F18+F19+F20+H16+H17+H18+H19+H20+J16+J17+J18+J19+J20+L16+L17+L18+L19+N16+N17+N18+N19+P16+P17+P18+P19)</f>
        <v>0</v>
      </c>
      <c r="S7" s="155">
        <f>+$S$4+W6</f>
        <v>1.2916666666666667</v>
      </c>
      <c r="T7" s="136"/>
      <c r="U7" s="136"/>
      <c r="V7" s="150">
        <f t="shared" si="0"/>
        <v>1.2916666666666667</v>
      </c>
      <c r="W7" s="152">
        <f t="shared" si="1"/>
        <v>0.41666666666666669</v>
      </c>
    </row>
    <row r="8" spans="1:24" x14ac:dyDescent="0.25">
      <c r="A8" s="21">
        <v>6</v>
      </c>
      <c r="B8" s="129" t="s">
        <v>69</v>
      </c>
      <c r="C8" s="44" t="s">
        <v>3</v>
      </c>
      <c r="D8" s="114"/>
      <c r="E8" s="46" t="s">
        <v>18</v>
      </c>
      <c r="F8" s="45"/>
      <c r="G8" s="46" t="s">
        <v>18</v>
      </c>
      <c r="H8" s="45"/>
      <c r="I8" s="46" t="s">
        <v>18</v>
      </c>
      <c r="J8" s="47"/>
      <c r="K8" s="46" t="s">
        <v>3</v>
      </c>
      <c r="L8" s="68"/>
      <c r="M8" s="68" t="s">
        <v>18</v>
      </c>
      <c r="N8" s="69"/>
      <c r="O8" s="70" t="s">
        <v>3</v>
      </c>
      <c r="P8" s="56"/>
      <c r="Q8" s="139" t="s">
        <v>68</v>
      </c>
      <c r="R8" s="142">
        <f>SUM(N20+N21+J21+H21+F21+F22+H22+J22+N22+N23+J23+H23+F23+F24+H24+J24+N24+D21+D22+D23+D24+L20+L21+L22+L23+L24+P20+P21+P22+P23+P24)</f>
        <v>0</v>
      </c>
      <c r="S8" s="155">
        <f t="shared" ref="S8:S15" si="2">+$S$4+W7</f>
        <v>1.2916666666666667</v>
      </c>
      <c r="T8" s="136"/>
      <c r="U8" s="136"/>
      <c r="V8" s="150">
        <f t="shared" si="0"/>
        <v>1.2916666666666667</v>
      </c>
      <c r="W8" s="152">
        <f t="shared" si="1"/>
        <v>0.41666666666666669</v>
      </c>
    </row>
    <row r="9" spans="1:24" ht="15" customHeight="1" x14ac:dyDescent="0.25">
      <c r="A9" s="21">
        <v>7</v>
      </c>
      <c r="B9" s="129" t="s">
        <v>71</v>
      </c>
      <c r="C9" s="57" t="s">
        <v>3</v>
      </c>
      <c r="D9" s="83"/>
      <c r="E9" s="70" t="s">
        <v>18</v>
      </c>
      <c r="F9" s="53"/>
      <c r="G9" s="70" t="s">
        <v>18</v>
      </c>
      <c r="H9" s="53"/>
      <c r="I9" s="52" t="s">
        <v>18</v>
      </c>
      <c r="J9" s="55"/>
      <c r="K9" s="52" t="s">
        <v>3</v>
      </c>
      <c r="L9" s="70"/>
      <c r="M9" s="70" t="s">
        <v>18</v>
      </c>
      <c r="N9" s="55"/>
      <c r="O9" s="77" t="s">
        <v>3</v>
      </c>
      <c r="P9" s="71"/>
      <c r="Q9" s="139" t="s">
        <v>70</v>
      </c>
      <c r="R9" s="142">
        <f>SUM(F25+H25+J25+N25+N26+J26+H26+F26+F27+H27+J27+N27+N28+J28+H28+F28+F29+D25+D26+D27+D28+D29+L25+L26+L27+L28+P25+P26+P27+P28)</f>
        <v>0</v>
      </c>
      <c r="S9" s="155">
        <f t="shared" si="2"/>
        <v>1.2916666666666667</v>
      </c>
      <c r="T9" s="136"/>
      <c r="U9" s="136"/>
      <c r="V9" s="150">
        <f t="shared" si="0"/>
        <v>1.2916666666666667</v>
      </c>
      <c r="W9" s="152">
        <f t="shared" si="1"/>
        <v>0.41666666666666669</v>
      </c>
    </row>
    <row r="10" spans="1:24" ht="15" customHeight="1" thickBot="1" x14ac:dyDescent="0.3">
      <c r="A10" s="21">
        <v>8</v>
      </c>
      <c r="B10" s="129" t="s">
        <v>73</v>
      </c>
      <c r="C10" s="57" t="s">
        <v>3</v>
      </c>
      <c r="D10" s="90"/>
      <c r="E10" s="52" t="s">
        <v>18</v>
      </c>
      <c r="F10" s="53"/>
      <c r="G10" s="52" t="s">
        <v>18</v>
      </c>
      <c r="H10" s="53"/>
      <c r="I10" s="52" t="s">
        <v>18</v>
      </c>
      <c r="J10" s="55"/>
      <c r="K10" s="52" t="s">
        <v>3</v>
      </c>
      <c r="L10" s="70"/>
      <c r="M10" s="70" t="s">
        <v>18</v>
      </c>
      <c r="N10" s="72"/>
      <c r="O10" s="96" t="s">
        <v>3</v>
      </c>
      <c r="P10" s="71"/>
      <c r="Q10" s="139" t="s">
        <v>72</v>
      </c>
      <c r="R10" s="142">
        <f>SUM(H29+J29+N29+N30+J30+H30+F30+F31+H31+J31+N31+N32+J32+H32+F32+F33+H33+J33+D30+D31+D32+D33+L29+L30+L31+L32+L33+P29+P30+P31+P32)</f>
        <v>0</v>
      </c>
      <c r="S10" s="155">
        <f t="shared" si="2"/>
        <v>1.2916666666666667</v>
      </c>
      <c r="T10" s="136"/>
      <c r="U10" s="136"/>
      <c r="V10" s="150">
        <f t="shared" si="0"/>
        <v>1.2916666666666667</v>
      </c>
      <c r="W10" s="152">
        <f t="shared" si="1"/>
        <v>0.41666666666666669</v>
      </c>
    </row>
    <row r="11" spans="1:24" ht="15.75" thickBot="1" x14ac:dyDescent="0.3">
      <c r="A11" s="21">
        <v>9</v>
      </c>
      <c r="B11" s="129" t="s">
        <v>75</v>
      </c>
      <c r="C11" s="73" t="s">
        <v>3</v>
      </c>
      <c r="D11" s="115"/>
      <c r="E11" s="59" t="s">
        <v>18</v>
      </c>
      <c r="F11" s="74"/>
      <c r="G11" s="42" t="s">
        <v>18</v>
      </c>
      <c r="H11" s="75"/>
      <c r="I11" s="42" t="s">
        <v>18</v>
      </c>
      <c r="J11" s="76"/>
      <c r="K11" s="42" t="s">
        <v>3</v>
      </c>
      <c r="L11" s="77"/>
      <c r="M11" s="77" t="s">
        <v>18</v>
      </c>
      <c r="N11" s="78"/>
      <c r="O11" s="86" t="s">
        <v>3</v>
      </c>
      <c r="P11" s="95"/>
      <c r="Q11" s="139" t="s">
        <v>74</v>
      </c>
      <c r="R11" s="142">
        <f>SUM(N33+F34+H34+J34+N34+N35+J35+H35+F35+F36+H36+J36+N36+N37+J37+H37+F37+D34+D35+D36+D37+D38+L34+L35+L36+L37+P33+P34+P35+P36+P37)</f>
        <v>0</v>
      </c>
      <c r="S11" s="155">
        <f t="shared" si="2"/>
        <v>1.2916666666666667</v>
      </c>
      <c r="T11" s="136"/>
      <c r="U11" s="136"/>
      <c r="V11" s="150">
        <f t="shared" si="0"/>
        <v>1.2916666666666667</v>
      </c>
      <c r="W11" s="152">
        <f t="shared" si="1"/>
        <v>0.41666666666666669</v>
      </c>
    </row>
    <row r="12" spans="1:24" x14ac:dyDescent="0.25">
      <c r="A12" s="21">
        <v>10</v>
      </c>
      <c r="B12" s="129" t="s">
        <v>54</v>
      </c>
      <c r="C12" s="44" t="s">
        <v>3</v>
      </c>
      <c r="D12" s="46"/>
      <c r="E12" s="80" t="s">
        <v>18</v>
      </c>
      <c r="F12" s="81"/>
      <c r="G12" s="46" t="s">
        <v>18</v>
      </c>
      <c r="H12" s="82"/>
      <c r="I12" s="46" t="s">
        <v>18</v>
      </c>
      <c r="J12" s="48"/>
      <c r="K12" s="46" t="s">
        <v>3</v>
      </c>
      <c r="L12" s="46"/>
      <c r="M12" s="46" t="s">
        <v>18</v>
      </c>
      <c r="N12" s="48"/>
      <c r="O12" s="70" t="s">
        <v>3</v>
      </c>
      <c r="P12" s="56"/>
      <c r="Q12" s="139" t="s">
        <v>76</v>
      </c>
      <c r="R12" s="142">
        <f>SUM(F38+H38+J38+N38+N39+J39+H39+F39+F40+H40+J40+N40+N41+J41+H41+F41+F42+H42+D39+D40+D41+D42+L38+L39+L40+L41+P38+P39+P40+P41)</f>
        <v>0</v>
      </c>
      <c r="S12" s="155">
        <f t="shared" si="2"/>
        <v>1.2916666666666667</v>
      </c>
      <c r="T12" s="136"/>
      <c r="U12" s="136"/>
      <c r="V12" s="150">
        <f t="shared" si="0"/>
        <v>1.2916666666666667</v>
      </c>
      <c r="W12" s="152">
        <f t="shared" si="1"/>
        <v>0.41666666666666669</v>
      </c>
    </row>
    <row r="13" spans="1:24" x14ac:dyDescent="0.25">
      <c r="A13" s="21">
        <v>11</v>
      </c>
      <c r="B13" s="129" t="s">
        <v>56</v>
      </c>
      <c r="C13" s="57" t="s">
        <v>3</v>
      </c>
      <c r="D13" s="52"/>
      <c r="E13" s="83" t="s">
        <v>18</v>
      </c>
      <c r="F13" s="84"/>
      <c r="G13" s="52" t="s">
        <v>18</v>
      </c>
      <c r="H13" s="55"/>
      <c r="I13" s="52" t="s">
        <v>18</v>
      </c>
      <c r="J13" s="55"/>
      <c r="K13" s="52" t="s">
        <v>3</v>
      </c>
      <c r="L13" s="52"/>
      <c r="M13" s="52" t="s">
        <v>18</v>
      </c>
      <c r="N13" s="55"/>
      <c r="O13" s="70" t="s">
        <v>3</v>
      </c>
      <c r="P13" s="56"/>
      <c r="Q13" s="139" t="s">
        <v>44</v>
      </c>
      <c r="R13" s="142">
        <f>SUM(J42+N42+N43+J43+H43+F43+F44+H44+J44+N44+N45+J45+H45+F45+F46+H46+J46+N46+D43+D44+D45+D46+L42+L43+L44+L45+L46+P42+P43+P44+P45)</f>
        <v>0</v>
      </c>
      <c r="S13" s="155">
        <f t="shared" si="2"/>
        <v>1.2916666666666667</v>
      </c>
      <c r="T13" s="136"/>
      <c r="U13" s="136"/>
      <c r="V13" s="150">
        <f t="shared" si="0"/>
        <v>1.2916666666666667</v>
      </c>
      <c r="W13" s="152">
        <f t="shared" si="1"/>
        <v>0.41666666666666669</v>
      </c>
    </row>
    <row r="14" spans="1:24" x14ac:dyDescent="0.25">
      <c r="A14" s="21">
        <v>12</v>
      </c>
      <c r="B14" s="129" t="s">
        <v>57</v>
      </c>
      <c r="C14" s="57" t="s">
        <v>3</v>
      </c>
      <c r="D14" s="52"/>
      <c r="E14" s="83" t="s">
        <v>18</v>
      </c>
      <c r="F14" s="84"/>
      <c r="G14" s="52" t="s">
        <v>18</v>
      </c>
      <c r="H14" s="55"/>
      <c r="I14" s="52" t="s">
        <v>18</v>
      </c>
      <c r="J14" s="55"/>
      <c r="K14" s="52" t="s">
        <v>3</v>
      </c>
      <c r="L14" s="52"/>
      <c r="M14" s="52" t="s">
        <v>18</v>
      </c>
      <c r="N14" s="55"/>
      <c r="O14" s="70" t="s">
        <v>3</v>
      </c>
      <c r="P14" s="56"/>
      <c r="Q14" s="139" t="s">
        <v>45</v>
      </c>
      <c r="R14" s="142">
        <f>SUM(F47+H47+J47+N47+N48+J48+H48+F48+F49+H49+J49+N49+N50+J50+H50+F50+D47+D48+D49+D50+D51+L47+L48+L49+L50+P46+P47+P48+P49+P50)</f>
        <v>0</v>
      </c>
      <c r="S14" s="155">
        <f t="shared" si="2"/>
        <v>1.2916666666666667</v>
      </c>
      <c r="T14" s="136"/>
      <c r="U14" s="136"/>
      <c r="V14" s="150">
        <f t="shared" si="0"/>
        <v>1.2916666666666667</v>
      </c>
      <c r="W14" s="152">
        <f t="shared" si="1"/>
        <v>0.41666666666666669</v>
      </c>
    </row>
    <row r="15" spans="1:24" ht="15.75" thickBot="1" x14ac:dyDescent="0.3">
      <c r="A15" s="21">
        <v>13</v>
      </c>
      <c r="B15" s="129" t="s">
        <v>58</v>
      </c>
      <c r="C15" s="62" t="s">
        <v>3</v>
      </c>
      <c r="D15" s="42"/>
      <c r="E15" s="85" t="s">
        <v>18</v>
      </c>
      <c r="F15" s="72"/>
      <c r="G15" s="59" t="s">
        <v>18</v>
      </c>
      <c r="H15" s="60"/>
      <c r="I15" s="59" t="s">
        <v>18</v>
      </c>
      <c r="J15" s="60"/>
      <c r="K15" s="59" t="s">
        <v>3</v>
      </c>
      <c r="L15" s="59"/>
      <c r="M15" s="59" t="s">
        <v>18</v>
      </c>
      <c r="N15" s="60"/>
      <c r="O15" s="96" t="s">
        <v>3</v>
      </c>
      <c r="P15" s="61"/>
      <c r="Q15" s="140" t="s">
        <v>46</v>
      </c>
      <c r="R15" s="143">
        <f>SUM(F51+H51+J51+N51+N52+J52+H52+F52+F53+H53+J53+N53+N54+J54+H54+F54+F55+H55+J55+D52+D53+D54+D55+L51+L52+L53+L54+P51+P52+P53+P54)</f>
        <v>0</v>
      </c>
      <c r="S15" s="156">
        <f t="shared" si="2"/>
        <v>1.2916666666666667</v>
      </c>
      <c r="T15" s="137"/>
      <c r="U15" s="137"/>
      <c r="V15" s="153">
        <f t="shared" si="0"/>
        <v>1.2916666666666667</v>
      </c>
      <c r="W15" s="154">
        <f t="shared" si="1"/>
        <v>0.41666666666666669</v>
      </c>
    </row>
    <row r="16" spans="1:24" ht="15.75" thickBot="1" x14ac:dyDescent="0.3">
      <c r="A16" s="21">
        <v>14</v>
      </c>
      <c r="B16" s="129" t="s">
        <v>77</v>
      </c>
      <c r="C16" s="62" t="s">
        <v>3</v>
      </c>
      <c r="D16" s="59"/>
      <c r="E16" s="85" t="s">
        <v>18</v>
      </c>
      <c r="F16" s="78"/>
      <c r="G16" s="86" t="s">
        <v>18</v>
      </c>
      <c r="H16" s="65"/>
      <c r="I16" s="64" t="s">
        <v>18</v>
      </c>
      <c r="J16" s="65"/>
      <c r="K16" s="87" t="s">
        <v>3</v>
      </c>
      <c r="L16" s="87"/>
      <c r="M16" s="87" t="s">
        <v>18</v>
      </c>
      <c r="N16" s="88"/>
      <c r="O16" s="68" t="s">
        <v>3</v>
      </c>
      <c r="P16" s="49"/>
      <c r="Q16"/>
      <c r="R16"/>
      <c r="S16"/>
      <c r="T16"/>
      <c r="U16" s="151"/>
      <c r="V16" s="151"/>
    </row>
    <row r="17" spans="1:24" ht="15" customHeight="1" x14ac:dyDescent="0.25">
      <c r="A17" s="21">
        <v>15</v>
      </c>
      <c r="B17" s="129" t="s">
        <v>61</v>
      </c>
      <c r="C17" s="44" t="s">
        <v>3</v>
      </c>
      <c r="D17" s="113"/>
      <c r="E17" s="50" t="s">
        <v>18</v>
      </c>
      <c r="F17" s="48"/>
      <c r="G17" s="70" t="s">
        <v>18</v>
      </c>
      <c r="H17" s="55"/>
      <c r="I17" s="52" t="s">
        <v>18</v>
      </c>
      <c r="J17" s="55"/>
      <c r="K17" s="90" t="s">
        <v>3</v>
      </c>
      <c r="L17" s="90"/>
      <c r="M17" s="52" t="s">
        <v>18</v>
      </c>
      <c r="N17" s="55"/>
      <c r="O17" s="70" t="s">
        <v>3</v>
      </c>
      <c r="P17" s="56"/>
      <c r="Q17"/>
      <c r="R17"/>
      <c r="S17"/>
      <c r="T17" s="119"/>
      <c r="U17" s="119"/>
      <c r="V17" s="119"/>
    </row>
    <row r="18" spans="1:24" x14ac:dyDescent="0.25">
      <c r="A18" s="21">
        <v>16</v>
      </c>
      <c r="B18" s="129" t="s">
        <v>63</v>
      </c>
      <c r="C18" s="57" t="s">
        <v>3</v>
      </c>
      <c r="D18" s="83"/>
      <c r="E18" s="70" t="s">
        <v>18</v>
      </c>
      <c r="F18" s="55"/>
      <c r="G18" s="70" t="s">
        <v>18</v>
      </c>
      <c r="H18" s="55"/>
      <c r="I18" s="52" t="s">
        <v>18</v>
      </c>
      <c r="J18" s="55"/>
      <c r="K18" s="90" t="s">
        <v>3</v>
      </c>
      <c r="L18" s="90"/>
      <c r="M18" s="52" t="s">
        <v>18</v>
      </c>
      <c r="N18" s="55"/>
      <c r="O18" s="70" t="s">
        <v>3</v>
      </c>
      <c r="P18" s="56"/>
      <c r="Q18"/>
      <c r="R18"/>
      <c r="S18"/>
      <c r="T18"/>
      <c r="U18" s="119"/>
      <c r="V18" s="121"/>
    </row>
    <row r="19" spans="1:24" ht="15.75" customHeight="1" thickBot="1" x14ac:dyDescent="0.3">
      <c r="A19" s="21">
        <v>17</v>
      </c>
      <c r="B19" s="129" t="s">
        <v>65</v>
      </c>
      <c r="C19" s="57" t="s">
        <v>3</v>
      </c>
      <c r="D19" s="83"/>
      <c r="E19" s="70" t="s">
        <v>18</v>
      </c>
      <c r="F19" s="55"/>
      <c r="G19" s="70" t="s">
        <v>18</v>
      </c>
      <c r="H19" s="55"/>
      <c r="I19" s="52" t="s">
        <v>18</v>
      </c>
      <c r="J19" s="55"/>
      <c r="K19" s="91" t="s">
        <v>3</v>
      </c>
      <c r="L19" s="91"/>
      <c r="M19" s="42" t="s">
        <v>18</v>
      </c>
      <c r="N19" s="76"/>
      <c r="O19" s="77" t="s">
        <v>3</v>
      </c>
      <c r="P19" s="61"/>
      <c r="Q19"/>
      <c r="R19"/>
      <c r="S19"/>
      <c r="T19"/>
      <c r="U19"/>
      <c r="V19"/>
    </row>
    <row r="20" spans="1:24" ht="15.75" thickBot="1" x14ac:dyDescent="0.3">
      <c r="A20" s="21">
        <v>18</v>
      </c>
      <c r="B20" s="129" t="s">
        <v>78</v>
      </c>
      <c r="C20" s="62" t="s">
        <v>3</v>
      </c>
      <c r="D20" s="85"/>
      <c r="E20" s="77" t="s">
        <v>18</v>
      </c>
      <c r="F20" s="76"/>
      <c r="G20" s="77" t="s">
        <v>18</v>
      </c>
      <c r="H20" s="76"/>
      <c r="I20" s="42" t="s">
        <v>18</v>
      </c>
      <c r="J20" s="78"/>
      <c r="K20" s="92" t="s">
        <v>3</v>
      </c>
      <c r="L20" s="92"/>
      <c r="M20" s="93" t="s">
        <v>18</v>
      </c>
      <c r="N20" s="94"/>
      <c r="O20" s="117" t="s">
        <v>3</v>
      </c>
      <c r="P20" s="95"/>
      <c r="Q20" s="122"/>
      <c r="R20" s="127"/>
      <c r="S20" s="124"/>
      <c r="T20"/>
      <c r="U20" s="119"/>
      <c r="V20" s="121"/>
    </row>
    <row r="21" spans="1:24" ht="15" customHeight="1" x14ac:dyDescent="0.25">
      <c r="A21" s="21">
        <v>19</v>
      </c>
      <c r="B21" s="129" t="s">
        <v>49</v>
      </c>
      <c r="C21" s="44" t="s">
        <v>3</v>
      </c>
      <c r="D21" s="113"/>
      <c r="E21" s="50" t="s">
        <v>18</v>
      </c>
      <c r="F21" s="48"/>
      <c r="G21" s="50" t="s">
        <v>18</v>
      </c>
      <c r="H21" s="48"/>
      <c r="I21" s="46" t="s">
        <v>18</v>
      </c>
      <c r="J21" s="48"/>
      <c r="K21" s="52" t="s">
        <v>3</v>
      </c>
      <c r="L21" s="52"/>
      <c r="M21" s="52" t="s">
        <v>18</v>
      </c>
      <c r="N21" s="55"/>
      <c r="O21" s="70" t="s">
        <v>3</v>
      </c>
      <c r="P21" s="56"/>
      <c r="Q21" s="122"/>
      <c r="R21" s="127"/>
      <c r="S21" s="124"/>
      <c r="T21" s="119"/>
      <c r="U21" s="119"/>
      <c r="V21" s="121"/>
    </row>
    <row r="22" spans="1:24" x14ac:dyDescent="0.25">
      <c r="A22" s="21">
        <v>20</v>
      </c>
      <c r="B22" s="129" t="s">
        <v>51</v>
      </c>
      <c r="C22" s="57" t="s">
        <v>3</v>
      </c>
      <c r="D22" s="83"/>
      <c r="E22" s="70" t="s">
        <v>18</v>
      </c>
      <c r="F22" s="55"/>
      <c r="G22" s="70" t="s">
        <v>18</v>
      </c>
      <c r="H22" s="55"/>
      <c r="I22" s="52" t="s">
        <v>18</v>
      </c>
      <c r="J22" s="55"/>
      <c r="K22" s="52" t="s">
        <v>3</v>
      </c>
      <c r="L22" s="52"/>
      <c r="M22" s="52" t="s">
        <v>18</v>
      </c>
      <c r="N22" s="55"/>
      <c r="O22" s="70" t="s">
        <v>3</v>
      </c>
      <c r="P22" s="56"/>
      <c r="Q22" s="122"/>
      <c r="R22" s="127"/>
      <c r="S22" s="123"/>
      <c r="T22" s="119"/>
      <c r="U22" s="119"/>
      <c r="V22" s="121"/>
      <c r="W22" s="146"/>
      <c r="X22" s="121"/>
    </row>
    <row r="23" spans="1:24" ht="15" customHeight="1" x14ac:dyDescent="0.25">
      <c r="A23" s="21">
        <v>21</v>
      </c>
      <c r="B23" s="129" t="s">
        <v>52</v>
      </c>
      <c r="C23" s="57" t="s">
        <v>3</v>
      </c>
      <c r="D23" s="83"/>
      <c r="E23" s="70" t="s">
        <v>18</v>
      </c>
      <c r="F23" s="55"/>
      <c r="G23" s="70" t="s">
        <v>18</v>
      </c>
      <c r="H23" s="55"/>
      <c r="I23" s="52" t="s">
        <v>18</v>
      </c>
      <c r="J23" s="55"/>
      <c r="K23" s="52" t="s">
        <v>3</v>
      </c>
      <c r="L23" s="52"/>
      <c r="M23" s="52" t="s">
        <v>18</v>
      </c>
      <c r="N23" s="55"/>
      <c r="O23" s="70" t="s">
        <v>3</v>
      </c>
      <c r="P23" s="56"/>
      <c r="Q23" s="122"/>
      <c r="R23" s="127"/>
      <c r="S23" s="120"/>
      <c r="T23" s="120"/>
      <c r="U23" s="120"/>
      <c r="V23" s="120"/>
      <c r="W23" s="13"/>
      <c r="X23" s="6"/>
    </row>
    <row r="24" spans="1:24" ht="15.75" thickBot="1" x14ac:dyDescent="0.3">
      <c r="A24" s="21">
        <v>22</v>
      </c>
      <c r="B24" s="129" t="s">
        <v>79</v>
      </c>
      <c r="C24" s="73" t="s">
        <v>3</v>
      </c>
      <c r="D24" s="116"/>
      <c r="E24" s="96" t="s">
        <v>18</v>
      </c>
      <c r="F24" s="60"/>
      <c r="G24" s="96" t="s">
        <v>18</v>
      </c>
      <c r="H24" s="60"/>
      <c r="I24" s="59" t="s">
        <v>18</v>
      </c>
      <c r="J24" s="60"/>
      <c r="K24" s="59" t="s">
        <v>3</v>
      </c>
      <c r="L24" s="59"/>
      <c r="M24" s="59" t="s">
        <v>18</v>
      </c>
      <c r="N24" s="60"/>
      <c r="O24" s="96" t="s">
        <v>3</v>
      </c>
      <c r="P24" s="61"/>
      <c r="R24" s="24"/>
      <c r="S24" s="7"/>
      <c r="T24" s="11"/>
      <c r="U24" s="11"/>
      <c r="V24" s="7"/>
      <c r="W24" s="13"/>
      <c r="X24" s="6"/>
    </row>
    <row r="25" spans="1:24" x14ac:dyDescent="0.25">
      <c r="A25" s="21">
        <v>23</v>
      </c>
      <c r="B25" s="129" t="s">
        <v>80</v>
      </c>
      <c r="C25" s="44" t="s">
        <v>3</v>
      </c>
      <c r="D25" s="113"/>
      <c r="E25" s="50" t="s">
        <v>18</v>
      </c>
      <c r="F25" s="51"/>
      <c r="G25" s="46" t="s">
        <v>18</v>
      </c>
      <c r="H25" s="48"/>
      <c r="I25" s="46" t="s">
        <v>18</v>
      </c>
      <c r="J25" s="48"/>
      <c r="K25" s="46" t="s">
        <v>3</v>
      </c>
      <c r="L25" s="46"/>
      <c r="M25" s="46" t="s">
        <v>18</v>
      </c>
      <c r="N25" s="48"/>
      <c r="O25" s="50" t="s">
        <v>3</v>
      </c>
      <c r="P25" s="49"/>
      <c r="R25" s="24"/>
      <c r="S25" s="7"/>
      <c r="T25" s="7"/>
      <c r="U25" s="7"/>
      <c r="V25" s="7"/>
      <c r="W25" s="13"/>
      <c r="X25" s="6"/>
    </row>
    <row r="26" spans="1:24" x14ac:dyDescent="0.25">
      <c r="A26" s="21">
        <v>24</v>
      </c>
      <c r="B26" s="129" t="s">
        <v>81</v>
      </c>
      <c r="C26" s="57" t="s">
        <v>3</v>
      </c>
      <c r="D26" s="83"/>
      <c r="E26" s="70" t="s">
        <v>18</v>
      </c>
      <c r="F26" s="84"/>
      <c r="G26" s="52" t="s">
        <v>18</v>
      </c>
      <c r="H26" s="55"/>
      <c r="I26" s="52" t="s">
        <v>18</v>
      </c>
      <c r="J26" s="55"/>
      <c r="K26" s="52" t="s">
        <v>3</v>
      </c>
      <c r="L26" s="52"/>
      <c r="M26" s="52" t="s">
        <v>18</v>
      </c>
      <c r="N26" s="55"/>
      <c r="O26" s="70" t="s">
        <v>3</v>
      </c>
      <c r="P26" s="56"/>
      <c r="R26" s="24"/>
      <c r="S26" s="7"/>
      <c r="T26" s="7"/>
      <c r="U26" s="7"/>
      <c r="V26" s="7"/>
      <c r="W26" s="13"/>
      <c r="X26" s="6"/>
    </row>
    <row r="27" spans="1:24" x14ac:dyDescent="0.25">
      <c r="A27" s="21">
        <v>25</v>
      </c>
      <c r="B27" s="129" t="s">
        <v>83</v>
      </c>
      <c r="C27" s="57" t="s">
        <v>3</v>
      </c>
      <c r="D27" s="83"/>
      <c r="E27" s="70" t="s">
        <v>18</v>
      </c>
      <c r="F27" s="84"/>
      <c r="G27" s="52" t="s">
        <v>18</v>
      </c>
      <c r="H27" s="55"/>
      <c r="I27" s="52" t="s">
        <v>18</v>
      </c>
      <c r="J27" s="55"/>
      <c r="K27" s="52" t="s">
        <v>3</v>
      </c>
      <c r="L27" s="52"/>
      <c r="M27" s="52" t="s">
        <v>18</v>
      </c>
      <c r="N27" s="55"/>
      <c r="O27" s="70" t="s">
        <v>3</v>
      </c>
      <c r="P27" s="56"/>
      <c r="R27" s="24"/>
      <c r="S27" s="7"/>
      <c r="T27" s="7"/>
      <c r="U27" s="7"/>
      <c r="V27" s="7"/>
      <c r="W27" s="13"/>
      <c r="X27" s="6"/>
    </row>
    <row r="28" spans="1:24" ht="15.75" thickBot="1" x14ac:dyDescent="0.3">
      <c r="A28" s="21">
        <v>26</v>
      </c>
      <c r="B28" s="129" t="s">
        <v>84</v>
      </c>
      <c r="C28" s="57" t="s">
        <v>3</v>
      </c>
      <c r="D28" s="83"/>
      <c r="E28" s="70" t="s">
        <v>18</v>
      </c>
      <c r="F28" s="84"/>
      <c r="G28" s="59" t="s">
        <v>18</v>
      </c>
      <c r="H28" s="60"/>
      <c r="I28" s="59" t="s">
        <v>18</v>
      </c>
      <c r="J28" s="60"/>
      <c r="K28" s="59" t="s">
        <v>3</v>
      </c>
      <c r="L28" s="59"/>
      <c r="M28" s="59" t="s">
        <v>18</v>
      </c>
      <c r="N28" s="60"/>
      <c r="O28" s="96" t="s">
        <v>3</v>
      </c>
      <c r="P28" s="61"/>
      <c r="R28" s="24"/>
      <c r="S28" s="7"/>
      <c r="T28" s="7"/>
      <c r="U28" s="7"/>
      <c r="V28" s="7"/>
      <c r="W28" s="13"/>
      <c r="X28" s="6"/>
    </row>
    <row r="29" spans="1:24" ht="15.75" thickBot="1" x14ac:dyDescent="0.3">
      <c r="A29" s="21">
        <v>27</v>
      </c>
      <c r="B29" s="129" t="s">
        <v>85</v>
      </c>
      <c r="C29" s="73" t="s">
        <v>3</v>
      </c>
      <c r="D29" s="116"/>
      <c r="E29" s="96" t="s">
        <v>18</v>
      </c>
      <c r="F29" s="97"/>
      <c r="G29" s="98" t="s">
        <v>18</v>
      </c>
      <c r="H29" s="48"/>
      <c r="I29" s="46" t="s">
        <v>18</v>
      </c>
      <c r="J29" s="48"/>
      <c r="K29" s="50" t="s">
        <v>3</v>
      </c>
      <c r="L29" s="50"/>
      <c r="M29" s="46" t="s">
        <v>18</v>
      </c>
      <c r="N29" s="48"/>
      <c r="O29" s="50" t="s">
        <v>3</v>
      </c>
      <c r="P29" s="49"/>
      <c r="R29" s="24"/>
      <c r="S29" s="7"/>
      <c r="T29" s="7"/>
      <c r="U29" s="7"/>
      <c r="V29" s="7"/>
      <c r="W29" s="13"/>
      <c r="X29" s="6"/>
    </row>
    <row r="30" spans="1:24" x14ac:dyDescent="0.25">
      <c r="A30" s="21">
        <v>28</v>
      </c>
      <c r="B30" s="129" t="s">
        <v>61</v>
      </c>
      <c r="C30" s="44" t="s">
        <v>3</v>
      </c>
      <c r="D30" s="113"/>
      <c r="E30" s="50" t="s">
        <v>18</v>
      </c>
      <c r="F30" s="48"/>
      <c r="G30" s="83" t="s">
        <v>18</v>
      </c>
      <c r="H30" s="55"/>
      <c r="I30" s="52" t="s">
        <v>18</v>
      </c>
      <c r="J30" s="55"/>
      <c r="K30" s="70" t="s">
        <v>3</v>
      </c>
      <c r="L30" s="70"/>
      <c r="M30" s="52" t="s">
        <v>18</v>
      </c>
      <c r="N30" s="55"/>
      <c r="O30" s="70" t="s">
        <v>3</v>
      </c>
      <c r="P30" s="56"/>
      <c r="R30" s="6"/>
      <c r="S30" s="7"/>
      <c r="T30" s="7"/>
      <c r="U30" s="7"/>
      <c r="V30" s="7"/>
      <c r="W30" s="13"/>
      <c r="X30" s="6"/>
    </row>
    <row r="31" spans="1:24" x14ac:dyDescent="0.25">
      <c r="A31" s="21">
        <v>29</v>
      </c>
      <c r="B31" s="129" t="s">
        <v>63</v>
      </c>
      <c r="C31" s="57" t="s">
        <v>3</v>
      </c>
      <c r="D31" s="83"/>
      <c r="E31" s="70" t="s">
        <v>18</v>
      </c>
      <c r="F31" s="55"/>
      <c r="G31" s="83" t="s">
        <v>18</v>
      </c>
      <c r="H31" s="55"/>
      <c r="I31" s="52" t="s">
        <v>18</v>
      </c>
      <c r="J31" s="55"/>
      <c r="K31" s="70" t="s">
        <v>3</v>
      </c>
      <c r="L31" s="70"/>
      <c r="M31" s="52" t="s">
        <v>18</v>
      </c>
      <c r="N31" s="55"/>
      <c r="O31" s="70" t="s">
        <v>3</v>
      </c>
      <c r="P31" s="56"/>
    </row>
    <row r="32" spans="1:24" ht="15.75" thickBot="1" x14ac:dyDescent="0.3">
      <c r="A32" s="21">
        <v>30</v>
      </c>
      <c r="B32" s="129" t="s">
        <v>65</v>
      </c>
      <c r="C32" s="57" t="s">
        <v>3</v>
      </c>
      <c r="D32" s="83"/>
      <c r="E32" s="70" t="s">
        <v>18</v>
      </c>
      <c r="F32" s="55"/>
      <c r="G32" s="83" t="s">
        <v>18</v>
      </c>
      <c r="H32" s="55"/>
      <c r="I32" s="52" t="s">
        <v>18</v>
      </c>
      <c r="J32" s="55"/>
      <c r="K32" s="70" t="s">
        <v>3</v>
      </c>
      <c r="L32" s="77"/>
      <c r="M32" s="59" t="s">
        <v>18</v>
      </c>
      <c r="N32" s="60"/>
      <c r="O32" s="96" t="s">
        <v>3</v>
      </c>
      <c r="P32" s="71"/>
    </row>
    <row r="33" spans="1:16" ht="15.75" thickBot="1" x14ac:dyDescent="0.3">
      <c r="A33" s="21">
        <v>31</v>
      </c>
      <c r="B33" s="129" t="s">
        <v>87</v>
      </c>
      <c r="C33" s="73" t="s">
        <v>3</v>
      </c>
      <c r="D33" s="85"/>
      <c r="E33" s="77" t="s">
        <v>18</v>
      </c>
      <c r="F33" s="76"/>
      <c r="G33" s="85" t="s">
        <v>18</v>
      </c>
      <c r="H33" s="76"/>
      <c r="I33" s="42" t="s">
        <v>18</v>
      </c>
      <c r="J33" s="76"/>
      <c r="K33" s="77" t="s">
        <v>3</v>
      </c>
      <c r="L33" s="61"/>
      <c r="M33" s="99" t="s">
        <v>18</v>
      </c>
      <c r="N33" s="65"/>
      <c r="O33" s="102" t="s">
        <v>3</v>
      </c>
      <c r="P33" s="95"/>
    </row>
    <row r="34" spans="1:16" x14ac:dyDescent="0.25">
      <c r="A34" s="21">
        <v>32</v>
      </c>
      <c r="B34" s="129" t="s">
        <v>69</v>
      </c>
      <c r="C34" s="98" t="s">
        <v>3</v>
      </c>
      <c r="D34" s="50"/>
      <c r="E34" s="46" t="s">
        <v>18</v>
      </c>
      <c r="F34" s="48"/>
      <c r="G34" s="50" t="s">
        <v>18</v>
      </c>
      <c r="H34" s="48"/>
      <c r="I34" s="46" t="s">
        <v>18</v>
      </c>
      <c r="J34" s="48"/>
      <c r="K34" s="46" t="s">
        <v>3</v>
      </c>
      <c r="L34" s="87"/>
      <c r="M34" s="52" t="s">
        <v>18</v>
      </c>
      <c r="N34" s="55"/>
      <c r="O34" s="70" t="s">
        <v>3</v>
      </c>
      <c r="P34" s="56"/>
    </row>
    <row r="35" spans="1:16" x14ac:dyDescent="0.25">
      <c r="A35" s="21">
        <v>33</v>
      </c>
      <c r="B35" s="129" t="s">
        <v>71</v>
      </c>
      <c r="C35" s="100" t="s">
        <v>3</v>
      </c>
      <c r="D35" s="70"/>
      <c r="E35" s="52" t="s">
        <v>18</v>
      </c>
      <c r="F35" s="55"/>
      <c r="G35" s="70" t="s">
        <v>18</v>
      </c>
      <c r="H35" s="55"/>
      <c r="I35" s="52" t="s">
        <v>18</v>
      </c>
      <c r="J35" s="55"/>
      <c r="K35" s="52" t="s">
        <v>3</v>
      </c>
      <c r="L35" s="52"/>
      <c r="M35" s="52" t="s">
        <v>18</v>
      </c>
      <c r="N35" s="55"/>
      <c r="O35" s="70" t="s">
        <v>3</v>
      </c>
      <c r="P35" s="56"/>
    </row>
    <row r="36" spans="1:16" x14ac:dyDescent="0.25">
      <c r="A36" s="21">
        <v>34</v>
      </c>
      <c r="B36" s="129" t="s">
        <v>73</v>
      </c>
      <c r="C36" s="100" t="s">
        <v>3</v>
      </c>
      <c r="D36" s="70"/>
      <c r="E36" s="52" t="s">
        <v>18</v>
      </c>
      <c r="F36" s="55"/>
      <c r="G36" s="70" t="s">
        <v>18</v>
      </c>
      <c r="H36" s="55"/>
      <c r="I36" s="52" t="s">
        <v>18</v>
      </c>
      <c r="J36" s="55"/>
      <c r="K36" s="52" t="s">
        <v>3</v>
      </c>
      <c r="L36" s="52"/>
      <c r="M36" s="52" t="s">
        <v>18</v>
      </c>
      <c r="N36" s="55"/>
      <c r="O36" s="70" t="s">
        <v>3</v>
      </c>
      <c r="P36" s="56"/>
    </row>
    <row r="37" spans="1:16" ht="15.75" thickBot="1" x14ac:dyDescent="0.3">
      <c r="A37" s="21">
        <v>35</v>
      </c>
      <c r="B37" s="129" t="s">
        <v>88</v>
      </c>
      <c r="C37" s="100" t="s">
        <v>3</v>
      </c>
      <c r="D37" s="77"/>
      <c r="E37" s="59" t="s">
        <v>18</v>
      </c>
      <c r="F37" s="60"/>
      <c r="G37" s="96" t="s">
        <v>18</v>
      </c>
      <c r="H37" s="60"/>
      <c r="I37" s="59" t="s">
        <v>18</v>
      </c>
      <c r="J37" s="60"/>
      <c r="K37" s="59" t="s">
        <v>3</v>
      </c>
      <c r="L37" s="59"/>
      <c r="M37" s="59" t="s">
        <v>18</v>
      </c>
      <c r="N37" s="60"/>
      <c r="O37" s="96" t="s">
        <v>3</v>
      </c>
      <c r="P37" s="61"/>
    </row>
    <row r="38" spans="1:16" ht="15.75" thickBot="1" x14ac:dyDescent="0.3">
      <c r="A38" s="21">
        <v>36</v>
      </c>
      <c r="B38" s="129" t="s">
        <v>89</v>
      </c>
      <c r="C38" s="105" t="s">
        <v>3</v>
      </c>
      <c r="D38" s="61"/>
      <c r="E38" s="86" t="s">
        <v>18</v>
      </c>
      <c r="F38" s="65"/>
      <c r="G38" s="102" t="s">
        <v>18</v>
      </c>
      <c r="H38" s="48"/>
      <c r="I38" s="46" t="s">
        <v>18</v>
      </c>
      <c r="J38" s="48"/>
      <c r="K38" s="46" t="s">
        <v>3</v>
      </c>
      <c r="L38" s="46"/>
      <c r="M38" s="46" t="s">
        <v>18</v>
      </c>
      <c r="N38" s="48"/>
      <c r="O38" s="50" t="s">
        <v>3</v>
      </c>
      <c r="P38" s="49"/>
    </row>
    <row r="39" spans="1:16" x14ac:dyDescent="0.25">
      <c r="A39" s="21">
        <v>37</v>
      </c>
      <c r="B39" s="129" t="s">
        <v>90</v>
      </c>
      <c r="C39" s="98" t="s">
        <v>3</v>
      </c>
      <c r="D39" s="68"/>
      <c r="E39" s="70" t="s">
        <v>18</v>
      </c>
      <c r="F39" s="55"/>
      <c r="G39" s="70" t="s">
        <v>18</v>
      </c>
      <c r="H39" s="55"/>
      <c r="I39" s="52" t="s">
        <v>18</v>
      </c>
      <c r="J39" s="55"/>
      <c r="K39" s="52" t="s">
        <v>3</v>
      </c>
      <c r="L39" s="52"/>
      <c r="M39" s="52" t="s">
        <v>18</v>
      </c>
      <c r="N39" s="55"/>
      <c r="O39" s="70" t="s">
        <v>3</v>
      </c>
      <c r="P39" s="56"/>
    </row>
    <row r="40" spans="1:16" x14ac:dyDescent="0.25">
      <c r="A40" s="21">
        <v>38</v>
      </c>
      <c r="B40" s="129" t="s">
        <v>91</v>
      </c>
      <c r="C40" s="100" t="s">
        <v>3</v>
      </c>
      <c r="D40" s="70"/>
      <c r="E40" s="70" t="s">
        <v>18</v>
      </c>
      <c r="F40" s="55"/>
      <c r="G40" s="70" t="s">
        <v>18</v>
      </c>
      <c r="H40" s="55"/>
      <c r="I40" s="52" t="s">
        <v>18</v>
      </c>
      <c r="J40" s="55"/>
      <c r="K40" s="52" t="s">
        <v>3</v>
      </c>
      <c r="L40" s="52"/>
      <c r="M40" s="52" t="s">
        <v>18</v>
      </c>
      <c r="N40" s="55"/>
      <c r="O40" s="70" t="s">
        <v>3</v>
      </c>
      <c r="P40" s="56"/>
    </row>
    <row r="41" spans="1:16" ht="15.75" thickBot="1" x14ac:dyDescent="0.3">
      <c r="A41" s="21">
        <v>39</v>
      </c>
      <c r="B41" s="129" t="s">
        <v>92</v>
      </c>
      <c r="C41" s="100" t="s">
        <v>3</v>
      </c>
      <c r="D41" s="70"/>
      <c r="E41" s="70" t="s">
        <v>18</v>
      </c>
      <c r="F41" s="55"/>
      <c r="G41" s="70" t="s">
        <v>18</v>
      </c>
      <c r="H41" s="76"/>
      <c r="I41" s="59" t="s">
        <v>18</v>
      </c>
      <c r="J41" s="60"/>
      <c r="K41" s="59" t="s">
        <v>3</v>
      </c>
      <c r="L41" s="59"/>
      <c r="M41" s="59" t="s">
        <v>18</v>
      </c>
      <c r="N41" s="60"/>
      <c r="O41" s="96" t="s">
        <v>3</v>
      </c>
      <c r="P41" s="61"/>
    </row>
    <row r="42" spans="1:16" ht="15.75" thickBot="1" x14ac:dyDescent="0.3">
      <c r="A42" s="21">
        <v>40</v>
      </c>
      <c r="B42" s="129" t="s">
        <v>93</v>
      </c>
      <c r="C42" s="105" t="s">
        <v>3</v>
      </c>
      <c r="D42" s="77"/>
      <c r="E42" s="77" t="s">
        <v>18</v>
      </c>
      <c r="F42" s="76"/>
      <c r="G42" s="77" t="s">
        <v>18</v>
      </c>
      <c r="H42" s="78"/>
      <c r="I42" s="99" t="s">
        <v>18</v>
      </c>
      <c r="J42" s="65"/>
      <c r="K42" s="64" t="s">
        <v>3</v>
      </c>
      <c r="L42" s="64"/>
      <c r="M42" s="64" t="s">
        <v>18</v>
      </c>
      <c r="N42" s="103"/>
      <c r="O42" s="50" t="s">
        <v>3</v>
      </c>
      <c r="P42" s="49"/>
    </row>
    <row r="43" spans="1:16" x14ac:dyDescent="0.25">
      <c r="A43" s="21">
        <v>41</v>
      </c>
      <c r="B43" s="129" t="s">
        <v>94</v>
      </c>
      <c r="C43" s="98" t="s">
        <v>3</v>
      </c>
      <c r="D43" s="50"/>
      <c r="E43" s="50" t="s">
        <v>18</v>
      </c>
      <c r="F43" s="48"/>
      <c r="G43" s="50" t="s">
        <v>18</v>
      </c>
      <c r="H43" s="48"/>
      <c r="I43" s="52" t="s">
        <v>18</v>
      </c>
      <c r="J43" s="55"/>
      <c r="K43" s="52" t="s">
        <v>3</v>
      </c>
      <c r="L43" s="52"/>
      <c r="M43" s="52" t="s">
        <v>18</v>
      </c>
      <c r="N43" s="55"/>
      <c r="O43" s="70" t="s">
        <v>3</v>
      </c>
      <c r="P43" s="56"/>
    </row>
    <row r="44" spans="1:16" x14ac:dyDescent="0.25">
      <c r="A44" s="21">
        <v>42</v>
      </c>
      <c r="B44" s="129" t="s">
        <v>95</v>
      </c>
      <c r="C44" s="100" t="s">
        <v>3</v>
      </c>
      <c r="D44" s="70"/>
      <c r="E44" s="70" t="s">
        <v>18</v>
      </c>
      <c r="F44" s="55"/>
      <c r="G44" s="70" t="s">
        <v>18</v>
      </c>
      <c r="H44" s="55"/>
      <c r="I44" s="52" t="s">
        <v>18</v>
      </c>
      <c r="J44" s="55"/>
      <c r="K44" s="52" t="s">
        <v>3</v>
      </c>
      <c r="L44" s="52"/>
      <c r="M44" s="52" t="s">
        <v>18</v>
      </c>
      <c r="N44" s="55"/>
      <c r="O44" s="70" t="s">
        <v>3</v>
      </c>
      <c r="P44" s="56"/>
    </row>
    <row r="45" spans="1:16" ht="15.75" thickBot="1" x14ac:dyDescent="0.3">
      <c r="A45" s="21">
        <v>43</v>
      </c>
      <c r="B45" s="129" t="s">
        <v>96</v>
      </c>
      <c r="C45" s="100" t="s">
        <v>3</v>
      </c>
      <c r="D45" s="70"/>
      <c r="E45" s="70" t="s">
        <v>18</v>
      </c>
      <c r="F45" s="55"/>
      <c r="G45" s="70" t="s">
        <v>18</v>
      </c>
      <c r="H45" s="55"/>
      <c r="I45" s="52" t="s">
        <v>18</v>
      </c>
      <c r="J45" s="55"/>
      <c r="K45" s="52" t="s">
        <v>3</v>
      </c>
      <c r="L45" s="52"/>
      <c r="M45" s="52" t="s">
        <v>18</v>
      </c>
      <c r="N45" s="84"/>
      <c r="O45" s="96" t="s">
        <v>3</v>
      </c>
      <c r="P45" s="61"/>
    </row>
    <row r="46" spans="1:16" ht="15.75" thickBot="1" x14ac:dyDescent="0.3">
      <c r="A46" s="21">
        <v>44</v>
      </c>
      <c r="B46" s="129" t="s">
        <v>97</v>
      </c>
      <c r="C46" s="107" t="s">
        <v>3</v>
      </c>
      <c r="D46" s="77"/>
      <c r="E46" s="77" t="s">
        <v>18</v>
      </c>
      <c r="F46" s="76"/>
      <c r="G46" s="77" t="s">
        <v>18</v>
      </c>
      <c r="H46" s="76"/>
      <c r="I46" s="42" t="s">
        <v>18</v>
      </c>
      <c r="J46" s="76"/>
      <c r="K46" s="42" t="s">
        <v>3</v>
      </c>
      <c r="L46" s="42"/>
      <c r="M46" s="42" t="s">
        <v>18</v>
      </c>
      <c r="N46" s="78"/>
      <c r="O46" s="98" t="s">
        <v>3</v>
      </c>
      <c r="P46" s="49"/>
    </row>
    <row r="47" spans="1:16" x14ac:dyDescent="0.25">
      <c r="A47" s="21">
        <v>45</v>
      </c>
      <c r="B47" s="129" t="s">
        <v>54</v>
      </c>
      <c r="C47" s="98" t="s">
        <v>3</v>
      </c>
      <c r="D47" s="50"/>
      <c r="E47" s="46" t="s">
        <v>18</v>
      </c>
      <c r="F47" s="48"/>
      <c r="G47" s="50" t="s">
        <v>18</v>
      </c>
      <c r="H47" s="48"/>
      <c r="I47" s="46" t="s">
        <v>18</v>
      </c>
      <c r="J47" s="48"/>
      <c r="K47" s="46" t="s">
        <v>3</v>
      </c>
      <c r="L47" s="46"/>
      <c r="M47" s="46" t="s">
        <v>18</v>
      </c>
      <c r="N47" s="48"/>
      <c r="O47" s="68" t="s">
        <v>3</v>
      </c>
      <c r="P47" s="89"/>
    </row>
    <row r="48" spans="1:16" x14ac:dyDescent="0.25">
      <c r="A48" s="21">
        <v>46</v>
      </c>
      <c r="B48" s="129" t="s">
        <v>56</v>
      </c>
      <c r="C48" s="100" t="s">
        <v>3</v>
      </c>
      <c r="D48" s="70"/>
      <c r="E48" s="52" t="s">
        <v>18</v>
      </c>
      <c r="F48" s="55"/>
      <c r="G48" s="70" t="s">
        <v>18</v>
      </c>
      <c r="H48" s="55"/>
      <c r="I48" s="52" t="s">
        <v>18</v>
      </c>
      <c r="J48" s="55"/>
      <c r="K48" s="52" t="s">
        <v>3</v>
      </c>
      <c r="L48" s="52"/>
      <c r="M48" s="52" t="s">
        <v>18</v>
      </c>
      <c r="N48" s="55"/>
      <c r="O48" s="70" t="s">
        <v>3</v>
      </c>
      <c r="P48" s="56"/>
    </row>
    <row r="49" spans="1:16" x14ac:dyDescent="0.25">
      <c r="A49" s="21">
        <v>47</v>
      </c>
      <c r="B49" s="129" t="s">
        <v>57</v>
      </c>
      <c r="C49" s="100" t="s">
        <v>3</v>
      </c>
      <c r="D49" s="70"/>
      <c r="E49" s="52" t="s">
        <v>18</v>
      </c>
      <c r="F49" s="55"/>
      <c r="G49" s="70" t="s">
        <v>18</v>
      </c>
      <c r="H49" s="55"/>
      <c r="I49" s="52" t="s">
        <v>18</v>
      </c>
      <c r="J49" s="55"/>
      <c r="K49" s="52" t="s">
        <v>3</v>
      </c>
      <c r="L49" s="52"/>
      <c r="M49" s="52" t="s">
        <v>18</v>
      </c>
      <c r="N49" s="55"/>
      <c r="O49" s="70" t="s">
        <v>3</v>
      </c>
      <c r="P49" s="56"/>
    </row>
    <row r="50" spans="1:16" ht="15.75" thickBot="1" x14ac:dyDescent="0.3">
      <c r="A50" s="21">
        <v>48</v>
      </c>
      <c r="B50" s="129" t="s">
        <v>58</v>
      </c>
      <c r="C50" s="105" t="s">
        <v>3</v>
      </c>
      <c r="D50" s="77"/>
      <c r="E50" s="59" t="s">
        <v>18</v>
      </c>
      <c r="F50" s="60"/>
      <c r="G50" s="96" t="s">
        <v>18</v>
      </c>
      <c r="H50" s="60"/>
      <c r="I50" s="59" t="s">
        <v>18</v>
      </c>
      <c r="J50" s="60"/>
      <c r="K50" s="59" t="s">
        <v>3</v>
      </c>
      <c r="L50" s="59"/>
      <c r="M50" s="59" t="s">
        <v>18</v>
      </c>
      <c r="N50" s="60"/>
      <c r="O50" s="96" t="s">
        <v>3</v>
      </c>
      <c r="P50" s="61"/>
    </row>
    <row r="51" spans="1:16" ht="15.75" thickBot="1" x14ac:dyDescent="0.3">
      <c r="A51" s="21">
        <v>49</v>
      </c>
      <c r="B51" s="129" t="s">
        <v>98</v>
      </c>
      <c r="C51" s="105" t="s">
        <v>3</v>
      </c>
      <c r="D51" s="61"/>
      <c r="E51" s="106" t="s">
        <v>18</v>
      </c>
      <c r="F51" s="94"/>
      <c r="G51" s="102" t="s">
        <v>18</v>
      </c>
      <c r="H51" s="65"/>
      <c r="I51" s="64" t="s">
        <v>18</v>
      </c>
      <c r="J51" s="103"/>
      <c r="K51" s="46" t="s">
        <v>3</v>
      </c>
      <c r="L51" s="46"/>
      <c r="M51" s="46" t="s">
        <v>18</v>
      </c>
      <c r="N51" s="48"/>
      <c r="O51" s="50" t="s">
        <v>3</v>
      </c>
      <c r="P51" s="49"/>
    </row>
    <row r="52" spans="1:16" x14ac:dyDescent="0.25">
      <c r="A52" s="21">
        <v>50</v>
      </c>
      <c r="B52" s="129" t="s">
        <v>90</v>
      </c>
      <c r="C52" s="98" t="s">
        <v>3</v>
      </c>
      <c r="D52" s="68"/>
      <c r="E52" s="52" t="s">
        <v>18</v>
      </c>
      <c r="F52" s="55"/>
      <c r="G52" s="70" t="s">
        <v>18</v>
      </c>
      <c r="H52" s="55"/>
      <c r="I52" s="52" t="s">
        <v>18</v>
      </c>
      <c r="J52" s="55"/>
      <c r="K52" s="52" t="s">
        <v>3</v>
      </c>
      <c r="L52" s="52"/>
      <c r="M52" s="52" t="s">
        <v>18</v>
      </c>
      <c r="N52" s="55"/>
      <c r="O52" s="70" t="s">
        <v>3</v>
      </c>
      <c r="P52" s="56"/>
    </row>
    <row r="53" spans="1:16" x14ac:dyDescent="0.25">
      <c r="A53" s="21">
        <v>51</v>
      </c>
      <c r="B53" s="129" t="s">
        <v>91</v>
      </c>
      <c r="C53" s="100" t="s">
        <v>3</v>
      </c>
      <c r="D53" s="70"/>
      <c r="E53" s="52" t="s">
        <v>18</v>
      </c>
      <c r="F53" s="55"/>
      <c r="G53" s="70" t="s">
        <v>18</v>
      </c>
      <c r="H53" s="55"/>
      <c r="I53" s="52" t="s">
        <v>18</v>
      </c>
      <c r="J53" s="55"/>
      <c r="K53" s="52" t="s">
        <v>3</v>
      </c>
      <c r="L53" s="52"/>
      <c r="M53" s="52" t="s">
        <v>18</v>
      </c>
      <c r="N53" s="55"/>
      <c r="O53" s="70" t="s">
        <v>3</v>
      </c>
      <c r="P53" s="56"/>
    </row>
    <row r="54" spans="1:16" ht="15.75" thickBot="1" x14ac:dyDescent="0.3">
      <c r="A54" s="21">
        <v>52</v>
      </c>
      <c r="B54" s="129" t="s">
        <v>92</v>
      </c>
      <c r="C54" s="100" t="s">
        <v>3</v>
      </c>
      <c r="D54" s="70"/>
      <c r="E54" s="52" t="s">
        <v>18</v>
      </c>
      <c r="F54" s="55"/>
      <c r="G54" s="70" t="s">
        <v>18</v>
      </c>
      <c r="H54" s="55"/>
      <c r="I54" s="52" t="s">
        <v>18</v>
      </c>
      <c r="J54" s="84"/>
      <c r="K54" s="59" t="s">
        <v>3</v>
      </c>
      <c r="L54" s="59"/>
      <c r="M54" s="59" t="s">
        <v>18</v>
      </c>
      <c r="N54" s="60"/>
      <c r="O54" s="96" t="s">
        <v>3</v>
      </c>
      <c r="P54" s="61"/>
    </row>
    <row r="55" spans="1:16" ht="15.75" thickBot="1" x14ac:dyDescent="0.3">
      <c r="A55" s="22">
        <v>1</v>
      </c>
      <c r="B55" s="131" t="s">
        <v>99</v>
      </c>
      <c r="C55" s="107" t="s">
        <v>3</v>
      </c>
      <c r="D55" s="96"/>
      <c r="E55" s="110" t="s">
        <v>18</v>
      </c>
      <c r="F55" s="109"/>
      <c r="G55" s="110" t="s">
        <v>18</v>
      </c>
      <c r="H55" s="109"/>
      <c r="I55" s="110" t="s">
        <v>18</v>
      </c>
      <c r="J55" s="111"/>
      <c r="K55" s="44" t="s">
        <v>3</v>
      </c>
      <c r="L55" s="114"/>
      <c r="M55" s="112" t="s">
        <v>18</v>
      </c>
      <c r="N55" s="48"/>
      <c r="O55" s="50" t="s">
        <v>3</v>
      </c>
      <c r="P55" s="49"/>
    </row>
  </sheetData>
  <mergeCells count="10">
    <mergeCell ref="M1:N2"/>
    <mergeCell ref="O1:P2"/>
    <mergeCell ref="Q1:V2"/>
    <mergeCell ref="W1:W2"/>
    <mergeCell ref="A1:B2"/>
    <mergeCell ref="C1:D2"/>
    <mergeCell ref="E1:F2"/>
    <mergeCell ref="G1:H2"/>
    <mergeCell ref="I1:J2"/>
    <mergeCell ref="K1:L2"/>
  </mergeCells>
  <conditionalFormatting sqref="V4:V15">
    <cfRule type="cellIs" dxfId="55" priority="1" operator="lessThanOrEqual">
      <formula>0.291666666666667</formula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" operator="equal" id="{8CFDECE0-A95D-44DF-9AE4-04E740417530}">
            <xm:f>Données!$A$7</xm:f>
            <x14:dxf>
              <fill>
                <patternFill>
                  <bgColor theme="0"/>
                </patternFill>
              </fill>
            </x14:dxf>
          </x14:cfRule>
          <x14:cfRule type="cellIs" priority="3" operator="equal" id="{5D3A4F52-822C-4FA3-ACCE-4381868D003E}">
            <xm:f>Données!$A$6</xm:f>
            <x14:dxf>
              <fill>
                <patternFill>
                  <bgColor rgb="FF92D050"/>
                </patternFill>
              </fill>
            </x14:dxf>
          </x14:cfRule>
          <x14:cfRule type="cellIs" priority="4" operator="equal" id="{7A95316F-589B-4FF7-8AD5-3F839920F052}">
            <xm:f>Données!$A$5</xm:f>
            <x14:dxf>
              <fill>
                <patternFill>
                  <bgColor rgb="FFFFC000"/>
                </patternFill>
              </fill>
            </x14:dxf>
          </x14:cfRule>
          <x14:cfRule type="cellIs" priority="5" operator="equal" id="{185961C6-BEB7-4EF6-838E-453BEC64147E}">
            <xm:f>Données!$A$3</xm:f>
            <x14:dxf>
              <fill>
                <patternFill>
                  <bgColor theme="5" tint="0.39994506668294322"/>
                </patternFill>
              </fill>
            </x14:dxf>
          </x14:cfRule>
          <xm:sqref>E3:E55 G3:G55 I3:I55 M3:M55 C3:D3</xm:sqref>
        </x14:conditionalFormatting>
        <x14:conditionalFormatting xmlns:xm="http://schemas.microsoft.com/office/excel/2006/main">
          <x14:cfRule type="cellIs" priority="6" operator="equal" id="{E5CA159E-7501-430E-95AF-906AB8BA8E04}">
            <xm:f>Données!$A$2</xm:f>
            <x14:dxf>
              <fill>
                <patternFill patternType="lightTrellis">
                  <bgColor theme="0" tint="-0.14996795556505021"/>
                </patternFill>
              </fill>
            </x14:dxf>
          </x14:cfRule>
          <xm:sqref>G3:G55 I3:I55 K3:M55 O3:P55 C3:E55</xm:sqref>
        </x14:conditionalFormatting>
        <x14:conditionalFormatting xmlns:xm="http://schemas.microsoft.com/office/excel/2006/main">
          <x14:cfRule type="cellIs" priority="7" operator="equal" id="{EE2AACAB-0F5E-466F-8C36-64AAE847DC29}">
            <xm:f>Données!$A$8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4EBE5BD7-3F3F-4B05-AD78-49AA9EB4BF04}">
            <xm:f>Données!$A$4</xm:f>
            <x14:dxf>
              <fill>
                <patternFill>
                  <bgColor rgb="FFFFFF00"/>
                </patternFill>
              </fill>
            </x14:dxf>
          </x14:cfRule>
          <xm:sqref>C3:E55 G3:G55 I3:I55 K3:M55 O3:P55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Données!$A$2:$A$7</xm:f>
          </x14:formula1>
          <xm:sqref>I56:I1048576 G56:G1048576 E56:E1048576 E1 G1 I1 M1 M56:M1048576</xm:sqref>
        </x14:dataValidation>
        <x14:dataValidation type="list" allowBlank="1" showInputMessage="1" showErrorMessage="1">
          <x14:formula1>
            <xm:f>Données!$A$2:$A$8</xm:f>
          </x14:formula1>
          <xm:sqref>C3:C55 E3:E55 G3:G55 I3:I55 K3:K55 M3:M55 O3:O55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55"/>
  <sheetViews>
    <sheetView workbookViewId="0">
      <selection activeCell="W5" sqref="W5"/>
    </sheetView>
  </sheetViews>
  <sheetFormatPr baseColWidth="10" defaultColWidth="9.140625" defaultRowHeight="15" x14ac:dyDescent="0.25"/>
  <cols>
    <col min="1" max="1" width="3" style="2" bestFit="1" customWidth="1"/>
    <col min="2" max="2" width="17.7109375" style="19" bestFit="1" customWidth="1"/>
    <col min="3" max="3" width="7.42578125" style="26" customWidth="1"/>
    <col min="4" max="4" width="5.5703125" style="26" customWidth="1"/>
    <col min="5" max="5" width="7.42578125" style="25" customWidth="1"/>
    <col min="6" max="6" width="5.5703125" style="15" bestFit="1" customWidth="1"/>
    <col min="7" max="7" width="7.42578125" style="133" customWidth="1"/>
    <col min="8" max="8" width="5.5703125" style="15" bestFit="1" customWidth="1"/>
    <col min="9" max="9" width="7.42578125" style="25" customWidth="1"/>
    <col min="10" max="10" width="5.5703125" style="27" bestFit="1" customWidth="1"/>
    <col min="11" max="11" width="7.42578125" style="26" customWidth="1"/>
    <col min="12" max="12" width="5.5703125" style="26" customWidth="1"/>
    <col min="13" max="13" width="7.42578125" style="25" customWidth="1"/>
    <col min="14" max="14" width="5.5703125" style="27" bestFit="1" customWidth="1"/>
    <col min="15" max="15" width="7.42578125" style="26" customWidth="1"/>
    <col min="16" max="16" width="5.5703125" style="26" customWidth="1"/>
    <col min="17" max="17" width="10.42578125" style="14" bestFit="1" customWidth="1"/>
    <col min="18" max="18" width="8.140625" style="14" bestFit="1" customWidth="1"/>
    <col min="19" max="19" width="10.28515625" style="5" bestFit="1" customWidth="1"/>
    <col min="20" max="21" width="9" style="5" customWidth="1"/>
    <col min="22" max="22" width="8.140625" style="5" bestFit="1" customWidth="1"/>
    <col min="23" max="23" width="10" style="5" customWidth="1"/>
    <col min="24" max="24" width="10" customWidth="1"/>
    <col min="25" max="25" width="9.140625" style="7"/>
    <col min="27" max="27" width="10.42578125" bestFit="1" customWidth="1"/>
  </cols>
  <sheetData>
    <row r="1" spans="1:24" ht="15" customHeight="1" x14ac:dyDescent="0.25">
      <c r="A1" s="165" t="s">
        <v>33</v>
      </c>
      <c r="B1" s="161"/>
      <c r="C1" s="160" t="s">
        <v>34</v>
      </c>
      <c r="D1" s="161"/>
      <c r="E1" s="160" t="s">
        <v>35</v>
      </c>
      <c r="F1" s="161"/>
      <c r="G1" s="160" t="s">
        <v>36</v>
      </c>
      <c r="H1" s="161"/>
      <c r="I1" s="160" t="s">
        <v>37</v>
      </c>
      <c r="J1" s="161"/>
      <c r="K1" s="160" t="s">
        <v>38</v>
      </c>
      <c r="L1" s="161"/>
      <c r="M1" s="160" t="s">
        <v>39</v>
      </c>
      <c r="N1" s="161"/>
      <c r="O1" s="162" t="s">
        <v>40</v>
      </c>
      <c r="P1" s="164"/>
      <c r="Q1" s="190" t="s">
        <v>2</v>
      </c>
      <c r="R1" s="191"/>
      <c r="S1" s="191"/>
      <c r="T1" s="191"/>
      <c r="U1" s="191"/>
      <c r="V1" s="191"/>
      <c r="W1" s="188">
        <v>0.41666666666666669</v>
      </c>
    </row>
    <row r="2" spans="1:24" ht="15" customHeight="1" thickBot="1" x14ac:dyDescent="0.3">
      <c r="A2" s="166"/>
      <c r="B2" s="163"/>
      <c r="C2" s="162"/>
      <c r="D2" s="163"/>
      <c r="E2" s="162"/>
      <c r="F2" s="163"/>
      <c r="G2" s="162"/>
      <c r="H2" s="163"/>
      <c r="I2" s="162"/>
      <c r="J2" s="163"/>
      <c r="K2" s="162"/>
      <c r="L2" s="163"/>
      <c r="M2" s="162"/>
      <c r="N2" s="163"/>
      <c r="O2" s="162"/>
      <c r="P2" s="164"/>
      <c r="Q2" s="192"/>
      <c r="R2" s="193"/>
      <c r="S2" s="193"/>
      <c r="T2" s="193"/>
      <c r="U2" s="193"/>
      <c r="V2" s="193"/>
      <c r="W2" s="189"/>
      <c r="X2" s="3"/>
    </row>
    <row r="3" spans="1:24" ht="15" customHeight="1" thickBot="1" x14ac:dyDescent="0.3">
      <c r="A3" s="21">
        <v>1</v>
      </c>
      <c r="B3" s="128" t="s">
        <v>59</v>
      </c>
      <c r="C3" s="42"/>
      <c r="D3" s="126"/>
      <c r="E3" s="42"/>
      <c r="F3" s="43"/>
      <c r="G3" s="132"/>
      <c r="H3" s="45"/>
      <c r="I3" s="46"/>
      <c r="J3" s="47"/>
      <c r="K3" s="46"/>
      <c r="L3" s="46"/>
      <c r="M3" s="46"/>
      <c r="N3" s="48"/>
      <c r="O3" s="50"/>
      <c r="P3" s="49"/>
      <c r="Q3" s="138" t="s">
        <v>2</v>
      </c>
      <c r="R3" s="39" t="s">
        <v>42</v>
      </c>
      <c r="S3" s="118" t="s">
        <v>104</v>
      </c>
      <c r="T3" s="144" t="s">
        <v>100</v>
      </c>
      <c r="U3" s="145" t="s">
        <v>101</v>
      </c>
      <c r="V3" s="118" t="s">
        <v>43</v>
      </c>
      <c r="W3" s="40" t="s">
        <v>105</v>
      </c>
    </row>
    <row r="4" spans="1:24" ht="15" customHeight="1" x14ac:dyDescent="0.25">
      <c r="A4" s="21">
        <v>2</v>
      </c>
      <c r="B4" s="129" t="s">
        <v>61</v>
      </c>
      <c r="C4" s="44"/>
      <c r="D4" s="125"/>
      <c r="E4" s="50"/>
      <c r="F4" s="147"/>
      <c r="G4" s="52"/>
      <c r="H4" s="53"/>
      <c r="I4" s="52"/>
      <c r="J4" s="54"/>
      <c r="K4" s="52"/>
      <c r="L4" s="52"/>
      <c r="M4" s="52"/>
      <c r="N4" s="55"/>
      <c r="O4" s="70"/>
      <c r="P4" s="56"/>
      <c r="Q4" s="139" t="s">
        <v>60</v>
      </c>
      <c r="R4" s="141">
        <f>SUM(D4+D5+D6+D7+F4+F5+F6+F7+H3+H4+H5+H6+H7+J3+J4+J5+J6+J7+L3+L4+L5+L6+L7++N3+N4+N5+N6+P3+P4+P5+P6)</f>
        <v>0</v>
      </c>
      <c r="S4" s="135">
        <v>0.29166666666666669</v>
      </c>
      <c r="T4" s="134"/>
      <c r="U4" s="134"/>
      <c r="V4" s="150">
        <f>SUM(S4-R4-T4+U4)</f>
        <v>0.29166666666666669</v>
      </c>
      <c r="W4" s="152">
        <f>IF(V4&gt;$W$1,$W$1,V4)</f>
        <v>0.29166666666666669</v>
      </c>
    </row>
    <row r="5" spans="1:24" x14ac:dyDescent="0.25">
      <c r="A5" s="21">
        <v>3</v>
      </c>
      <c r="B5" s="129" t="s">
        <v>63</v>
      </c>
      <c r="C5" s="57"/>
      <c r="D5" s="90"/>
      <c r="E5" s="52"/>
      <c r="F5" s="58"/>
      <c r="G5" s="52"/>
      <c r="H5" s="53"/>
      <c r="I5" s="52"/>
      <c r="J5" s="55"/>
      <c r="K5" s="52"/>
      <c r="L5" s="52"/>
      <c r="M5" s="52"/>
      <c r="N5" s="55"/>
      <c r="O5" s="70"/>
      <c r="P5" s="71"/>
      <c r="Q5" s="139" t="s">
        <v>62</v>
      </c>
      <c r="R5" s="142">
        <f>SUM(D8+D9+D10+D11+F8+F9+F10+F11+H8+H9+H10+H11+J8+J9+J10+J11+L8+L9+L10+L11+N7+N8+N9+N10+N11+P7+P8+P9+P10)</f>
        <v>0</v>
      </c>
      <c r="S5" s="155">
        <f>+S4+W4</f>
        <v>0.58333333333333337</v>
      </c>
      <c r="T5" s="136"/>
      <c r="U5" s="136"/>
      <c r="V5" s="150">
        <f t="shared" ref="V5:V15" si="0">SUM(S5-R5-T5+U5)</f>
        <v>0.58333333333333337</v>
      </c>
      <c r="W5" s="152">
        <f t="shared" ref="W5:W15" si="1">IF(V5&gt;$W$1,$W$1,V5)</f>
        <v>0.41666666666666669</v>
      </c>
    </row>
    <row r="6" spans="1:24" ht="15" customHeight="1" thickBot="1" x14ac:dyDescent="0.3">
      <c r="A6" s="21">
        <v>4</v>
      </c>
      <c r="B6" s="129" t="s">
        <v>65</v>
      </c>
      <c r="C6" s="57"/>
      <c r="D6" s="90"/>
      <c r="E6" s="52"/>
      <c r="F6" s="58"/>
      <c r="G6" s="52"/>
      <c r="H6" s="53"/>
      <c r="I6" s="52"/>
      <c r="J6" s="55"/>
      <c r="K6" s="52"/>
      <c r="L6" s="42"/>
      <c r="M6" s="59"/>
      <c r="N6" s="60"/>
      <c r="O6" s="96"/>
      <c r="P6" s="61"/>
      <c r="Q6" s="139" t="s">
        <v>64</v>
      </c>
      <c r="R6" s="142">
        <f>SUM(D12+D13+D14+D15+D16+F12+F13+F14+F15+F16+H12+H13+H14+H15+J12+J13+J14+J15+L12+L13+L14+L15+N12+N13+N14+N15+P11+P12+P13+P14+P15)</f>
        <v>0</v>
      </c>
      <c r="S6" s="155">
        <f>+S4+W5</f>
        <v>0.70833333333333337</v>
      </c>
      <c r="T6" s="136"/>
      <c r="U6" s="136"/>
      <c r="V6" s="150">
        <f t="shared" si="0"/>
        <v>0.70833333333333337</v>
      </c>
      <c r="W6" s="152">
        <f t="shared" si="1"/>
        <v>0.41666666666666669</v>
      </c>
    </row>
    <row r="7" spans="1:24" ht="15" customHeight="1" thickBot="1" x14ac:dyDescent="0.3">
      <c r="A7" s="21">
        <v>5</v>
      </c>
      <c r="B7" s="130" t="s">
        <v>67</v>
      </c>
      <c r="C7" s="62"/>
      <c r="D7" s="91"/>
      <c r="E7" s="42"/>
      <c r="F7" s="43"/>
      <c r="G7" s="42"/>
      <c r="H7" s="63"/>
      <c r="I7" s="64"/>
      <c r="J7" s="65"/>
      <c r="K7" s="102"/>
      <c r="L7" s="61"/>
      <c r="M7" s="44"/>
      <c r="N7" s="67"/>
      <c r="O7" s="50"/>
      <c r="P7" s="49"/>
      <c r="Q7" s="139" t="s">
        <v>66</v>
      </c>
      <c r="R7" s="142">
        <f>SUM(D17+D18+D19+D20+F17+F18+F19+F20+H16+H17+H18+H19+H20+J16+J17+J18+J19+J20+L16+L17+L18+L19+N16+N17+N18+N19+P16+P17+P18+P19)</f>
        <v>0</v>
      </c>
      <c r="S7" s="155">
        <f>+$S$4+W6</f>
        <v>0.70833333333333337</v>
      </c>
      <c r="T7" s="136"/>
      <c r="U7" s="136"/>
      <c r="V7" s="150">
        <f t="shared" si="0"/>
        <v>0.70833333333333337</v>
      </c>
      <c r="W7" s="152">
        <f t="shared" si="1"/>
        <v>0.41666666666666669</v>
      </c>
    </row>
    <row r="8" spans="1:24" x14ac:dyDescent="0.25">
      <c r="A8" s="21">
        <v>6</v>
      </c>
      <c r="B8" s="129" t="s">
        <v>69</v>
      </c>
      <c r="C8" s="44"/>
      <c r="D8" s="114"/>
      <c r="E8" s="46"/>
      <c r="F8" s="45"/>
      <c r="G8" s="46"/>
      <c r="H8" s="45"/>
      <c r="I8" s="46"/>
      <c r="J8" s="47"/>
      <c r="K8" s="46"/>
      <c r="L8" s="68"/>
      <c r="M8" s="68"/>
      <c r="N8" s="69"/>
      <c r="O8" s="70"/>
      <c r="P8" s="56"/>
      <c r="Q8" s="139" t="s">
        <v>68</v>
      </c>
      <c r="R8" s="142">
        <f>SUM(N20+N21+J21+H21+F21+F22+H22+J22+N22+N23+J23+H23+F23+F24+H24+J24+N24+D21+D22+D23+D24+L20+L21+L22+L23+L24+P20+P21+P22+P23+P24)</f>
        <v>0</v>
      </c>
      <c r="S8" s="155">
        <f t="shared" ref="S8:S15" si="2">+$S$4+W7</f>
        <v>0.70833333333333337</v>
      </c>
      <c r="T8" s="136"/>
      <c r="U8" s="136"/>
      <c r="V8" s="150">
        <f t="shared" si="0"/>
        <v>0.70833333333333337</v>
      </c>
      <c r="W8" s="152">
        <f t="shared" si="1"/>
        <v>0.41666666666666669</v>
      </c>
    </row>
    <row r="9" spans="1:24" ht="15" customHeight="1" x14ac:dyDescent="0.25">
      <c r="A9" s="21">
        <v>7</v>
      </c>
      <c r="B9" s="129" t="s">
        <v>71</v>
      </c>
      <c r="C9" s="57"/>
      <c r="D9" s="83"/>
      <c r="E9" s="70"/>
      <c r="F9" s="53"/>
      <c r="G9" s="70"/>
      <c r="H9" s="53"/>
      <c r="I9" s="52"/>
      <c r="J9" s="55"/>
      <c r="K9" s="52"/>
      <c r="L9" s="70"/>
      <c r="M9" s="70"/>
      <c r="N9" s="55"/>
      <c r="O9" s="77"/>
      <c r="P9" s="71"/>
      <c r="Q9" s="139" t="s">
        <v>70</v>
      </c>
      <c r="R9" s="142">
        <f>SUM(F25+H25+J25+N25+N26+J26+H26+F26+F27+H27+J27+N27+N28+J28+H28+F28+F29+D25+D26+D27+D28+D29+L25+L26+L27+L28+P25+P26+P27+P28)</f>
        <v>0</v>
      </c>
      <c r="S9" s="155">
        <f t="shared" si="2"/>
        <v>0.70833333333333337</v>
      </c>
      <c r="T9" s="136"/>
      <c r="U9" s="136"/>
      <c r="V9" s="150">
        <f t="shared" si="0"/>
        <v>0.70833333333333337</v>
      </c>
      <c r="W9" s="152">
        <f t="shared" si="1"/>
        <v>0.41666666666666669</v>
      </c>
    </row>
    <row r="10" spans="1:24" ht="15" customHeight="1" thickBot="1" x14ac:dyDescent="0.3">
      <c r="A10" s="21">
        <v>8</v>
      </c>
      <c r="B10" s="129" t="s">
        <v>73</v>
      </c>
      <c r="C10" s="57"/>
      <c r="D10" s="90"/>
      <c r="E10" s="52"/>
      <c r="F10" s="53"/>
      <c r="G10" s="52"/>
      <c r="H10" s="53"/>
      <c r="I10" s="52"/>
      <c r="J10" s="55"/>
      <c r="K10" s="52"/>
      <c r="L10" s="70"/>
      <c r="M10" s="70"/>
      <c r="N10" s="72"/>
      <c r="O10" s="96"/>
      <c r="P10" s="71"/>
      <c r="Q10" s="139" t="s">
        <v>72</v>
      </c>
      <c r="R10" s="142">
        <f>SUM(H29+J29+N29+N30+J30+H30+F30+F31+H31+J31+N31+N32+J32+H32+F32+F33+H33+J33+D30+D31+D32+D33+L29+L30+L31+L32+L33+P29+P30+P31+P32)</f>
        <v>0</v>
      </c>
      <c r="S10" s="155">
        <f t="shared" si="2"/>
        <v>0.70833333333333337</v>
      </c>
      <c r="T10" s="136"/>
      <c r="U10" s="136"/>
      <c r="V10" s="150">
        <f t="shared" si="0"/>
        <v>0.70833333333333337</v>
      </c>
      <c r="W10" s="152">
        <f t="shared" si="1"/>
        <v>0.41666666666666669</v>
      </c>
    </row>
    <row r="11" spans="1:24" ht="15.75" thickBot="1" x14ac:dyDescent="0.3">
      <c r="A11" s="21">
        <v>9</v>
      </c>
      <c r="B11" s="129" t="s">
        <v>75</v>
      </c>
      <c r="C11" s="73"/>
      <c r="D11" s="115"/>
      <c r="E11" s="59"/>
      <c r="F11" s="74"/>
      <c r="G11" s="42"/>
      <c r="H11" s="75"/>
      <c r="I11" s="42"/>
      <c r="J11" s="76"/>
      <c r="K11" s="42"/>
      <c r="L11" s="77"/>
      <c r="M11" s="77"/>
      <c r="N11" s="78"/>
      <c r="O11" s="86"/>
      <c r="P11" s="95"/>
      <c r="Q11" s="139" t="s">
        <v>74</v>
      </c>
      <c r="R11" s="142">
        <f>SUM(N33+F34+H34+J34+N34+N35+J35+H35+F35+F36+H36+J36+N36+N37+J37+H37+F37+D34+D35+D36+D37+D38+L34+L35+L36+L37+P33+P34+P35+P36+P37)</f>
        <v>0</v>
      </c>
      <c r="S11" s="155">
        <f t="shared" si="2"/>
        <v>0.70833333333333337</v>
      </c>
      <c r="T11" s="136"/>
      <c r="U11" s="136"/>
      <c r="V11" s="150">
        <f t="shared" si="0"/>
        <v>0.70833333333333337</v>
      </c>
      <c r="W11" s="152">
        <f t="shared" si="1"/>
        <v>0.41666666666666669</v>
      </c>
    </row>
    <row r="12" spans="1:24" x14ac:dyDescent="0.25">
      <c r="A12" s="21">
        <v>10</v>
      </c>
      <c r="B12" s="129" t="s">
        <v>54</v>
      </c>
      <c r="C12" s="44"/>
      <c r="D12" s="46"/>
      <c r="E12" s="80"/>
      <c r="F12" s="81"/>
      <c r="G12" s="46"/>
      <c r="H12" s="82"/>
      <c r="I12" s="46"/>
      <c r="J12" s="48"/>
      <c r="K12" s="46"/>
      <c r="L12" s="46"/>
      <c r="M12" s="46"/>
      <c r="N12" s="48"/>
      <c r="O12" s="70"/>
      <c r="P12" s="56"/>
      <c r="Q12" s="139" t="s">
        <v>76</v>
      </c>
      <c r="R12" s="142">
        <f>SUM(F38+H38+J38+N38+N39+J39+H39+F39+F40+H40+J40+N40+N41+J41+H41+F41+F42+H42+D39+D40+D41+D42+L38+L39+L40+L41+P38+P39+P40+P41)</f>
        <v>0</v>
      </c>
      <c r="S12" s="155">
        <f t="shared" si="2"/>
        <v>0.70833333333333337</v>
      </c>
      <c r="T12" s="136"/>
      <c r="U12" s="136"/>
      <c r="V12" s="150">
        <f t="shared" si="0"/>
        <v>0.70833333333333337</v>
      </c>
      <c r="W12" s="152">
        <f t="shared" si="1"/>
        <v>0.41666666666666669</v>
      </c>
    </row>
    <row r="13" spans="1:24" x14ac:dyDescent="0.25">
      <c r="A13" s="21">
        <v>11</v>
      </c>
      <c r="B13" s="129" t="s">
        <v>56</v>
      </c>
      <c r="C13" s="57"/>
      <c r="D13" s="52"/>
      <c r="E13" s="83"/>
      <c r="F13" s="84"/>
      <c r="G13" s="52"/>
      <c r="H13" s="55"/>
      <c r="I13" s="52"/>
      <c r="J13" s="55"/>
      <c r="K13" s="52"/>
      <c r="L13" s="52"/>
      <c r="M13" s="52"/>
      <c r="N13" s="55"/>
      <c r="O13" s="70"/>
      <c r="P13" s="56"/>
      <c r="Q13" s="139" t="s">
        <v>44</v>
      </c>
      <c r="R13" s="142">
        <f>SUM(J42+N42+N43+J43+H43+F43+F44+H44+J44+N44+N45+J45+H45+F45+F46+H46+J46+N46+D43+D44+D45+D46+L42+L43+L44+L45+L46+P42+P43+P44+P45)</f>
        <v>0</v>
      </c>
      <c r="S13" s="155">
        <f t="shared" si="2"/>
        <v>0.70833333333333337</v>
      </c>
      <c r="T13" s="136"/>
      <c r="U13" s="136"/>
      <c r="V13" s="150">
        <f t="shared" si="0"/>
        <v>0.70833333333333337</v>
      </c>
      <c r="W13" s="152">
        <f t="shared" si="1"/>
        <v>0.41666666666666669</v>
      </c>
    </row>
    <row r="14" spans="1:24" x14ac:dyDescent="0.25">
      <c r="A14" s="21">
        <v>12</v>
      </c>
      <c r="B14" s="129" t="s">
        <v>57</v>
      </c>
      <c r="C14" s="57"/>
      <c r="D14" s="52"/>
      <c r="E14" s="83"/>
      <c r="F14" s="84"/>
      <c r="G14" s="52"/>
      <c r="H14" s="55"/>
      <c r="I14" s="52"/>
      <c r="J14" s="55"/>
      <c r="K14" s="52"/>
      <c r="L14" s="52"/>
      <c r="M14" s="52"/>
      <c r="N14" s="55"/>
      <c r="O14" s="70"/>
      <c r="P14" s="56"/>
      <c r="Q14" s="139" t="s">
        <v>45</v>
      </c>
      <c r="R14" s="142">
        <f>SUM(F47+H47+J47+N47+N48+J48+H48+F48+F49+H49+J49+N49+N50+J50+H50+F50+D47+D48+D49+D50+D51+L47+L48+L49+L50+P46+P47+P48+P49+P50)</f>
        <v>0</v>
      </c>
      <c r="S14" s="155">
        <f t="shared" si="2"/>
        <v>0.70833333333333337</v>
      </c>
      <c r="T14" s="136"/>
      <c r="U14" s="136"/>
      <c r="V14" s="150">
        <f t="shared" si="0"/>
        <v>0.70833333333333337</v>
      </c>
      <c r="W14" s="152">
        <f t="shared" si="1"/>
        <v>0.41666666666666669</v>
      </c>
    </row>
    <row r="15" spans="1:24" ht="15.75" thickBot="1" x14ac:dyDescent="0.3">
      <c r="A15" s="21">
        <v>13</v>
      </c>
      <c r="B15" s="129" t="s">
        <v>58</v>
      </c>
      <c r="C15" s="62"/>
      <c r="D15" s="42"/>
      <c r="E15" s="85"/>
      <c r="F15" s="72"/>
      <c r="G15" s="59"/>
      <c r="H15" s="60"/>
      <c r="I15" s="59"/>
      <c r="J15" s="60"/>
      <c r="K15" s="59"/>
      <c r="L15" s="59"/>
      <c r="M15" s="59"/>
      <c r="N15" s="60"/>
      <c r="O15" s="96"/>
      <c r="P15" s="61"/>
      <c r="Q15" s="140" t="s">
        <v>46</v>
      </c>
      <c r="R15" s="143">
        <f>SUM(F51+H51+J51+N51+N52+J52+H52+F52+F53+H53+J53+N53+N54+J54+H54+F54+F55+H55+J55+D52+D53+D54+D55+L51+L52+L53+L54+P51+P52+P53+P54)</f>
        <v>0</v>
      </c>
      <c r="S15" s="156">
        <f t="shared" si="2"/>
        <v>0.70833333333333337</v>
      </c>
      <c r="T15" s="137"/>
      <c r="U15" s="137"/>
      <c r="V15" s="153">
        <f t="shared" si="0"/>
        <v>0.70833333333333337</v>
      </c>
      <c r="W15" s="154">
        <f t="shared" si="1"/>
        <v>0.41666666666666669</v>
      </c>
    </row>
    <row r="16" spans="1:24" ht="15.75" thickBot="1" x14ac:dyDescent="0.3">
      <c r="A16" s="21">
        <v>14</v>
      </c>
      <c r="B16" s="129" t="s">
        <v>77</v>
      </c>
      <c r="C16" s="62"/>
      <c r="D16" s="59"/>
      <c r="E16" s="85"/>
      <c r="F16" s="78"/>
      <c r="G16" s="86"/>
      <c r="H16" s="65"/>
      <c r="I16" s="64"/>
      <c r="J16" s="65"/>
      <c r="K16" s="87"/>
      <c r="L16" s="87"/>
      <c r="M16" s="87"/>
      <c r="N16" s="88"/>
      <c r="O16" s="68"/>
      <c r="P16" s="49"/>
      <c r="Q16"/>
      <c r="R16"/>
      <c r="S16"/>
      <c r="T16"/>
      <c r="U16" s="151"/>
      <c r="V16" s="151"/>
    </row>
    <row r="17" spans="1:24" ht="15" customHeight="1" x14ac:dyDescent="0.25">
      <c r="A17" s="21">
        <v>15</v>
      </c>
      <c r="B17" s="129" t="s">
        <v>61</v>
      </c>
      <c r="C17" s="44"/>
      <c r="D17" s="113"/>
      <c r="E17" s="50"/>
      <c r="F17" s="48"/>
      <c r="G17" s="70"/>
      <c r="H17" s="55"/>
      <c r="I17" s="52"/>
      <c r="J17" s="55"/>
      <c r="K17" s="90"/>
      <c r="L17" s="90"/>
      <c r="M17" s="52"/>
      <c r="N17" s="55"/>
      <c r="O17" s="70"/>
      <c r="P17" s="56"/>
      <c r="Q17"/>
      <c r="R17"/>
      <c r="S17"/>
      <c r="T17" s="119"/>
      <c r="U17" s="119"/>
      <c r="V17" s="119"/>
    </row>
    <row r="18" spans="1:24" x14ac:dyDescent="0.25">
      <c r="A18" s="21">
        <v>16</v>
      </c>
      <c r="B18" s="129" t="s">
        <v>63</v>
      </c>
      <c r="C18" s="57"/>
      <c r="D18" s="83"/>
      <c r="E18" s="70"/>
      <c r="F18" s="55"/>
      <c r="G18" s="70"/>
      <c r="H18" s="55"/>
      <c r="I18" s="52"/>
      <c r="J18" s="55"/>
      <c r="K18" s="90"/>
      <c r="L18" s="90"/>
      <c r="M18" s="52"/>
      <c r="N18" s="55"/>
      <c r="O18" s="70"/>
      <c r="P18" s="56"/>
      <c r="Q18"/>
      <c r="R18"/>
      <c r="S18"/>
      <c r="T18"/>
      <c r="U18" s="119"/>
      <c r="V18" s="121"/>
    </row>
    <row r="19" spans="1:24" ht="15.75" customHeight="1" thickBot="1" x14ac:dyDescent="0.3">
      <c r="A19" s="21">
        <v>17</v>
      </c>
      <c r="B19" s="129" t="s">
        <v>65</v>
      </c>
      <c r="C19" s="57"/>
      <c r="D19" s="83"/>
      <c r="E19" s="70"/>
      <c r="F19" s="55"/>
      <c r="G19" s="70"/>
      <c r="H19" s="55"/>
      <c r="I19" s="52"/>
      <c r="J19" s="55"/>
      <c r="K19" s="91"/>
      <c r="L19" s="91"/>
      <c r="M19" s="42"/>
      <c r="N19" s="76"/>
      <c r="O19" s="77"/>
      <c r="P19" s="61"/>
      <c r="Q19"/>
      <c r="R19"/>
      <c r="S19"/>
      <c r="T19"/>
      <c r="U19"/>
      <c r="V19"/>
    </row>
    <row r="20" spans="1:24" ht="15.75" thickBot="1" x14ac:dyDescent="0.3">
      <c r="A20" s="21">
        <v>18</v>
      </c>
      <c r="B20" s="129" t="s">
        <v>78</v>
      </c>
      <c r="C20" s="62"/>
      <c r="D20" s="85"/>
      <c r="E20" s="77"/>
      <c r="F20" s="76"/>
      <c r="G20" s="77"/>
      <c r="H20" s="76"/>
      <c r="I20" s="42"/>
      <c r="J20" s="78"/>
      <c r="K20" s="92"/>
      <c r="L20" s="92"/>
      <c r="M20" s="93"/>
      <c r="N20" s="94"/>
      <c r="O20" s="117"/>
      <c r="P20" s="95"/>
      <c r="Q20" s="122"/>
      <c r="R20" s="127"/>
      <c r="S20" s="124"/>
      <c r="T20"/>
      <c r="U20" s="119"/>
      <c r="V20" s="121"/>
    </row>
    <row r="21" spans="1:24" ht="15" customHeight="1" x14ac:dyDescent="0.25">
      <c r="A21" s="21">
        <v>19</v>
      </c>
      <c r="B21" s="129" t="s">
        <v>49</v>
      </c>
      <c r="C21" s="44"/>
      <c r="D21" s="113"/>
      <c r="E21" s="50"/>
      <c r="F21" s="48"/>
      <c r="G21" s="50"/>
      <c r="H21" s="48"/>
      <c r="I21" s="46"/>
      <c r="J21" s="48"/>
      <c r="K21" s="52"/>
      <c r="L21" s="52"/>
      <c r="M21" s="52"/>
      <c r="N21" s="55"/>
      <c r="O21" s="70"/>
      <c r="P21" s="56"/>
      <c r="Q21" s="122"/>
      <c r="R21" s="127"/>
      <c r="S21" s="124"/>
      <c r="T21" s="119"/>
      <c r="U21" s="119"/>
      <c r="V21" s="121"/>
    </row>
    <row r="22" spans="1:24" x14ac:dyDescent="0.25">
      <c r="A22" s="21">
        <v>20</v>
      </c>
      <c r="B22" s="129" t="s">
        <v>51</v>
      </c>
      <c r="C22" s="57"/>
      <c r="D22" s="83"/>
      <c r="E22" s="70"/>
      <c r="F22" s="55"/>
      <c r="G22" s="70"/>
      <c r="H22" s="55"/>
      <c r="I22" s="52"/>
      <c r="J22" s="55"/>
      <c r="K22" s="52"/>
      <c r="L22" s="52"/>
      <c r="M22" s="52"/>
      <c r="N22" s="55"/>
      <c r="O22" s="70"/>
      <c r="P22" s="56"/>
      <c r="Q22" s="122"/>
      <c r="R22" s="127"/>
      <c r="S22" s="123"/>
      <c r="T22" s="119"/>
      <c r="U22" s="119"/>
      <c r="V22" s="121"/>
      <c r="W22" s="146"/>
      <c r="X22" s="121"/>
    </row>
    <row r="23" spans="1:24" ht="15" customHeight="1" x14ac:dyDescent="0.25">
      <c r="A23" s="21">
        <v>21</v>
      </c>
      <c r="B23" s="129" t="s">
        <v>52</v>
      </c>
      <c r="C23" s="57"/>
      <c r="D23" s="83"/>
      <c r="E23" s="70"/>
      <c r="F23" s="55"/>
      <c r="G23" s="70"/>
      <c r="H23" s="55"/>
      <c r="I23" s="52"/>
      <c r="J23" s="55"/>
      <c r="K23" s="52"/>
      <c r="L23" s="52"/>
      <c r="M23" s="52"/>
      <c r="N23" s="55"/>
      <c r="O23" s="70"/>
      <c r="P23" s="56"/>
      <c r="Q23" s="122"/>
      <c r="R23" s="127"/>
      <c r="S23" s="120"/>
      <c r="T23" s="120"/>
      <c r="U23" s="120"/>
      <c r="V23" s="120"/>
      <c r="W23" s="13"/>
      <c r="X23" s="6"/>
    </row>
    <row r="24" spans="1:24" ht="15.75" thickBot="1" x14ac:dyDescent="0.3">
      <c r="A24" s="21">
        <v>22</v>
      </c>
      <c r="B24" s="129" t="s">
        <v>79</v>
      </c>
      <c r="C24" s="73"/>
      <c r="D24" s="116"/>
      <c r="E24" s="96"/>
      <c r="F24" s="60"/>
      <c r="G24" s="96"/>
      <c r="H24" s="60"/>
      <c r="I24" s="59"/>
      <c r="J24" s="60"/>
      <c r="K24" s="59"/>
      <c r="L24" s="59"/>
      <c r="M24" s="59"/>
      <c r="N24" s="60"/>
      <c r="O24" s="96"/>
      <c r="P24" s="61"/>
      <c r="R24" s="24"/>
      <c r="S24" s="7"/>
      <c r="T24" s="11"/>
      <c r="U24" s="11"/>
      <c r="V24" s="7"/>
      <c r="W24" s="13"/>
      <c r="X24" s="6"/>
    </row>
    <row r="25" spans="1:24" x14ac:dyDescent="0.25">
      <c r="A25" s="21">
        <v>23</v>
      </c>
      <c r="B25" s="129" t="s">
        <v>80</v>
      </c>
      <c r="C25" s="44"/>
      <c r="D25" s="113"/>
      <c r="E25" s="50"/>
      <c r="F25" s="51"/>
      <c r="G25" s="46"/>
      <c r="H25" s="48"/>
      <c r="I25" s="46"/>
      <c r="J25" s="48"/>
      <c r="K25" s="46"/>
      <c r="L25" s="46"/>
      <c r="M25" s="46"/>
      <c r="N25" s="48"/>
      <c r="O25" s="50"/>
      <c r="P25" s="49"/>
      <c r="R25" s="24"/>
      <c r="S25" s="7"/>
      <c r="T25" s="7"/>
      <c r="U25" s="7"/>
      <c r="V25" s="7"/>
      <c r="W25" s="13"/>
      <c r="X25" s="6"/>
    </row>
    <row r="26" spans="1:24" x14ac:dyDescent="0.25">
      <c r="A26" s="21">
        <v>24</v>
      </c>
      <c r="B26" s="129" t="s">
        <v>81</v>
      </c>
      <c r="C26" s="57"/>
      <c r="D26" s="83"/>
      <c r="E26" s="70"/>
      <c r="F26" s="84"/>
      <c r="G26" s="52"/>
      <c r="H26" s="55"/>
      <c r="I26" s="52"/>
      <c r="J26" s="55"/>
      <c r="K26" s="52"/>
      <c r="L26" s="52"/>
      <c r="M26" s="52"/>
      <c r="N26" s="55"/>
      <c r="O26" s="70"/>
      <c r="P26" s="56"/>
      <c r="R26" s="24"/>
      <c r="S26" s="7"/>
      <c r="T26" s="7"/>
      <c r="U26" s="7"/>
      <c r="V26" s="7"/>
      <c r="W26" s="13"/>
      <c r="X26" s="6"/>
    </row>
    <row r="27" spans="1:24" x14ac:dyDescent="0.25">
      <c r="A27" s="21">
        <v>25</v>
      </c>
      <c r="B27" s="129" t="s">
        <v>83</v>
      </c>
      <c r="C27" s="57"/>
      <c r="D27" s="83"/>
      <c r="E27" s="70"/>
      <c r="F27" s="84"/>
      <c r="G27" s="52"/>
      <c r="H27" s="55"/>
      <c r="I27" s="52"/>
      <c r="J27" s="55"/>
      <c r="K27" s="52"/>
      <c r="L27" s="52"/>
      <c r="M27" s="52"/>
      <c r="N27" s="55"/>
      <c r="O27" s="70"/>
      <c r="P27" s="56"/>
      <c r="R27" s="24"/>
      <c r="S27" s="7"/>
      <c r="T27" s="7"/>
      <c r="U27" s="7"/>
      <c r="V27" s="7"/>
      <c r="W27" s="13"/>
      <c r="X27" s="6"/>
    </row>
    <row r="28" spans="1:24" ht="15.75" thickBot="1" x14ac:dyDescent="0.3">
      <c r="A28" s="21">
        <v>26</v>
      </c>
      <c r="B28" s="129" t="s">
        <v>84</v>
      </c>
      <c r="C28" s="57"/>
      <c r="D28" s="83"/>
      <c r="E28" s="70"/>
      <c r="F28" s="84"/>
      <c r="G28" s="59"/>
      <c r="H28" s="60"/>
      <c r="I28" s="59"/>
      <c r="J28" s="60"/>
      <c r="K28" s="59"/>
      <c r="L28" s="59"/>
      <c r="M28" s="59"/>
      <c r="N28" s="60"/>
      <c r="O28" s="96"/>
      <c r="P28" s="61"/>
      <c r="R28" s="24"/>
      <c r="S28" s="7"/>
      <c r="T28" s="7"/>
      <c r="U28" s="7"/>
      <c r="V28" s="7"/>
      <c r="W28" s="13"/>
      <c r="X28" s="6"/>
    </row>
    <row r="29" spans="1:24" ht="15.75" thickBot="1" x14ac:dyDescent="0.3">
      <c r="A29" s="21">
        <v>27</v>
      </c>
      <c r="B29" s="129" t="s">
        <v>85</v>
      </c>
      <c r="C29" s="73"/>
      <c r="D29" s="116"/>
      <c r="E29" s="96"/>
      <c r="F29" s="97"/>
      <c r="G29" s="98"/>
      <c r="H29" s="48"/>
      <c r="I29" s="46"/>
      <c r="J29" s="48"/>
      <c r="K29" s="50"/>
      <c r="L29" s="50"/>
      <c r="M29" s="46"/>
      <c r="N29" s="48"/>
      <c r="O29" s="50"/>
      <c r="P29" s="49"/>
      <c r="R29" s="24"/>
      <c r="S29" s="7"/>
      <c r="T29" s="7"/>
      <c r="U29" s="7"/>
      <c r="V29" s="7"/>
      <c r="W29" s="13"/>
      <c r="X29" s="6"/>
    </row>
    <row r="30" spans="1:24" x14ac:dyDescent="0.25">
      <c r="A30" s="21">
        <v>28</v>
      </c>
      <c r="B30" s="129" t="s">
        <v>61</v>
      </c>
      <c r="C30" s="44"/>
      <c r="D30" s="113"/>
      <c r="E30" s="50"/>
      <c r="F30" s="48"/>
      <c r="G30" s="83"/>
      <c r="H30" s="55"/>
      <c r="I30" s="52"/>
      <c r="J30" s="55"/>
      <c r="K30" s="70"/>
      <c r="L30" s="70"/>
      <c r="M30" s="52"/>
      <c r="N30" s="55"/>
      <c r="O30" s="70"/>
      <c r="P30" s="56"/>
      <c r="R30" s="6"/>
      <c r="S30" s="7"/>
      <c r="T30" s="7"/>
      <c r="U30" s="7"/>
      <c r="V30" s="7"/>
      <c r="W30" s="13"/>
      <c r="X30" s="6"/>
    </row>
    <row r="31" spans="1:24" x14ac:dyDescent="0.25">
      <c r="A31" s="21">
        <v>29</v>
      </c>
      <c r="B31" s="129" t="s">
        <v>63</v>
      </c>
      <c r="C31" s="57"/>
      <c r="D31" s="83"/>
      <c r="E31" s="70"/>
      <c r="F31" s="55"/>
      <c r="G31" s="83"/>
      <c r="H31" s="55"/>
      <c r="I31" s="52"/>
      <c r="J31" s="55"/>
      <c r="K31" s="70"/>
      <c r="L31" s="70"/>
      <c r="M31" s="52"/>
      <c r="N31" s="55"/>
      <c r="O31" s="70"/>
      <c r="P31" s="56"/>
    </row>
    <row r="32" spans="1:24" ht="15.75" thickBot="1" x14ac:dyDescent="0.3">
      <c r="A32" s="21">
        <v>30</v>
      </c>
      <c r="B32" s="129" t="s">
        <v>65</v>
      </c>
      <c r="C32" s="57"/>
      <c r="D32" s="83"/>
      <c r="E32" s="70"/>
      <c r="F32" s="55"/>
      <c r="G32" s="83"/>
      <c r="H32" s="55"/>
      <c r="I32" s="52"/>
      <c r="J32" s="55"/>
      <c r="K32" s="70"/>
      <c r="L32" s="77"/>
      <c r="M32" s="59"/>
      <c r="N32" s="60"/>
      <c r="O32" s="96"/>
      <c r="P32" s="71"/>
    </row>
    <row r="33" spans="1:16" ht="15.75" thickBot="1" x14ac:dyDescent="0.3">
      <c r="A33" s="21">
        <v>31</v>
      </c>
      <c r="B33" s="129" t="s">
        <v>87</v>
      </c>
      <c r="C33" s="73"/>
      <c r="D33" s="85"/>
      <c r="E33" s="77"/>
      <c r="F33" s="76"/>
      <c r="G33" s="85"/>
      <c r="H33" s="76"/>
      <c r="I33" s="42"/>
      <c r="J33" s="76"/>
      <c r="K33" s="77"/>
      <c r="L33" s="61"/>
      <c r="M33" s="99"/>
      <c r="N33" s="65"/>
      <c r="O33" s="102"/>
      <c r="P33" s="95"/>
    </row>
    <row r="34" spans="1:16" x14ac:dyDescent="0.25">
      <c r="A34" s="21">
        <v>32</v>
      </c>
      <c r="B34" s="129" t="s">
        <v>69</v>
      </c>
      <c r="C34" s="98"/>
      <c r="D34" s="50"/>
      <c r="E34" s="46"/>
      <c r="F34" s="48"/>
      <c r="G34" s="50"/>
      <c r="H34" s="48"/>
      <c r="I34" s="46"/>
      <c r="J34" s="48"/>
      <c r="K34" s="46"/>
      <c r="L34" s="87"/>
      <c r="M34" s="52"/>
      <c r="N34" s="55"/>
      <c r="O34" s="70"/>
      <c r="P34" s="56"/>
    </row>
    <row r="35" spans="1:16" x14ac:dyDescent="0.25">
      <c r="A35" s="21">
        <v>33</v>
      </c>
      <c r="B35" s="129" t="s">
        <v>71</v>
      </c>
      <c r="C35" s="100"/>
      <c r="D35" s="70"/>
      <c r="E35" s="52"/>
      <c r="F35" s="55"/>
      <c r="G35" s="70"/>
      <c r="H35" s="55"/>
      <c r="I35" s="52"/>
      <c r="J35" s="55"/>
      <c r="K35" s="52"/>
      <c r="L35" s="52"/>
      <c r="M35" s="52"/>
      <c r="N35" s="55"/>
      <c r="O35" s="70"/>
      <c r="P35" s="56"/>
    </row>
    <row r="36" spans="1:16" x14ac:dyDescent="0.25">
      <c r="A36" s="21">
        <v>34</v>
      </c>
      <c r="B36" s="129" t="s">
        <v>73</v>
      </c>
      <c r="C36" s="100"/>
      <c r="D36" s="70"/>
      <c r="E36" s="52"/>
      <c r="F36" s="55"/>
      <c r="G36" s="70"/>
      <c r="H36" s="55"/>
      <c r="I36" s="52"/>
      <c r="J36" s="55"/>
      <c r="K36" s="52"/>
      <c r="L36" s="52"/>
      <c r="M36" s="52"/>
      <c r="N36" s="55"/>
      <c r="O36" s="70"/>
      <c r="P36" s="56"/>
    </row>
    <row r="37" spans="1:16" ht="15.75" thickBot="1" x14ac:dyDescent="0.3">
      <c r="A37" s="21">
        <v>35</v>
      </c>
      <c r="B37" s="129" t="s">
        <v>88</v>
      </c>
      <c r="C37" s="100"/>
      <c r="D37" s="77"/>
      <c r="E37" s="59"/>
      <c r="F37" s="60"/>
      <c r="G37" s="96"/>
      <c r="H37" s="60"/>
      <c r="I37" s="59"/>
      <c r="J37" s="60"/>
      <c r="K37" s="59"/>
      <c r="L37" s="59"/>
      <c r="M37" s="59"/>
      <c r="N37" s="60"/>
      <c r="O37" s="96"/>
      <c r="P37" s="61"/>
    </row>
    <row r="38" spans="1:16" ht="15.75" thickBot="1" x14ac:dyDescent="0.3">
      <c r="A38" s="21">
        <v>36</v>
      </c>
      <c r="B38" s="129" t="s">
        <v>89</v>
      </c>
      <c r="C38" s="105"/>
      <c r="D38" s="61"/>
      <c r="E38" s="86"/>
      <c r="F38" s="65"/>
      <c r="G38" s="102"/>
      <c r="H38" s="48"/>
      <c r="I38" s="46"/>
      <c r="J38" s="48"/>
      <c r="K38" s="46"/>
      <c r="L38" s="46"/>
      <c r="M38" s="46"/>
      <c r="N38" s="48"/>
      <c r="O38" s="50"/>
      <c r="P38" s="49"/>
    </row>
    <row r="39" spans="1:16" x14ac:dyDescent="0.25">
      <c r="A39" s="21">
        <v>37</v>
      </c>
      <c r="B39" s="129" t="s">
        <v>90</v>
      </c>
      <c r="C39" s="98"/>
      <c r="D39" s="68"/>
      <c r="E39" s="70"/>
      <c r="F39" s="55"/>
      <c r="G39" s="70"/>
      <c r="H39" s="55"/>
      <c r="I39" s="52"/>
      <c r="J39" s="55"/>
      <c r="K39" s="52"/>
      <c r="L39" s="52"/>
      <c r="M39" s="52"/>
      <c r="N39" s="55"/>
      <c r="O39" s="70"/>
      <c r="P39" s="56"/>
    </row>
    <row r="40" spans="1:16" x14ac:dyDescent="0.25">
      <c r="A40" s="21">
        <v>38</v>
      </c>
      <c r="B40" s="129" t="s">
        <v>91</v>
      </c>
      <c r="C40" s="100"/>
      <c r="D40" s="70"/>
      <c r="E40" s="70"/>
      <c r="F40" s="55"/>
      <c r="G40" s="70"/>
      <c r="H40" s="55"/>
      <c r="I40" s="52"/>
      <c r="J40" s="55"/>
      <c r="K40" s="52"/>
      <c r="L40" s="52"/>
      <c r="M40" s="52"/>
      <c r="N40" s="55"/>
      <c r="O40" s="70"/>
      <c r="P40" s="56"/>
    </row>
    <row r="41" spans="1:16" ht="15.75" thickBot="1" x14ac:dyDescent="0.3">
      <c r="A41" s="21">
        <v>39</v>
      </c>
      <c r="B41" s="129" t="s">
        <v>92</v>
      </c>
      <c r="C41" s="100"/>
      <c r="D41" s="70"/>
      <c r="E41" s="70"/>
      <c r="F41" s="55"/>
      <c r="G41" s="70"/>
      <c r="H41" s="76"/>
      <c r="I41" s="59"/>
      <c r="J41" s="60"/>
      <c r="K41" s="59"/>
      <c r="L41" s="59"/>
      <c r="M41" s="59"/>
      <c r="N41" s="60"/>
      <c r="O41" s="96"/>
      <c r="P41" s="61"/>
    </row>
    <row r="42" spans="1:16" ht="15.75" thickBot="1" x14ac:dyDescent="0.3">
      <c r="A42" s="21">
        <v>40</v>
      </c>
      <c r="B42" s="129" t="s">
        <v>93</v>
      </c>
      <c r="C42" s="105"/>
      <c r="D42" s="77"/>
      <c r="E42" s="77"/>
      <c r="F42" s="76"/>
      <c r="G42" s="77"/>
      <c r="H42" s="78"/>
      <c r="I42" s="99"/>
      <c r="J42" s="65"/>
      <c r="K42" s="64"/>
      <c r="L42" s="64"/>
      <c r="M42" s="64"/>
      <c r="N42" s="103"/>
      <c r="O42" s="50"/>
      <c r="P42" s="49"/>
    </row>
    <row r="43" spans="1:16" x14ac:dyDescent="0.25">
      <c r="A43" s="21">
        <v>41</v>
      </c>
      <c r="B43" s="129" t="s">
        <v>94</v>
      </c>
      <c r="C43" s="98"/>
      <c r="D43" s="50"/>
      <c r="E43" s="50"/>
      <c r="F43" s="48"/>
      <c r="G43" s="50"/>
      <c r="H43" s="48"/>
      <c r="I43" s="52"/>
      <c r="J43" s="55"/>
      <c r="K43" s="52"/>
      <c r="L43" s="52"/>
      <c r="M43" s="52"/>
      <c r="N43" s="55"/>
      <c r="O43" s="70"/>
      <c r="P43" s="56"/>
    </row>
    <row r="44" spans="1:16" x14ac:dyDescent="0.25">
      <c r="A44" s="21">
        <v>42</v>
      </c>
      <c r="B44" s="129" t="s">
        <v>95</v>
      </c>
      <c r="C44" s="100"/>
      <c r="D44" s="70"/>
      <c r="E44" s="70"/>
      <c r="F44" s="55"/>
      <c r="G44" s="70"/>
      <c r="H44" s="55"/>
      <c r="I44" s="52"/>
      <c r="J44" s="55"/>
      <c r="K44" s="52"/>
      <c r="L44" s="52"/>
      <c r="M44" s="52"/>
      <c r="N44" s="55"/>
      <c r="O44" s="70"/>
      <c r="P44" s="56"/>
    </row>
    <row r="45" spans="1:16" ht="15.75" thickBot="1" x14ac:dyDescent="0.3">
      <c r="A45" s="21">
        <v>43</v>
      </c>
      <c r="B45" s="129" t="s">
        <v>96</v>
      </c>
      <c r="C45" s="100"/>
      <c r="D45" s="70"/>
      <c r="E45" s="70"/>
      <c r="F45" s="55"/>
      <c r="G45" s="70"/>
      <c r="H45" s="55"/>
      <c r="I45" s="52"/>
      <c r="J45" s="55"/>
      <c r="K45" s="52"/>
      <c r="L45" s="52"/>
      <c r="M45" s="52"/>
      <c r="N45" s="84"/>
      <c r="O45" s="96"/>
      <c r="P45" s="61"/>
    </row>
    <row r="46" spans="1:16" ht="15.75" thickBot="1" x14ac:dyDescent="0.3">
      <c r="A46" s="21">
        <v>44</v>
      </c>
      <c r="B46" s="129" t="s">
        <v>97</v>
      </c>
      <c r="C46" s="107"/>
      <c r="D46" s="77"/>
      <c r="E46" s="77"/>
      <c r="F46" s="76"/>
      <c r="G46" s="77"/>
      <c r="H46" s="76"/>
      <c r="I46" s="42"/>
      <c r="J46" s="76"/>
      <c r="K46" s="42"/>
      <c r="L46" s="42"/>
      <c r="M46" s="42"/>
      <c r="N46" s="78"/>
      <c r="O46" s="98"/>
      <c r="P46" s="49"/>
    </row>
    <row r="47" spans="1:16" x14ac:dyDescent="0.25">
      <c r="A47" s="21">
        <v>45</v>
      </c>
      <c r="B47" s="129" t="s">
        <v>54</v>
      </c>
      <c r="C47" s="98"/>
      <c r="D47" s="50"/>
      <c r="E47" s="46"/>
      <c r="F47" s="48"/>
      <c r="G47" s="50"/>
      <c r="H47" s="48"/>
      <c r="I47" s="46"/>
      <c r="J47" s="48"/>
      <c r="K47" s="46"/>
      <c r="L47" s="46"/>
      <c r="M47" s="46"/>
      <c r="N47" s="48"/>
      <c r="O47" s="68"/>
      <c r="P47" s="89"/>
    </row>
    <row r="48" spans="1:16" x14ac:dyDescent="0.25">
      <c r="A48" s="21">
        <v>46</v>
      </c>
      <c r="B48" s="129" t="s">
        <v>56</v>
      </c>
      <c r="C48" s="100"/>
      <c r="D48" s="70"/>
      <c r="E48" s="52"/>
      <c r="F48" s="55"/>
      <c r="G48" s="70"/>
      <c r="H48" s="55"/>
      <c r="I48" s="52"/>
      <c r="J48" s="55"/>
      <c r="K48" s="52"/>
      <c r="L48" s="52"/>
      <c r="M48" s="52"/>
      <c r="N48" s="55"/>
      <c r="O48" s="70"/>
      <c r="P48" s="56"/>
    </row>
    <row r="49" spans="1:16" x14ac:dyDescent="0.25">
      <c r="A49" s="21">
        <v>47</v>
      </c>
      <c r="B49" s="129" t="s">
        <v>57</v>
      </c>
      <c r="C49" s="100"/>
      <c r="D49" s="70"/>
      <c r="E49" s="52"/>
      <c r="F49" s="55"/>
      <c r="G49" s="70"/>
      <c r="H49" s="55"/>
      <c r="I49" s="52"/>
      <c r="J49" s="55"/>
      <c r="K49" s="52"/>
      <c r="L49" s="52"/>
      <c r="M49" s="52"/>
      <c r="N49" s="55"/>
      <c r="O49" s="70"/>
      <c r="P49" s="56"/>
    </row>
    <row r="50" spans="1:16" ht="15.75" thickBot="1" x14ac:dyDescent="0.3">
      <c r="A50" s="21">
        <v>48</v>
      </c>
      <c r="B50" s="129" t="s">
        <v>58</v>
      </c>
      <c r="C50" s="105"/>
      <c r="D50" s="77"/>
      <c r="E50" s="59"/>
      <c r="F50" s="60"/>
      <c r="G50" s="96"/>
      <c r="H50" s="60"/>
      <c r="I50" s="59"/>
      <c r="J50" s="60"/>
      <c r="K50" s="59"/>
      <c r="L50" s="59"/>
      <c r="M50" s="59"/>
      <c r="N50" s="60"/>
      <c r="O50" s="96"/>
      <c r="P50" s="61"/>
    </row>
    <row r="51" spans="1:16" ht="15.75" thickBot="1" x14ac:dyDescent="0.3">
      <c r="A51" s="21">
        <v>49</v>
      </c>
      <c r="B51" s="129" t="s">
        <v>98</v>
      </c>
      <c r="C51" s="105"/>
      <c r="D51" s="61"/>
      <c r="E51" s="106"/>
      <c r="F51" s="94"/>
      <c r="G51" s="102"/>
      <c r="H51" s="65"/>
      <c r="I51" s="64"/>
      <c r="J51" s="103"/>
      <c r="K51" s="46"/>
      <c r="L51" s="46"/>
      <c r="M51" s="46"/>
      <c r="N51" s="48"/>
      <c r="O51" s="50"/>
      <c r="P51" s="49"/>
    </row>
    <row r="52" spans="1:16" x14ac:dyDescent="0.25">
      <c r="A52" s="21">
        <v>50</v>
      </c>
      <c r="B52" s="129" t="s">
        <v>90</v>
      </c>
      <c r="C52" s="98"/>
      <c r="D52" s="68"/>
      <c r="E52" s="52"/>
      <c r="F52" s="55"/>
      <c r="G52" s="70"/>
      <c r="H52" s="55"/>
      <c r="I52" s="52"/>
      <c r="J52" s="55"/>
      <c r="K52" s="52"/>
      <c r="L52" s="52"/>
      <c r="M52" s="52"/>
      <c r="N52" s="55"/>
      <c r="O52" s="70"/>
      <c r="P52" s="56"/>
    </row>
    <row r="53" spans="1:16" x14ac:dyDescent="0.25">
      <c r="A53" s="21">
        <v>51</v>
      </c>
      <c r="B53" s="129" t="s">
        <v>91</v>
      </c>
      <c r="C53" s="100"/>
      <c r="D53" s="70"/>
      <c r="E53" s="52"/>
      <c r="F53" s="55"/>
      <c r="G53" s="70"/>
      <c r="H53" s="55"/>
      <c r="I53" s="52"/>
      <c r="J53" s="55"/>
      <c r="K53" s="52"/>
      <c r="L53" s="52"/>
      <c r="M53" s="52"/>
      <c r="N53" s="55"/>
      <c r="O53" s="70"/>
      <c r="P53" s="56"/>
    </row>
    <row r="54" spans="1:16" ht="15.75" thickBot="1" x14ac:dyDescent="0.3">
      <c r="A54" s="21">
        <v>52</v>
      </c>
      <c r="B54" s="129" t="s">
        <v>92</v>
      </c>
      <c r="C54" s="100"/>
      <c r="D54" s="70"/>
      <c r="E54" s="52"/>
      <c r="F54" s="55"/>
      <c r="G54" s="70"/>
      <c r="H54" s="55"/>
      <c r="I54" s="52"/>
      <c r="J54" s="84"/>
      <c r="K54" s="59"/>
      <c r="L54" s="59"/>
      <c r="M54" s="59"/>
      <c r="N54" s="60"/>
      <c r="O54" s="96"/>
      <c r="P54" s="61"/>
    </row>
    <row r="55" spans="1:16" ht="15.75" thickBot="1" x14ac:dyDescent="0.3">
      <c r="A55" s="22">
        <v>1</v>
      </c>
      <c r="B55" s="131" t="s">
        <v>99</v>
      </c>
      <c r="C55" s="107"/>
      <c r="D55" s="96"/>
      <c r="E55" s="110"/>
      <c r="F55" s="109"/>
      <c r="G55" s="110"/>
      <c r="H55" s="109"/>
      <c r="I55" s="110"/>
      <c r="J55" s="111"/>
      <c r="K55" s="44"/>
      <c r="L55" s="114"/>
      <c r="M55" s="112"/>
      <c r="N55" s="48"/>
      <c r="O55" s="50"/>
      <c r="P55" s="49"/>
    </row>
  </sheetData>
  <mergeCells count="10">
    <mergeCell ref="M1:N2"/>
    <mergeCell ref="O1:P2"/>
    <mergeCell ref="Q1:V2"/>
    <mergeCell ref="W1:W2"/>
    <mergeCell ref="A1:B2"/>
    <mergeCell ref="C1:D2"/>
    <mergeCell ref="E1:F2"/>
    <mergeCell ref="G1:H2"/>
    <mergeCell ref="I1:J2"/>
    <mergeCell ref="K1:L2"/>
  </mergeCells>
  <conditionalFormatting sqref="V4:V15">
    <cfRule type="cellIs" dxfId="47" priority="1" operator="lessThanOrEqual">
      <formula>0.291666666666667</formula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" operator="equal" id="{9EBB602A-58A8-4E9D-A68D-C20DD56E349A}">
            <xm:f>Données!$A$7</xm:f>
            <x14:dxf>
              <fill>
                <patternFill>
                  <bgColor theme="0"/>
                </patternFill>
              </fill>
            </x14:dxf>
          </x14:cfRule>
          <x14:cfRule type="cellIs" priority="3" operator="equal" id="{779D16E9-6850-46CE-B683-9B9DCC0124F2}">
            <xm:f>Données!$A$6</xm:f>
            <x14:dxf>
              <fill>
                <patternFill>
                  <bgColor rgb="FF92D050"/>
                </patternFill>
              </fill>
            </x14:dxf>
          </x14:cfRule>
          <x14:cfRule type="cellIs" priority="4" operator="equal" id="{DDD6325A-180F-40DE-B852-803149F6AC90}">
            <xm:f>Données!$A$5</xm:f>
            <x14:dxf>
              <fill>
                <patternFill>
                  <bgColor rgb="FFFFC000"/>
                </patternFill>
              </fill>
            </x14:dxf>
          </x14:cfRule>
          <x14:cfRule type="cellIs" priority="5" operator="equal" id="{36486A96-A39A-4CD2-AAC9-31E41D26166C}">
            <xm:f>Données!$A$3</xm:f>
            <x14:dxf>
              <fill>
                <patternFill>
                  <bgColor theme="5" tint="0.39994506668294322"/>
                </patternFill>
              </fill>
            </x14:dxf>
          </x14:cfRule>
          <xm:sqref>E3:E55 G3:G55 I3:I55 M3:M55 C3:D3</xm:sqref>
        </x14:conditionalFormatting>
        <x14:conditionalFormatting xmlns:xm="http://schemas.microsoft.com/office/excel/2006/main">
          <x14:cfRule type="cellIs" priority="6" operator="equal" id="{C7A5C09E-AFC8-4B6E-8D6F-7360F76FE7A7}">
            <xm:f>Données!$A$2</xm:f>
            <x14:dxf>
              <fill>
                <patternFill patternType="lightTrellis">
                  <bgColor theme="0" tint="-0.14996795556505021"/>
                </patternFill>
              </fill>
            </x14:dxf>
          </x14:cfRule>
          <xm:sqref>G3:G55 I3:I55 K3:M55 O3:P55 C3:E55</xm:sqref>
        </x14:conditionalFormatting>
        <x14:conditionalFormatting xmlns:xm="http://schemas.microsoft.com/office/excel/2006/main">
          <x14:cfRule type="cellIs" priority="7" operator="equal" id="{E41BAF9F-37C5-46AF-AAB9-2210C3ECD7EF}">
            <xm:f>Données!$A$8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9FC1DE65-C0EA-4CA0-8027-D8AA9567312E}">
            <xm:f>Données!$A$4</xm:f>
            <x14:dxf>
              <fill>
                <patternFill>
                  <bgColor rgb="FFFFFF00"/>
                </patternFill>
              </fill>
            </x14:dxf>
          </x14:cfRule>
          <xm:sqref>C3:E55 G3:G55 I3:I55 K3:M55 O3:P55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Données!$A$2:$A$7</xm:f>
          </x14:formula1>
          <xm:sqref>I56:I1048576 G56:G1048576 E56:E1048576 E1 G1 I1 M1 M56:M1048576</xm:sqref>
        </x14:dataValidation>
        <x14:dataValidation type="list" allowBlank="1" showInputMessage="1" showErrorMessage="1">
          <x14:formula1>
            <xm:f>Données!$A$2:$A$8</xm:f>
          </x14:formula1>
          <xm:sqref>C3:C55 E3:E55 G3:G55 I3:I55 K3:K55 M3:M55 O3:O55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5"/>
  <sheetViews>
    <sheetView workbookViewId="0">
      <selection activeCell="U4" sqref="U4"/>
    </sheetView>
  </sheetViews>
  <sheetFormatPr baseColWidth="10" defaultColWidth="9.140625" defaultRowHeight="15" x14ac:dyDescent="0.25"/>
  <cols>
    <col min="1" max="1" width="3" style="2" bestFit="1" customWidth="1"/>
    <col min="2" max="2" width="17.7109375" style="19" bestFit="1" customWidth="1"/>
    <col min="3" max="3" width="7.42578125" style="26" customWidth="1"/>
    <col min="4" max="4" width="5.5703125" style="26" customWidth="1"/>
    <col min="5" max="5" width="7.42578125" style="25" customWidth="1"/>
    <col min="6" max="6" width="5.5703125" style="15" bestFit="1" customWidth="1"/>
    <col min="7" max="7" width="7.42578125" style="133" customWidth="1"/>
    <col min="8" max="8" width="5.5703125" style="15" bestFit="1" customWidth="1"/>
    <col min="9" max="9" width="7.42578125" style="25" customWidth="1"/>
    <col min="10" max="10" width="5.5703125" style="27" bestFit="1" customWidth="1"/>
    <col min="11" max="11" width="7.42578125" style="26" customWidth="1"/>
    <col min="12" max="12" width="5.5703125" style="26" customWidth="1"/>
    <col min="13" max="13" width="7.42578125" style="25" customWidth="1"/>
    <col min="14" max="14" width="5.5703125" style="27" bestFit="1" customWidth="1"/>
    <col min="15" max="15" width="7.42578125" style="26" customWidth="1"/>
    <col min="16" max="16" width="5.5703125" style="26" customWidth="1"/>
    <col min="17" max="17" width="10.42578125" style="14" bestFit="1" customWidth="1"/>
    <col min="18" max="18" width="8.140625" style="14" bestFit="1" customWidth="1"/>
    <col min="19" max="19" width="10.28515625" style="5" bestFit="1" customWidth="1"/>
    <col min="20" max="20" width="9" style="5" customWidth="1"/>
    <col min="21" max="21" width="8.140625" style="5" bestFit="1" customWidth="1"/>
    <col min="22" max="22" width="10" style="5" customWidth="1"/>
    <col min="23" max="23" width="10" customWidth="1"/>
    <col min="24" max="24" width="9.140625" style="7"/>
    <col min="26" max="26" width="10.42578125" bestFit="1" customWidth="1"/>
  </cols>
  <sheetData>
    <row r="1" spans="1:23" ht="15" customHeight="1" x14ac:dyDescent="0.25">
      <c r="A1" s="165" t="s">
        <v>33</v>
      </c>
      <c r="B1" s="161"/>
      <c r="C1" s="160" t="s">
        <v>34</v>
      </c>
      <c r="D1" s="161"/>
      <c r="E1" s="160" t="s">
        <v>35</v>
      </c>
      <c r="F1" s="161"/>
      <c r="G1" s="160" t="s">
        <v>36</v>
      </c>
      <c r="H1" s="161"/>
      <c r="I1" s="160" t="s">
        <v>37</v>
      </c>
      <c r="J1" s="161"/>
      <c r="K1" s="160" t="s">
        <v>38</v>
      </c>
      <c r="L1" s="161"/>
      <c r="M1" s="160" t="s">
        <v>39</v>
      </c>
      <c r="N1" s="161"/>
      <c r="O1" s="162" t="s">
        <v>40</v>
      </c>
      <c r="P1" s="164"/>
      <c r="Q1" s="190" t="s">
        <v>2</v>
      </c>
      <c r="R1" s="191"/>
      <c r="S1" s="191"/>
      <c r="T1" s="191"/>
      <c r="U1" s="191"/>
      <c r="V1" s="188">
        <v>0.41666666666666669</v>
      </c>
    </row>
    <row r="2" spans="1:23" ht="15" customHeight="1" thickBot="1" x14ac:dyDescent="0.3">
      <c r="A2" s="166"/>
      <c r="B2" s="163"/>
      <c r="C2" s="162"/>
      <c r="D2" s="163"/>
      <c r="E2" s="162"/>
      <c r="F2" s="163"/>
      <c r="G2" s="162"/>
      <c r="H2" s="163"/>
      <c r="I2" s="162"/>
      <c r="J2" s="163"/>
      <c r="K2" s="162"/>
      <c r="L2" s="163"/>
      <c r="M2" s="162"/>
      <c r="N2" s="163"/>
      <c r="O2" s="162"/>
      <c r="P2" s="164"/>
      <c r="Q2" s="192"/>
      <c r="R2" s="193"/>
      <c r="S2" s="193"/>
      <c r="T2" s="193"/>
      <c r="U2" s="193"/>
      <c r="V2" s="189"/>
      <c r="W2" s="3"/>
    </row>
    <row r="3" spans="1:23" ht="15" customHeight="1" thickBot="1" x14ac:dyDescent="0.3">
      <c r="A3" s="21">
        <v>1</v>
      </c>
      <c r="B3" s="128" t="s">
        <v>59</v>
      </c>
      <c r="C3" s="42"/>
      <c r="D3" s="126"/>
      <c r="E3" s="42"/>
      <c r="F3" s="43"/>
      <c r="G3" s="132"/>
      <c r="H3" s="45"/>
      <c r="I3" s="46"/>
      <c r="J3" s="47"/>
      <c r="K3" s="46"/>
      <c r="L3" s="46"/>
      <c r="M3" s="46"/>
      <c r="N3" s="48"/>
      <c r="O3" s="50"/>
      <c r="P3" s="49"/>
      <c r="Q3" s="138" t="s">
        <v>2</v>
      </c>
      <c r="R3" s="39" t="s">
        <v>42</v>
      </c>
      <c r="S3" s="118" t="s">
        <v>104</v>
      </c>
      <c r="T3" s="145" t="s">
        <v>101</v>
      </c>
      <c r="U3" s="118" t="s">
        <v>43</v>
      </c>
      <c r="V3" s="40" t="s">
        <v>105</v>
      </c>
    </row>
    <row r="4" spans="1:23" ht="15" customHeight="1" x14ac:dyDescent="0.25">
      <c r="A4" s="21">
        <v>2</v>
      </c>
      <c r="B4" s="129" t="s">
        <v>61</v>
      </c>
      <c r="C4" s="44"/>
      <c r="D4" s="125"/>
      <c r="E4" s="50"/>
      <c r="F4" s="147"/>
      <c r="G4" s="52"/>
      <c r="H4" s="53"/>
      <c r="I4" s="52"/>
      <c r="J4" s="54"/>
      <c r="K4" s="52"/>
      <c r="L4" s="52"/>
      <c r="M4" s="52"/>
      <c r="N4" s="55"/>
      <c r="O4" s="70"/>
      <c r="P4" s="56"/>
      <c r="Q4" s="139" t="s">
        <v>60</v>
      </c>
      <c r="R4" s="141">
        <f>SUM(D4+D5+D6+D7+F4+F5+F6+F7+H3+H4+H5+H6+H7+J3+J4+J5+J6+J7+L3+L4+L5+L6+L7++N3+N4+N5+N6+P3+P4+P5+P6)</f>
        <v>0</v>
      </c>
      <c r="S4" s="135">
        <v>0.29166666666666669</v>
      </c>
      <c r="T4" s="134"/>
      <c r="U4" s="150">
        <f t="shared" ref="U4:U15" si="0">SUM(S4-R4+T4)</f>
        <v>0.29166666666666669</v>
      </c>
      <c r="V4" s="152">
        <f>IF(U4&gt;$V$1,$V$1,U4)</f>
        <v>0.29166666666666669</v>
      </c>
    </row>
    <row r="5" spans="1:23" x14ac:dyDescent="0.25">
      <c r="A5" s="21">
        <v>3</v>
      </c>
      <c r="B5" s="129" t="s">
        <v>63</v>
      </c>
      <c r="C5" s="57"/>
      <c r="D5" s="90"/>
      <c r="E5" s="52"/>
      <c r="F5" s="58"/>
      <c r="G5" s="52"/>
      <c r="H5" s="53"/>
      <c r="I5" s="52"/>
      <c r="J5" s="55"/>
      <c r="K5" s="52"/>
      <c r="L5" s="52"/>
      <c r="M5" s="52"/>
      <c r="N5" s="55"/>
      <c r="O5" s="70"/>
      <c r="P5" s="71"/>
      <c r="Q5" s="139" t="s">
        <v>62</v>
      </c>
      <c r="R5" s="142">
        <f>SUM(D8+D9+D10+D11+F8+F9+F10+F11+H8+H9+H10+H11+J8+J9+J10+J11+L8+L9+L10+L11+N7+N8+N9+N10+N11+P7+P8+P9+P10)</f>
        <v>0</v>
      </c>
      <c r="S5" s="155">
        <f>+S4+V4</f>
        <v>0.58333333333333337</v>
      </c>
      <c r="T5" s="136"/>
      <c r="U5" s="150">
        <f t="shared" si="0"/>
        <v>0.58333333333333337</v>
      </c>
      <c r="V5" s="152">
        <f t="shared" ref="V5:V15" si="1">IF(U5&gt;$V$1,$V$1,U5)</f>
        <v>0.41666666666666669</v>
      </c>
    </row>
    <row r="6" spans="1:23" ht="15" customHeight="1" thickBot="1" x14ac:dyDescent="0.3">
      <c r="A6" s="21">
        <v>4</v>
      </c>
      <c r="B6" s="129" t="s">
        <v>65</v>
      </c>
      <c r="C6" s="57"/>
      <c r="D6" s="90"/>
      <c r="E6" s="52"/>
      <c r="F6" s="58"/>
      <c r="G6" s="52"/>
      <c r="H6" s="53"/>
      <c r="I6" s="52"/>
      <c r="J6" s="55"/>
      <c r="K6" s="52"/>
      <c r="L6" s="42"/>
      <c r="M6" s="59"/>
      <c r="N6" s="60"/>
      <c r="O6" s="96"/>
      <c r="P6" s="61"/>
      <c r="Q6" s="139" t="s">
        <v>64</v>
      </c>
      <c r="R6" s="142">
        <f>SUM(D12+D13+D14+D15+D16+F12+F13+F14+F15+F16+H12+H13+H14+H15+J12+J13+J14+J15+L12+L13+L14+L15+N12+N13+N14+N15+P11+P12+P13+P14+P15)</f>
        <v>0</v>
      </c>
      <c r="S6" s="155">
        <f>+S4+V5</f>
        <v>0.70833333333333337</v>
      </c>
      <c r="T6" s="136"/>
      <c r="U6" s="150">
        <f t="shared" si="0"/>
        <v>0.70833333333333337</v>
      </c>
      <c r="V6" s="152">
        <f t="shared" si="1"/>
        <v>0.41666666666666669</v>
      </c>
    </row>
    <row r="7" spans="1:23" ht="15" customHeight="1" thickBot="1" x14ac:dyDescent="0.3">
      <c r="A7" s="21">
        <v>5</v>
      </c>
      <c r="B7" s="130" t="s">
        <v>67</v>
      </c>
      <c r="C7" s="62"/>
      <c r="D7" s="91"/>
      <c r="E7" s="42"/>
      <c r="F7" s="43"/>
      <c r="G7" s="42"/>
      <c r="H7" s="63"/>
      <c r="I7" s="64"/>
      <c r="J7" s="65"/>
      <c r="K7" s="102"/>
      <c r="L7" s="61"/>
      <c r="M7" s="44"/>
      <c r="N7" s="67"/>
      <c r="O7" s="50"/>
      <c r="P7" s="49"/>
      <c r="Q7" s="139" t="s">
        <v>66</v>
      </c>
      <c r="R7" s="142">
        <f>SUM(D17+D18+D19+D20+F17+F18+F19+F20+H16+H17+H18+H19+H20+J16+J17+J18+J19+J20+L16+L17+L18+L19+N16+N17+N18+N19+P16+P17+P18+P19)</f>
        <v>0</v>
      </c>
      <c r="S7" s="155">
        <f>+$S$4+V6</f>
        <v>0.70833333333333337</v>
      </c>
      <c r="T7" s="136"/>
      <c r="U7" s="150">
        <f t="shared" si="0"/>
        <v>0.70833333333333337</v>
      </c>
      <c r="V7" s="152">
        <f t="shared" si="1"/>
        <v>0.41666666666666669</v>
      </c>
    </row>
    <row r="8" spans="1:23" x14ac:dyDescent="0.25">
      <c r="A8" s="21">
        <v>6</v>
      </c>
      <c r="B8" s="129" t="s">
        <v>69</v>
      </c>
      <c r="C8" s="44"/>
      <c r="D8" s="114"/>
      <c r="E8" s="46"/>
      <c r="F8" s="45"/>
      <c r="G8" s="46"/>
      <c r="H8" s="45"/>
      <c r="I8" s="46"/>
      <c r="J8" s="47"/>
      <c r="K8" s="46"/>
      <c r="L8" s="68"/>
      <c r="M8" s="68"/>
      <c r="N8" s="69"/>
      <c r="O8" s="70"/>
      <c r="P8" s="56"/>
      <c r="Q8" s="139" t="s">
        <v>68</v>
      </c>
      <c r="R8" s="142">
        <f>SUM(N20+N21+J21+H21+F21+F22+H22+J22+N22+N23+J23+H23+F23+F24+H24+J24+N24+D21+D22+D23+D24+L20+L21+L22+L23+L24+P20+P21+P22+P23+P24)</f>
        <v>0</v>
      </c>
      <c r="S8" s="155">
        <f t="shared" ref="S8:S15" si="2">+$S$4+V7</f>
        <v>0.70833333333333337</v>
      </c>
      <c r="T8" s="136"/>
      <c r="U8" s="150">
        <f t="shared" si="0"/>
        <v>0.70833333333333337</v>
      </c>
      <c r="V8" s="152">
        <f t="shared" si="1"/>
        <v>0.41666666666666669</v>
      </c>
    </row>
    <row r="9" spans="1:23" ht="15" customHeight="1" x14ac:dyDescent="0.25">
      <c r="A9" s="21">
        <v>7</v>
      </c>
      <c r="B9" s="129" t="s">
        <v>71</v>
      </c>
      <c r="C9" s="57"/>
      <c r="D9" s="83"/>
      <c r="E9" s="70"/>
      <c r="F9" s="53"/>
      <c r="G9" s="70"/>
      <c r="H9" s="53"/>
      <c r="I9" s="52"/>
      <c r="J9" s="55"/>
      <c r="K9" s="52"/>
      <c r="L9" s="70"/>
      <c r="M9" s="70"/>
      <c r="N9" s="55"/>
      <c r="O9" s="77"/>
      <c r="P9" s="71"/>
      <c r="Q9" s="139" t="s">
        <v>70</v>
      </c>
      <c r="R9" s="142">
        <f>SUM(F25+H25+J25+N25+N26+J26+H26+F26+F27+H27+J27+N27+N28+J28+H28+F28+F29+D25+D26+D27+D28+D29+L25+L26+L27+L28+P25+P26+P27+P28)</f>
        <v>0</v>
      </c>
      <c r="S9" s="155">
        <f t="shared" si="2"/>
        <v>0.70833333333333337</v>
      </c>
      <c r="T9" s="136"/>
      <c r="U9" s="150">
        <f t="shared" si="0"/>
        <v>0.70833333333333337</v>
      </c>
      <c r="V9" s="152">
        <f t="shared" si="1"/>
        <v>0.41666666666666669</v>
      </c>
    </row>
    <row r="10" spans="1:23" ht="15" customHeight="1" thickBot="1" x14ac:dyDescent="0.3">
      <c r="A10" s="21">
        <v>8</v>
      </c>
      <c r="B10" s="129" t="s">
        <v>73</v>
      </c>
      <c r="C10" s="57"/>
      <c r="D10" s="90"/>
      <c r="E10" s="52"/>
      <c r="F10" s="53"/>
      <c r="G10" s="52"/>
      <c r="H10" s="53"/>
      <c r="I10" s="52"/>
      <c r="J10" s="55"/>
      <c r="K10" s="52"/>
      <c r="L10" s="70"/>
      <c r="M10" s="70"/>
      <c r="N10" s="72"/>
      <c r="O10" s="96"/>
      <c r="P10" s="71"/>
      <c r="Q10" s="139" t="s">
        <v>72</v>
      </c>
      <c r="R10" s="142">
        <f>SUM(H29+J29+N29+N30+J30+H30+F30+F31+H31+J31+N31+N32+J32+H32+F32+F33+H33+J33+D30+D31+D32+D33+L29+L30+L31+L32+L33+P29+P30+P31+P32)</f>
        <v>0</v>
      </c>
      <c r="S10" s="155">
        <f t="shared" si="2"/>
        <v>0.70833333333333337</v>
      </c>
      <c r="T10" s="136"/>
      <c r="U10" s="150">
        <f t="shared" si="0"/>
        <v>0.70833333333333337</v>
      </c>
      <c r="V10" s="152">
        <f t="shared" si="1"/>
        <v>0.41666666666666669</v>
      </c>
    </row>
    <row r="11" spans="1:23" ht="15.75" thickBot="1" x14ac:dyDescent="0.3">
      <c r="A11" s="21">
        <v>9</v>
      </c>
      <c r="B11" s="129" t="s">
        <v>75</v>
      </c>
      <c r="C11" s="73"/>
      <c r="D11" s="115"/>
      <c r="E11" s="59"/>
      <c r="F11" s="74"/>
      <c r="G11" s="42"/>
      <c r="H11" s="75"/>
      <c r="I11" s="42"/>
      <c r="J11" s="76"/>
      <c r="K11" s="42"/>
      <c r="L11" s="77"/>
      <c r="M11" s="77"/>
      <c r="N11" s="78"/>
      <c r="O11" s="86"/>
      <c r="P11" s="95"/>
      <c r="Q11" s="139" t="s">
        <v>74</v>
      </c>
      <c r="R11" s="142">
        <f>SUM(N33+F34+H34+J34+N34+N35+J35+H35+F35+F36+H36+J36+N36+N37+J37+H37+F37+D34+D35+D36+D37+D38+L34+L35+L36+L37+P33+P34+P35+P36+P37)</f>
        <v>0</v>
      </c>
      <c r="S11" s="155">
        <f t="shared" si="2"/>
        <v>0.70833333333333337</v>
      </c>
      <c r="T11" s="136"/>
      <c r="U11" s="150">
        <f t="shared" si="0"/>
        <v>0.70833333333333337</v>
      </c>
      <c r="V11" s="152">
        <f t="shared" si="1"/>
        <v>0.41666666666666669</v>
      </c>
    </row>
    <row r="12" spans="1:23" x14ac:dyDescent="0.25">
      <c r="A12" s="21">
        <v>10</v>
      </c>
      <c r="B12" s="129" t="s">
        <v>54</v>
      </c>
      <c r="C12" s="44"/>
      <c r="D12" s="46"/>
      <c r="E12" s="80"/>
      <c r="F12" s="81"/>
      <c r="G12" s="46"/>
      <c r="H12" s="82"/>
      <c r="I12" s="46"/>
      <c r="J12" s="48"/>
      <c r="K12" s="46"/>
      <c r="L12" s="46"/>
      <c r="M12" s="46"/>
      <c r="N12" s="48"/>
      <c r="O12" s="70"/>
      <c r="P12" s="56"/>
      <c r="Q12" s="139" t="s">
        <v>76</v>
      </c>
      <c r="R12" s="142">
        <f>SUM(F38+H38+J38+N38+N39+J39+H39+F39+F40+H40+J40+N40+N41+J41+H41+F41+F42+H42+D39+D40+D41+D42+L38+L39+L40+L41+P38+P39+P40+P41)</f>
        <v>0</v>
      </c>
      <c r="S12" s="155">
        <f t="shared" si="2"/>
        <v>0.70833333333333337</v>
      </c>
      <c r="T12" s="136"/>
      <c r="U12" s="150">
        <f t="shared" si="0"/>
        <v>0.70833333333333337</v>
      </c>
      <c r="V12" s="152">
        <f t="shared" si="1"/>
        <v>0.41666666666666669</v>
      </c>
    </row>
    <row r="13" spans="1:23" x14ac:dyDescent="0.25">
      <c r="A13" s="21">
        <v>11</v>
      </c>
      <c r="B13" s="129" t="s">
        <v>56</v>
      </c>
      <c r="C13" s="57"/>
      <c r="D13" s="52"/>
      <c r="E13" s="83"/>
      <c r="F13" s="84"/>
      <c r="G13" s="52"/>
      <c r="H13" s="55"/>
      <c r="I13" s="52"/>
      <c r="J13" s="55"/>
      <c r="K13" s="52"/>
      <c r="L13" s="52"/>
      <c r="M13" s="52"/>
      <c r="N13" s="55"/>
      <c r="O13" s="70"/>
      <c r="P13" s="56"/>
      <c r="Q13" s="139" t="s">
        <v>44</v>
      </c>
      <c r="R13" s="142">
        <f>SUM(J42+N42+N43+J43+H43+F43+F44+H44+J44+N44+N45+J45+H45+F45+F46+H46+J46+N46+D43+D44+D45+D46+L42+L43+L44+L45+L46+P42+P43+P44+P45)</f>
        <v>0</v>
      </c>
      <c r="S13" s="155">
        <f t="shared" si="2"/>
        <v>0.70833333333333337</v>
      </c>
      <c r="T13" s="136"/>
      <c r="U13" s="150">
        <f t="shared" si="0"/>
        <v>0.70833333333333337</v>
      </c>
      <c r="V13" s="152">
        <f t="shared" si="1"/>
        <v>0.41666666666666669</v>
      </c>
    </row>
    <row r="14" spans="1:23" x14ac:dyDescent="0.25">
      <c r="A14" s="21">
        <v>12</v>
      </c>
      <c r="B14" s="129" t="s">
        <v>57</v>
      </c>
      <c r="C14" s="57"/>
      <c r="D14" s="52"/>
      <c r="E14" s="83"/>
      <c r="F14" s="84"/>
      <c r="G14" s="52"/>
      <c r="H14" s="55"/>
      <c r="I14" s="52"/>
      <c r="J14" s="55"/>
      <c r="K14" s="52"/>
      <c r="L14" s="52"/>
      <c r="M14" s="52"/>
      <c r="N14" s="55"/>
      <c r="O14" s="70"/>
      <c r="P14" s="56"/>
      <c r="Q14" s="139" t="s">
        <v>45</v>
      </c>
      <c r="R14" s="142">
        <f>SUM(F47+H47+J47+N47+N48+J48+H48+F48+F49+H49+J49+N49+N50+J50+H50+F50+D47+D48+D49+D50+D51+L47+L48+L49+L50+P46+P47+P48+P49+P50)</f>
        <v>0</v>
      </c>
      <c r="S14" s="155">
        <f t="shared" si="2"/>
        <v>0.70833333333333337</v>
      </c>
      <c r="T14" s="136"/>
      <c r="U14" s="150">
        <f t="shared" si="0"/>
        <v>0.70833333333333337</v>
      </c>
      <c r="V14" s="152">
        <f t="shared" si="1"/>
        <v>0.41666666666666669</v>
      </c>
    </row>
    <row r="15" spans="1:23" ht="15.75" thickBot="1" x14ac:dyDescent="0.3">
      <c r="A15" s="21">
        <v>13</v>
      </c>
      <c r="B15" s="129" t="s">
        <v>58</v>
      </c>
      <c r="C15" s="62"/>
      <c r="D15" s="42"/>
      <c r="E15" s="85"/>
      <c r="F15" s="72"/>
      <c r="G15" s="59"/>
      <c r="H15" s="60"/>
      <c r="I15" s="59"/>
      <c r="J15" s="60"/>
      <c r="K15" s="59"/>
      <c r="L15" s="59"/>
      <c r="M15" s="59"/>
      <c r="N15" s="60"/>
      <c r="O15" s="96"/>
      <c r="P15" s="61"/>
      <c r="Q15" s="140" t="s">
        <v>46</v>
      </c>
      <c r="R15" s="143">
        <f>SUM(F51+H51+J51+N51+N52+J52+H52+F52+F53+H53+J53+N53+N54+J54+H54+F54+F55+H55+J55+D52+D53+D54+D55+L51+L52+L53+L54+P51+P52+P53+P54)</f>
        <v>0</v>
      </c>
      <c r="S15" s="156">
        <f t="shared" si="2"/>
        <v>0.70833333333333337</v>
      </c>
      <c r="T15" s="137"/>
      <c r="U15" s="153">
        <f t="shared" si="0"/>
        <v>0.70833333333333337</v>
      </c>
      <c r="V15" s="154">
        <f t="shared" si="1"/>
        <v>0.41666666666666669</v>
      </c>
    </row>
    <row r="16" spans="1:23" ht="15.75" thickBot="1" x14ac:dyDescent="0.3">
      <c r="A16" s="21">
        <v>14</v>
      </c>
      <c r="B16" s="129" t="s">
        <v>77</v>
      </c>
      <c r="C16" s="62"/>
      <c r="D16" s="59"/>
      <c r="E16" s="85"/>
      <c r="F16" s="78"/>
      <c r="G16" s="86"/>
      <c r="H16" s="65"/>
      <c r="I16" s="64"/>
      <c r="J16" s="65"/>
      <c r="K16" s="87"/>
      <c r="L16" s="87"/>
      <c r="M16" s="87"/>
      <c r="N16" s="88"/>
      <c r="O16" s="68"/>
      <c r="P16" s="49"/>
      <c r="Q16"/>
      <c r="R16"/>
      <c r="S16"/>
      <c r="T16" s="151"/>
      <c r="U16" s="151"/>
    </row>
    <row r="17" spans="1:23" ht="15" customHeight="1" x14ac:dyDescent="0.25">
      <c r="A17" s="21">
        <v>15</v>
      </c>
      <c r="B17" s="129" t="s">
        <v>61</v>
      </c>
      <c r="C17" s="44"/>
      <c r="D17" s="113"/>
      <c r="E17" s="50"/>
      <c r="F17" s="48"/>
      <c r="G17" s="70"/>
      <c r="H17" s="55"/>
      <c r="I17" s="52"/>
      <c r="J17" s="55"/>
      <c r="K17" s="90"/>
      <c r="L17" s="90"/>
      <c r="M17" s="52"/>
      <c r="N17" s="55"/>
      <c r="O17" s="70"/>
      <c r="P17" s="56"/>
      <c r="Q17"/>
      <c r="R17"/>
      <c r="S17"/>
      <c r="T17" s="119"/>
      <c r="U17" s="119"/>
    </row>
    <row r="18" spans="1:23" x14ac:dyDescent="0.25">
      <c r="A18" s="21">
        <v>16</v>
      </c>
      <c r="B18" s="129" t="s">
        <v>63</v>
      </c>
      <c r="C18" s="57"/>
      <c r="D18" s="83"/>
      <c r="E18" s="70"/>
      <c r="F18" s="55"/>
      <c r="G18" s="70"/>
      <c r="H18" s="55"/>
      <c r="I18" s="52"/>
      <c r="J18" s="55"/>
      <c r="K18" s="90"/>
      <c r="L18" s="90"/>
      <c r="M18" s="52"/>
      <c r="N18" s="55"/>
      <c r="O18" s="70"/>
      <c r="P18" s="56"/>
      <c r="Q18"/>
      <c r="R18"/>
      <c r="S18"/>
      <c r="T18" s="119"/>
      <c r="U18" s="121"/>
    </row>
    <row r="19" spans="1:23" ht="15.75" customHeight="1" thickBot="1" x14ac:dyDescent="0.3">
      <c r="A19" s="21">
        <v>17</v>
      </c>
      <c r="B19" s="129" t="s">
        <v>65</v>
      </c>
      <c r="C19" s="57"/>
      <c r="D19" s="83"/>
      <c r="E19" s="70"/>
      <c r="F19" s="55"/>
      <c r="G19" s="70"/>
      <c r="H19" s="55"/>
      <c r="I19" s="52"/>
      <c r="J19" s="55"/>
      <c r="K19" s="91"/>
      <c r="L19" s="91"/>
      <c r="M19" s="42"/>
      <c r="N19" s="76"/>
      <c r="O19" s="77"/>
      <c r="P19" s="61"/>
      <c r="Q19"/>
      <c r="R19"/>
      <c r="S19"/>
      <c r="T19"/>
      <c r="U19"/>
    </row>
    <row r="20" spans="1:23" ht="15.75" thickBot="1" x14ac:dyDescent="0.3">
      <c r="A20" s="21">
        <v>18</v>
      </c>
      <c r="B20" s="129" t="s">
        <v>78</v>
      </c>
      <c r="C20" s="62"/>
      <c r="D20" s="85"/>
      <c r="E20" s="77"/>
      <c r="F20" s="76"/>
      <c r="G20" s="77"/>
      <c r="H20" s="76"/>
      <c r="I20" s="42"/>
      <c r="J20" s="78"/>
      <c r="K20" s="92"/>
      <c r="L20" s="92"/>
      <c r="M20" s="93"/>
      <c r="N20" s="94"/>
      <c r="O20" s="117"/>
      <c r="P20" s="95"/>
      <c r="Q20" s="122"/>
      <c r="R20" s="127"/>
      <c r="S20" s="124"/>
      <c r="T20" s="119"/>
      <c r="U20" s="121"/>
    </row>
    <row r="21" spans="1:23" ht="15" customHeight="1" x14ac:dyDescent="0.25">
      <c r="A21" s="21">
        <v>19</v>
      </c>
      <c r="B21" s="129" t="s">
        <v>49</v>
      </c>
      <c r="C21" s="44"/>
      <c r="D21" s="113"/>
      <c r="E21" s="50"/>
      <c r="F21" s="48"/>
      <c r="G21" s="50"/>
      <c r="H21" s="48"/>
      <c r="I21" s="46"/>
      <c r="J21" s="48"/>
      <c r="K21" s="52"/>
      <c r="L21" s="52"/>
      <c r="M21" s="52"/>
      <c r="N21" s="55"/>
      <c r="O21" s="70"/>
      <c r="P21" s="56"/>
      <c r="Q21" s="122"/>
      <c r="R21" s="127"/>
      <c r="S21" s="124"/>
      <c r="T21" s="119"/>
      <c r="U21" s="121"/>
    </row>
    <row r="22" spans="1:23" x14ac:dyDescent="0.25">
      <c r="A22" s="21">
        <v>20</v>
      </c>
      <c r="B22" s="129" t="s">
        <v>51</v>
      </c>
      <c r="C22" s="57"/>
      <c r="D22" s="83"/>
      <c r="E22" s="70"/>
      <c r="F22" s="55"/>
      <c r="G22" s="70"/>
      <c r="H22" s="55"/>
      <c r="I22" s="52"/>
      <c r="J22" s="55"/>
      <c r="K22" s="52"/>
      <c r="L22" s="52"/>
      <c r="M22" s="52"/>
      <c r="N22" s="55"/>
      <c r="O22" s="70"/>
      <c r="P22" s="56"/>
      <c r="Q22" s="122"/>
      <c r="R22" s="127"/>
      <c r="S22" s="123"/>
      <c r="T22" s="119"/>
      <c r="U22" s="121"/>
      <c r="V22" s="146"/>
      <c r="W22" s="121"/>
    </row>
    <row r="23" spans="1:23" ht="15" customHeight="1" x14ac:dyDescent="0.25">
      <c r="A23" s="21">
        <v>21</v>
      </c>
      <c r="B23" s="129" t="s">
        <v>52</v>
      </c>
      <c r="C23" s="57"/>
      <c r="D23" s="83"/>
      <c r="E23" s="70"/>
      <c r="F23" s="55"/>
      <c r="G23" s="70"/>
      <c r="H23" s="55"/>
      <c r="I23" s="52"/>
      <c r="J23" s="55"/>
      <c r="K23" s="52"/>
      <c r="L23" s="52"/>
      <c r="M23" s="52"/>
      <c r="N23" s="55"/>
      <c r="O23" s="70"/>
      <c r="P23" s="56"/>
      <c r="Q23" s="122"/>
      <c r="R23" s="127"/>
      <c r="S23" s="120"/>
      <c r="T23" s="120"/>
      <c r="U23" s="120"/>
      <c r="V23" s="13"/>
      <c r="W23" s="6"/>
    </row>
    <row r="24" spans="1:23" ht="15.75" thickBot="1" x14ac:dyDescent="0.3">
      <c r="A24" s="21">
        <v>22</v>
      </c>
      <c r="B24" s="129" t="s">
        <v>79</v>
      </c>
      <c r="C24" s="73"/>
      <c r="D24" s="116"/>
      <c r="E24" s="96"/>
      <c r="F24" s="60"/>
      <c r="G24" s="96"/>
      <c r="H24" s="60"/>
      <c r="I24" s="59"/>
      <c r="J24" s="60"/>
      <c r="K24" s="59"/>
      <c r="L24" s="59"/>
      <c r="M24" s="59"/>
      <c r="N24" s="60"/>
      <c r="O24" s="96"/>
      <c r="P24" s="61"/>
      <c r="R24" s="24"/>
      <c r="S24" s="7"/>
      <c r="T24" s="11"/>
      <c r="U24" s="7"/>
      <c r="V24" s="13"/>
      <c r="W24" s="6"/>
    </row>
    <row r="25" spans="1:23" x14ac:dyDescent="0.25">
      <c r="A25" s="21">
        <v>23</v>
      </c>
      <c r="B25" s="129" t="s">
        <v>80</v>
      </c>
      <c r="C25" s="44"/>
      <c r="D25" s="113"/>
      <c r="E25" s="50"/>
      <c r="F25" s="51"/>
      <c r="G25" s="46"/>
      <c r="H25" s="48"/>
      <c r="I25" s="46"/>
      <c r="J25" s="48"/>
      <c r="K25" s="46"/>
      <c r="L25" s="46"/>
      <c r="M25" s="46"/>
      <c r="N25" s="48"/>
      <c r="O25" s="50"/>
      <c r="P25" s="49"/>
      <c r="R25" s="24"/>
      <c r="S25" s="7"/>
      <c r="T25" s="7"/>
      <c r="U25" s="7"/>
      <c r="V25" s="13"/>
      <c r="W25" s="6"/>
    </row>
    <row r="26" spans="1:23" x14ac:dyDescent="0.25">
      <c r="A26" s="21">
        <v>24</v>
      </c>
      <c r="B26" s="129" t="s">
        <v>81</v>
      </c>
      <c r="C26" s="57"/>
      <c r="D26" s="83"/>
      <c r="E26" s="70"/>
      <c r="F26" s="84"/>
      <c r="G26" s="52"/>
      <c r="H26" s="55"/>
      <c r="I26" s="52"/>
      <c r="J26" s="55"/>
      <c r="K26" s="52"/>
      <c r="L26" s="52"/>
      <c r="M26" s="52"/>
      <c r="N26" s="55"/>
      <c r="O26" s="70"/>
      <c r="P26" s="56"/>
      <c r="R26" s="24"/>
      <c r="S26" s="7"/>
      <c r="T26" s="7"/>
      <c r="U26" s="7"/>
      <c r="V26" s="13"/>
      <c r="W26" s="6"/>
    </row>
    <row r="27" spans="1:23" x14ac:dyDescent="0.25">
      <c r="A27" s="21">
        <v>25</v>
      </c>
      <c r="B27" s="129" t="s">
        <v>83</v>
      </c>
      <c r="C27" s="57"/>
      <c r="D27" s="83"/>
      <c r="E27" s="70"/>
      <c r="F27" s="84"/>
      <c r="G27" s="52"/>
      <c r="H27" s="55"/>
      <c r="I27" s="52"/>
      <c r="J27" s="55"/>
      <c r="K27" s="52"/>
      <c r="L27" s="52"/>
      <c r="M27" s="52"/>
      <c r="N27" s="55"/>
      <c r="O27" s="70"/>
      <c r="P27" s="56"/>
      <c r="R27" s="24"/>
      <c r="S27" s="7"/>
      <c r="T27" s="7"/>
      <c r="U27" s="7"/>
      <c r="V27" s="13"/>
      <c r="W27" s="6"/>
    </row>
    <row r="28" spans="1:23" ht="15.75" thickBot="1" x14ac:dyDescent="0.3">
      <c r="A28" s="21">
        <v>26</v>
      </c>
      <c r="B28" s="129" t="s">
        <v>84</v>
      </c>
      <c r="C28" s="57"/>
      <c r="D28" s="83"/>
      <c r="E28" s="70"/>
      <c r="F28" s="84"/>
      <c r="G28" s="59"/>
      <c r="H28" s="60"/>
      <c r="I28" s="59"/>
      <c r="J28" s="60"/>
      <c r="K28" s="59"/>
      <c r="L28" s="59"/>
      <c r="M28" s="59"/>
      <c r="N28" s="60"/>
      <c r="O28" s="96"/>
      <c r="P28" s="61"/>
      <c r="R28" s="24"/>
      <c r="S28" s="7"/>
      <c r="T28" s="7"/>
      <c r="U28" s="7"/>
      <c r="V28" s="13"/>
      <c r="W28" s="6"/>
    </row>
    <row r="29" spans="1:23" ht="15.75" thickBot="1" x14ac:dyDescent="0.3">
      <c r="A29" s="21">
        <v>27</v>
      </c>
      <c r="B29" s="129" t="s">
        <v>85</v>
      </c>
      <c r="C29" s="73"/>
      <c r="D29" s="116"/>
      <c r="E29" s="96"/>
      <c r="F29" s="97"/>
      <c r="G29" s="98"/>
      <c r="H29" s="48"/>
      <c r="I29" s="46"/>
      <c r="J29" s="48"/>
      <c r="K29" s="50"/>
      <c r="L29" s="50"/>
      <c r="M29" s="46"/>
      <c r="N29" s="48"/>
      <c r="O29" s="50"/>
      <c r="P29" s="49"/>
      <c r="R29" s="24"/>
      <c r="S29" s="7"/>
      <c r="T29" s="7"/>
      <c r="U29" s="7"/>
      <c r="V29" s="13"/>
      <c r="W29" s="6"/>
    </row>
    <row r="30" spans="1:23" x14ac:dyDescent="0.25">
      <c r="A30" s="21">
        <v>28</v>
      </c>
      <c r="B30" s="129" t="s">
        <v>61</v>
      </c>
      <c r="C30" s="44"/>
      <c r="D30" s="113"/>
      <c r="E30" s="50"/>
      <c r="F30" s="48"/>
      <c r="G30" s="83"/>
      <c r="H30" s="55"/>
      <c r="I30" s="52"/>
      <c r="J30" s="55"/>
      <c r="K30" s="70"/>
      <c r="L30" s="70"/>
      <c r="M30" s="52"/>
      <c r="N30" s="55"/>
      <c r="O30" s="70"/>
      <c r="P30" s="56"/>
      <c r="R30" s="6"/>
      <c r="S30" s="7"/>
      <c r="T30" s="7"/>
      <c r="U30" s="7"/>
      <c r="V30" s="13"/>
      <c r="W30" s="6"/>
    </row>
    <row r="31" spans="1:23" x14ac:dyDescent="0.25">
      <c r="A31" s="21">
        <v>29</v>
      </c>
      <c r="B31" s="129" t="s">
        <v>63</v>
      </c>
      <c r="C31" s="57"/>
      <c r="D31" s="83"/>
      <c r="E31" s="70"/>
      <c r="F31" s="55"/>
      <c r="G31" s="83"/>
      <c r="H31" s="55"/>
      <c r="I31" s="52"/>
      <c r="J31" s="55"/>
      <c r="K31" s="70"/>
      <c r="L31" s="70"/>
      <c r="M31" s="52"/>
      <c r="N31" s="55"/>
      <c r="O31" s="70"/>
      <c r="P31" s="56"/>
    </row>
    <row r="32" spans="1:23" ht="15.75" thickBot="1" x14ac:dyDescent="0.3">
      <c r="A32" s="21">
        <v>30</v>
      </c>
      <c r="B32" s="129" t="s">
        <v>65</v>
      </c>
      <c r="C32" s="57"/>
      <c r="D32" s="83"/>
      <c r="E32" s="70"/>
      <c r="F32" s="55"/>
      <c r="G32" s="83"/>
      <c r="H32" s="55"/>
      <c r="I32" s="52"/>
      <c r="J32" s="55"/>
      <c r="K32" s="70"/>
      <c r="L32" s="77"/>
      <c r="M32" s="59"/>
      <c r="N32" s="60"/>
      <c r="O32" s="96"/>
      <c r="P32" s="71"/>
    </row>
    <row r="33" spans="1:16" ht="15.75" thickBot="1" x14ac:dyDescent="0.3">
      <c r="A33" s="21">
        <v>31</v>
      </c>
      <c r="B33" s="129" t="s">
        <v>87</v>
      </c>
      <c r="C33" s="73"/>
      <c r="D33" s="85"/>
      <c r="E33" s="77"/>
      <c r="F33" s="76"/>
      <c r="G33" s="85"/>
      <c r="H33" s="76"/>
      <c r="I33" s="42"/>
      <c r="J33" s="76"/>
      <c r="K33" s="77"/>
      <c r="L33" s="61"/>
      <c r="M33" s="99"/>
      <c r="N33" s="65"/>
      <c r="O33" s="102"/>
      <c r="P33" s="95"/>
    </row>
    <row r="34" spans="1:16" x14ac:dyDescent="0.25">
      <c r="A34" s="21">
        <v>32</v>
      </c>
      <c r="B34" s="129" t="s">
        <v>69</v>
      </c>
      <c r="C34" s="98"/>
      <c r="D34" s="50"/>
      <c r="E34" s="46"/>
      <c r="F34" s="48"/>
      <c r="G34" s="50"/>
      <c r="H34" s="48"/>
      <c r="I34" s="46"/>
      <c r="J34" s="48"/>
      <c r="K34" s="46"/>
      <c r="L34" s="87"/>
      <c r="M34" s="52"/>
      <c r="N34" s="55"/>
      <c r="O34" s="70"/>
      <c r="P34" s="56"/>
    </row>
    <row r="35" spans="1:16" x14ac:dyDescent="0.25">
      <c r="A35" s="21">
        <v>33</v>
      </c>
      <c r="B35" s="129" t="s">
        <v>71</v>
      </c>
      <c r="C35" s="100"/>
      <c r="D35" s="70"/>
      <c r="E35" s="52"/>
      <c r="F35" s="55"/>
      <c r="G35" s="70"/>
      <c r="H35" s="55"/>
      <c r="I35" s="52"/>
      <c r="J35" s="55"/>
      <c r="K35" s="52"/>
      <c r="L35" s="52"/>
      <c r="M35" s="52"/>
      <c r="N35" s="55"/>
      <c r="O35" s="70"/>
      <c r="P35" s="56"/>
    </row>
    <row r="36" spans="1:16" x14ac:dyDescent="0.25">
      <c r="A36" s="21">
        <v>34</v>
      </c>
      <c r="B36" s="129" t="s">
        <v>73</v>
      </c>
      <c r="C36" s="100"/>
      <c r="D36" s="70"/>
      <c r="E36" s="52"/>
      <c r="F36" s="55"/>
      <c r="G36" s="70"/>
      <c r="H36" s="55"/>
      <c r="I36" s="52"/>
      <c r="J36" s="55"/>
      <c r="K36" s="52"/>
      <c r="L36" s="52"/>
      <c r="M36" s="52"/>
      <c r="N36" s="55"/>
      <c r="O36" s="70"/>
      <c r="P36" s="56"/>
    </row>
    <row r="37" spans="1:16" ht="15.75" thickBot="1" x14ac:dyDescent="0.3">
      <c r="A37" s="21">
        <v>35</v>
      </c>
      <c r="B37" s="129" t="s">
        <v>88</v>
      </c>
      <c r="C37" s="100"/>
      <c r="D37" s="77"/>
      <c r="E37" s="59"/>
      <c r="F37" s="60"/>
      <c r="G37" s="96"/>
      <c r="H37" s="60"/>
      <c r="I37" s="59"/>
      <c r="J37" s="60"/>
      <c r="K37" s="59"/>
      <c r="L37" s="59"/>
      <c r="M37" s="59"/>
      <c r="N37" s="60"/>
      <c r="O37" s="96"/>
      <c r="P37" s="61"/>
    </row>
    <row r="38" spans="1:16" ht="15.75" thickBot="1" x14ac:dyDescent="0.3">
      <c r="A38" s="21">
        <v>36</v>
      </c>
      <c r="B38" s="129" t="s">
        <v>89</v>
      </c>
      <c r="C38" s="105"/>
      <c r="D38" s="61"/>
      <c r="E38" s="86"/>
      <c r="F38" s="65"/>
      <c r="G38" s="102"/>
      <c r="H38" s="48"/>
      <c r="I38" s="46"/>
      <c r="J38" s="48"/>
      <c r="K38" s="46"/>
      <c r="L38" s="46"/>
      <c r="M38" s="46"/>
      <c r="N38" s="48"/>
      <c r="O38" s="50"/>
      <c r="P38" s="49"/>
    </row>
    <row r="39" spans="1:16" x14ac:dyDescent="0.25">
      <c r="A39" s="21">
        <v>37</v>
      </c>
      <c r="B39" s="129" t="s">
        <v>90</v>
      </c>
      <c r="C39" s="98"/>
      <c r="D39" s="68"/>
      <c r="E39" s="70"/>
      <c r="F39" s="55"/>
      <c r="G39" s="70"/>
      <c r="H39" s="55"/>
      <c r="I39" s="52"/>
      <c r="J39" s="55"/>
      <c r="K39" s="52"/>
      <c r="L39" s="52"/>
      <c r="M39" s="52"/>
      <c r="N39" s="55"/>
      <c r="O39" s="70"/>
      <c r="P39" s="56"/>
    </row>
    <row r="40" spans="1:16" x14ac:dyDescent="0.25">
      <c r="A40" s="21">
        <v>38</v>
      </c>
      <c r="B40" s="129" t="s">
        <v>91</v>
      </c>
      <c r="C40" s="100"/>
      <c r="D40" s="70"/>
      <c r="E40" s="70"/>
      <c r="F40" s="55"/>
      <c r="G40" s="70"/>
      <c r="H40" s="55"/>
      <c r="I40" s="52"/>
      <c r="J40" s="55"/>
      <c r="K40" s="52"/>
      <c r="L40" s="52"/>
      <c r="M40" s="52"/>
      <c r="N40" s="55"/>
      <c r="O40" s="70"/>
      <c r="P40" s="56"/>
    </row>
    <row r="41" spans="1:16" ht="15.75" thickBot="1" x14ac:dyDescent="0.3">
      <c r="A41" s="21">
        <v>39</v>
      </c>
      <c r="B41" s="129" t="s">
        <v>92</v>
      </c>
      <c r="C41" s="100"/>
      <c r="D41" s="70"/>
      <c r="E41" s="70"/>
      <c r="F41" s="55"/>
      <c r="G41" s="70"/>
      <c r="H41" s="76"/>
      <c r="I41" s="59"/>
      <c r="J41" s="60"/>
      <c r="K41" s="59"/>
      <c r="L41" s="59"/>
      <c r="M41" s="59"/>
      <c r="N41" s="60"/>
      <c r="O41" s="96"/>
      <c r="P41" s="61"/>
    </row>
    <row r="42" spans="1:16" ht="15.75" thickBot="1" x14ac:dyDescent="0.3">
      <c r="A42" s="21">
        <v>40</v>
      </c>
      <c r="B42" s="129" t="s">
        <v>93</v>
      </c>
      <c r="C42" s="105"/>
      <c r="D42" s="77"/>
      <c r="E42" s="77"/>
      <c r="F42" s="76"/>
      <c r="G42" s="77"/>
      <c r="H42" s="78"/>
      <c r="I42" s="99"/>
      <c r="J42" s="65"/>
      <c r="K42" s="64"/>
      <c r="L42" s="64"/>
      <c r="M42" s="64"/>
      <c r="N42" s="103"/>
      <c r="O42" s="50"/>
      <c r="P42" s="49"/>
    </row>
    <row r="43" spans="1:16" x14ac:dyDescent="0.25">
      <c r="A43" s="21">
        <v>41</v>
      </c>
      <c r="B43" s="129" t="s">
        <v>94</v>
      </c>
      <c r="C43" s="98"/>
      <c r="D43" s="50"/>
      <c r="E43" s="50"/>
      <c r="F43" s="48"/>
      <c r="G43" s="50"/>
      <c r="H43" s="48"/>
      <c r="I43" s="52"/>
      <c r="J43" s="55"/>
      <c r="K43" s="52"/>
      <c r="L43" s="52"/>
      <c r="M43" s="52"/>
      <c r="N43" s="55"/>
      <c r="O43" s="70"/>
      <c r="P43" s="56"/>
    </row>
    <row r="44" spans="1:16" x14ac:dyDescent="0.25">
      <c r="A44" s="21">
        <v>42</v>
      </c>
      <c r="B44" s="129" t="s">
        <v>95</v>
      </c>
      <c r="C44" s="100"/>
      <c r="D44" s="70"/>
      <c r="E44" s="70"/>
      <c r="F44" s="55"/>
      <c r="G44" s="70"/>
      <c r="H44" s="55"/>
      <c r="I44" s="52"/>
      <c r="J44" s="55"/>
      <c r="K44" s="52"/>
      <c r="L44" s="52"/>
      <c r="M44" s="52"/>
      <c r="N44" s="55"/>
      <c r="O44" s="70"/>
      <c r="P44" s="56"/>
    </row>
    <row r="45" spans="1:16" ht="15.75" thickBot="1" x14ac:dyDescent="0.3">
      <c r="A45" s="21">
        <v>43</v>
      </c>
      <c r="B45" s="129" t="s">
        <v>96</v>
      </c>
      <c r="C45" s="100"/>
      <c r="D45" s="70"/>
      <c r="E45" s="70"/>
      <c r="F45" s="55"/>
      <c r="G45" s="70"/>
      <c r="H45" s="55"/>
      <c r="I45" s="52"/>
      <c r="J45" s="55"/>
      <c r="K45" s="52"/>
      <c r="L45" s="52"/>
      <c r="M45" s="52"/>
      <c r="N45" s="84"/>
      <c r="O45" s="96"/>
      <c r="P45" s="61"/>
    </row>
    <row r="46" spans="1:16" ht="15.75" thickBot="1" x14ac:dyDescent="0.3">
      <c r="A46" s="21">
        <v>44</v>
      </c>
      <c r="B46" s="129" t="s">
        <v>97</v>
      </c>
      <c r="C46" s="107"/>
      <c r="D46" s="77"/>
      <c r="E46" s="77"/>
      <c r="F46" s="76"/>
      <c r="G46" s="77"/>
      <c r="H46" s="76"/>
      <c r="I46" s="42"/>
      <c r="J46" s="76"/>
      <c r="K46" s="42"/>
      <c r="L46" s="42"/>
      <c r="M46" s="42"/>
      <c r="N46" s="78"/>
      <c r="O46" s="98"/>
      <c r="P46" s="49"/>
    </row>
    <row r="47" spans="1:16" x14ac:dyDescent="0.25">
      <c r="A47" s="21">
        <v>45</v>
      </c>
      <c r="B47" s="129" t="s">
        <v>54</v>
      </c>
      <c r="C47" s="98"/>
      <c r="D47" s="50"/>
      <c r="E47" s="46"/>
      <c r="F47" s="48"/>
      <c r="G47" s="50"/>
      <c r="H47" s="48"/>
      <c r="I47" s="46"/>
      <c r="J47" s="48"/>
      <c r="K47" s="46"/>
      <c r="L47" s="46"/>
      <c r="M47" s="46"/>
      <c r="N47" s="48"/>
      <c r="O47" s="68"/>
      <c r="P47" s="89"/>
    </row>
    <row r="48" spans="1:16" x14ac:dyDescent="0.25">
      <c r="A48" s="21">
        <v>46</v>
      </c>
      <c r="B48" s="129" t="s">
        <v>56</v>
      </c>
      <c r="C48" s="100"/>
      <c r="D48" s="70"/>
      <c r="E48" s="52"/>
      <c r="F48" s="55"/>
      <c r="G48" s="70"/>
      <c r="H48" s="55"/>
      <c r="I48" s="52"/>
      <c r="J48" s="55"/>
      <c r="K48" s="52"/>
      <c r="L48" s="52"/>
      <c r="M48" s="52"/>
      <c r="N48" s="55"/>
      <c r="O48" s="70"/>
      <c r="P48" s="56"/>
    </row>
    <row r="49" spans="1:16" x14ac:dyDescent="0.25">
      <c r="A49" s="21">
        <v>47</v>
      </c>
      <c r="B49" s="129" t="s">
        <v>57</v>
      </c>
      <c r="C49" s="100"/>
      <c r="D49" s="70"/>
      <c r="E49" s="52"/>
      <c r="F49" s="55"/>
      <c r="G49" s="70"/>
      <c r="H49" s="55"/>
      <c r="I49" s="52"/>
      <c r="J49" s="55"/>
      <c r="K49" s="52"/>
      <c r="L49" s="52"/>
      <c r="M49" s="52"/>
      <c r="N49" s="55"/>
      <c r="O49" s="70"/>
      <c r="P49" s="56"/>
    </row>
    <row r="50" spans="1:16" ht="15.75" thickBot="1" x14ac:dyDescent="0.3">
      <c r="A50" s="21">
        <v>48</v>
      </c>
      <c r="B50" s="129" t="s">
        <v>58</v>
      </c>
      <c r="C50" s="105"/>
      <c r="D50" s="77"/>
      <c r="E50" s="59"/>
      <c r="F50" s="60"/>
      <c r="G50" s="96"/>
      <c r="H50" s="60"/>
      <c r="I50" s="59"/>
      <c r="J50" s="60"/>
      <c r="K50" s="59"/>
      <c r="L50" s="59"/>
      <c r="M50" s="59"/>
      <c r="N50" s="60"/>
      <c r="O50" s="96"/>
      <c r="P50" s="61"/>
    </row>
    <row r="51" spans="1:16" ht="15.75" thickBot="1" x14ac:dyDescent="0.3">
      <c r="A51" s="21">
        <v>49</v>
      </c>
      <c r="B51" s="129" t="s">
        <v>98</v>
      </c>
      <c r="C51" s="105"/>
      <c r="D51" s="61"/>
      <c r="E51" s="106"/>
      <c r="F51" s="94"/>
      <c r="G51" s="102"/>
      <c r="H51" s="65"/>
      <c r="I51" s="64"/>
      <c r="J51" s="103"/>
      <c r="K51" s="46"/>
      <c r="L51" s="46"/>
      <c r="M51" s="46"/>
      <c r="N51" s="48"/>
      <c r="O51" s="50"/>
      <c r="P51" s="49"/>
    </row>
    <row r="52" spans="1:16" x14ac:dyDescent="0.25">
      <c r="A52" s="21">
        <v>50</v>
      </c>
      <c r="B52" s="129" t="s">
        <v>90</v>
      </c>
      <c r="C52" s="98"/>
      <c r="D52" s="68"/>
      <c r="E52" s="52"/>
      <c r="F52" s="55"/>
      <c r="G52" s="70"/>
      <c r="H52" s="55"/>
      <c r="I52" s="52"/>
      <c r="J52" s="55"/>
      <c r="K52" s="52"/>
      <c r="L52" s="52"/>
      <c r="M52" s="52"/>
      <c r="N52" s="55"/>
      <c r="O52" s="70"/>
      <c r="P52" s="56"/>
    </row>
    <row r="53" spans="1:16" x14ac:dyDescent="0.25">
      <c r="A53" s="21">
        <v>51</v>
      </c>
      <c r="B53" s="129" t="s">
        <v>91</v>
      </c>
      <c r="C53" s="100"/>
      <c r="D53" s="70"/>
      <c r="E53" s="52"/>
      <c r="F53" s="55"/>
      <c r="G53" s="70"/>
      <c r="H53" s="55"/>
      <c r="I53" s="52"/>
      <c r="J53" s="55"/>
      <c r="K53" s="52"/>
      <c r="L53" s="52"/>
      <c r="M53" s="52"/>
      <c r="N53" s="55"/>
      <c r="O53" s="70"/>
      <c r="P53" s="56"/>
    </row>
    <row r="54" spans="1:16" ht="15.75" thickBot="1" x14ac:dyDescent="0.3">
      <c r="A54" s="21">
        <v>52</v>
      </c>
      <c r="B54" s="129" t="s">
        <v>92</v>
      </c>
      <c r="C54" s="100"/>
      <c r="D54" s="70"/>
      <c r="E54" s="52"/>
      <c r="F54" s="55"/>
      <c r="G54" s="70"/>
      <c r="H54" s="55"/>
      <c r="I54" s="52"/>
      <c r="J54" s="84"/>
      <c r="K54" s="59"/>
      <c r="L54" s="59"/>
      <c r="M54" s="59"/>
      <c r="N54" s="60"/>
      <c r="O54" s="96"/>
      <c r="P54" s="61"/>
    </row>
    <row r="55" spans="1:16" ht="15.75" thickBot="1" x14ac:dyDescent="0.3">
      <c r="A55" s="22">
        <v>1</v>
      </c>
      <c r="B55" s="131" t="s">
        <v>99</v>
      </c>
      <c r="C55" s="107"/>
      <c r="D55" s="96"/>
      <c r="E55" s="110"/>
      <c r="F55" s="109"/>
      <c r="G55" s="110"/>
      <c r="H55" s="109"/>
      <c r="I55" s="110"/>
      <c r="J55" s="111"/>
      <c r="K55" s="44"/>
      <c r="L55" s="114"/>
      <c r="M55" s="112"/>
      <c r="N55" s="48"/>
      <c r="O55" s="50"/>
      <c r="P55" s="49"/>
    </row>
  </sheetData>
  <mergeCells count="10">
    <mergeCell ref="M1:N2"/>
    <mergeCell ref="O1:P2"/>
    <mergeCell ref="Q1:U2"/>
    <mergeCell ref="V1:V2"/>
    <mergeCell ref="A1:B2"/>
    <mergeCell ref="C1:D2"/>
    <mergeCell ref="E1:F2"/>
    <mergeCell ref="G1:H2"/>
    <mergeCell ref="I1:J2"/>
    <mergeCell ref="K1:L2"/>
  </mergeCells>
  <conditionalFormatting sqref="U4:U15">
    <cfRule type="cellIs" dxfId="39" priority="1" operator="lessThanOrEqual">
      <formula>0.291666666666667</formula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" operator="equal" id="{D4D06DF2-F9BD-4B29-A1BA-FCE08250E97C}">
            <xm:f>Données!$A$7</xm:f>
            <x14:dxf>
              <fill>
                <patternFill>
                  <bgColor theme="0"/>
                </patternFill>
              </fill>
            </x14:dxf>
          </x14:cfRule>
          <x14:cfRule type="cellIs" priority="3" operator="equal" id="{A7AC904D-FB1A-47D7-87B1-BE2EDEDC9C67}">
            <xm:f>Données!$A$6</xm:f>
            <x14:dxf>
              <fill>
                <patternFill>
                  <bgColor rgb="FF92D050"/>
                </patternFill>
              </fill>
            </x14:dxf>
          </x14:cfRule>
          <x14:cfRule type="cellIs" priority="4" operator="equal" id="{9E90EF6C-9B79-4367-8ADF-7866D98B43D0}">
            <xm:f>Données!$A$5</xm:f>
            <x14:dxf>
              <fill>
                <patternFill>
                  <bgColor rgb="FFFFC000"/>
                </patternFill>
              </fill>
            </x14:dxf>
          </x14:cfRule>
          <x14:cfRule type="cellIs" priority="5" operator="equal" id="{640BA55A-C177-4C22-B6DB-1BD18CE66AB0}">
            <xm:f>Données!$A$3</xm:f>
            <x14:dxf>
              <fill>
                <patternFill>
                  <bgColor theme="5" tint="0.39994506668294322"/>
                </patternFill>
              </fill>
            </x14:dxf>
          </x14:cfRule>
          <xm:sqref>E3:E55 G3:G55 I3:I55 M3:M55 C3:D3</xm:sqref>
        </x14:conditionalFormatting>
        <x14:conditionalFormatting xmlns:xm="http://schemas.microsoft.com/office/excel/2006/main">
          <x14:cfRule type="cellIs" priority="6" operator="equal" id="{E7501E02-C60C-47B4-B71D-D530AFCBA8A1}">
            <xm:f>Données!$A$2</xm:f>
            <x14:dxf>
              <fill>
                <patternFill patternType="lightTrellis">
                  <bgColor theme="0" tint="-0.14996795556505021"/>
                </patternFill>
              </fill>
            </x14:dxf>
          </x14:cfRule>
          <xm:sqref>G3:G55 I3:I55 K3:M55 O3:P55 C3:E55</xm:sqref>
        </x14:conditionalFormatting>
        <x14:conditionalFormatting xmlns:xm="http://schemas.microsoft.com/office/excel/2006/main">
          <x14:cfRule type="cellIs" priority="7" operator="equal" id="{FE44E358-3696-4DED-A342-70240B083197}">
            <xm:f>Données!$A$8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CB7A3C68-3FC3-4E27-8EE1-BD95A11C886D}">
            <xm:f>Données!$A$4</xm:f>
            <x14:dxf>
              <fill>
                <patternFill>
                  <bgColor rgb="FFFFFF00"/>
                </patternFill>
              </fill>
            </x14:dxf>
          </x14:cfRule>
          <xm:sqref>C3:E55 G3:G55 I3:I55 K3:M55 O3:P55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Données!$A$2:$A$8</xm:f>
          </x14:formula1>
          <xm:sqref>C3:C55 E3:E55 G3:G55 I3:I55 K3:K55 M3:M55 O3:O55</xm:sqref>
        </x14:dataValidation>
        <x14:dataValidation type="list" allowBlank="1" showInputMessage="1" showErrorMessage="1">
          <x14:formula1>
            <xm:f>Données!$A$2:$A$7</xm:f>
          </x14:formula1>
          <xm:sqref>I56:I1048576 G56:G1048576 E56:E1048576 E1 G1 I1 M1 M56:M1048576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55"/>
  <sheetViews>
    <sheetView workbookViewId="0">
      <selection activeCell="S5" sqref="S5"/>
    </sheetView>
  </sheetViews>
  <sheetFormatPr baseColWidth="10" defaultColWidth="9.140625" defaultRowHeight="15" x14ac:dyDescent="0.25"/>
  <cols>
    <col min="1" max="1" width="3" style="2" bestFit="1" customWidth="1"/>
    <col min="2" max="2" width="17.7109375" style="19" bestFit="1" customWidth="1"/>
    <col min="3" max="3" width="7.42578125" style="26" customWidth="1"/>
    <col min="4" max="4" width="5.5703125" style="26" customWidth="1"/>
    <col min="5" max="5" width="7.42578125" style="25" customWidth="1"/>
    <col min="6" max="6" width="5.5703125" style="15" bestFit="1" customWidth="1"/>
    <col min="7" max="7" width="7.42578125" style="133" customWidth="1"/>
    <col min="8" max="8" width="5.5703125" style="15" bestFit="1" customWidth="1"/>
    <col min="9" max="9" width="7.42578125" style="25" customWidth="1"/>
    <col min="10" max="10" width="5.5703125" style="27" bestFit="1" customWidth="1"/>
    <col min="11" max="11" width="7.42578125" style="26" customWidth="1"/>
    <col min="12" max="12" width="5.5703125" style="26" customWidth="1"/>
    <col min="13" max="13" width="7.42578125" style="25" customWidth="1"/>
    <col min="14" max="14" width="5.5703125" style="27" bestFit="1" customWidth="1"/>
    <col min="15" max="15" width="7.42578125" style="26" customWidth="1"/>
    <col min="16" max="16" width="5.5703125" style="26" customWidth="1"/>
    <col min="17" max="17" width="10.42578125" style="14" bestFit="1" customWidth="1"/>
    <col min="18" max="18" width="8.140625" style="14" bestFit="1" customWidth="1"/>
    <col min="19" max="19" width="10.28515625" style="5" bestFit="1" customWidth="1"/>
    <col min="20" max="21" width="9" style="5" customWidth="1"/>
    <col min="22" max="22" width="8.140625" style="5" bestFit="1" customWidth="1"/>
    <col min="23" max="23" width="10" style="5" customWidth="1"/>
    <col min="24" max="24" width="10" customWidth="1"/>
    <col min="25" max="25" width="9.140625" style="7"/>
    <col min="27" max="27" width="10.42578125" bestFit="1" customWidth="1"/>
  </cols>
  <sheetData>
    <row r="1" spans="1:24" ht="15" customHeight="1" x14ac:dyDescent="0.25">
      <c r="A1" s="165" t="s">
        <v>33</v>
      </c>
      <c r="B1" s="161"/>
      <c r="C1" s="160" t="s">
        <v>34</v>
      </c>
      <c r="D1" s="161"/>
      <c r="E1" s="160" t="s">
        <v>35</v>
      </c>
      <c r="F1" s="161"/>
      <c r="G1" s="160" t="s">
        <v>36</v>
      </c>
      <c r="H1" s="161"/>
      <c r="I1" s="160" t="s">
        <v>37</v>
      </c>
      <c r="J1" s="161"/>
      <c r="K1" s="160" t="s">
        <v>38</v>
      </c>
      <c r="L1" s="161"/>
      <c r="M1" s="160" t="s">
        <v>39</v>
      </c>
      <c r="N1" s="161"/>
      <c r="O1" s="162" t="s">
        <v>40</v>
      </c>
      <c r="P1" s="164"/>
      <c r="Q1" s="190" t="s">
        <v>2</v>
      </c>
      <c r="R1" s="191"/>
      <c r="S1" s="191"/>
      <c r="T1" s="191"/>
      <c r="U1" s="191"/>
      <c r="V1" s="191"/>
      <c r="W1" s="188">
        <v>0.41666666666666669</v>
      </c>
    </row>
    <row r="2" spans="1:24" ht="15" customHeight="1" thickBot="1" x14ac:dyDescent="0.3">
      <c r="A2" s="166"/>
      <c r="B2" s="163"/>
      <c r="C2" s="162"/>
      <c r="D2" s="163"/>
      <c r="E2" s="162"/>
      <c r="F2" s="163"/>
      <c r="G2" s="162"/>
      <c r="H2" s="163"/>
      <c r="I2" s="162"/>
      <c r="J2" s="163"/>
      <c r="K2" s="162"/>
      <c r="L2" s="163"/>
      <c r="M2" s="162"/>
      <c r="N2" s="163"/>
      <c r="O2" s="162"/>
      <c r="P2" s="164"/>
      <c r="Q2" s="192"/>
      <c r="R2" s="193"/>
      <c r="S2" s="193"/>
      <c r="T2" s="193"/>
      <c r="U2" s="193"/>
      <c r="V2" s="193"/>
      <c r="W2" s="189"/>
      <c r="X2" s="3"/>
    </row>
    <row r="3" spans="1:24" ht="15" customHeight="1" thickBot="1" x14ac:dyDescent="0.3">
      <c r="A3" s="21">
        <v>1</v>
      </c>
      <c r="B3" s="128" t="s">
        <v>59</v>
      </c>
      <c r="C3" s="42" t="s">
        <v>3</v>
      </c>
      <c r="D3" s="126"/>
      <c r="E3" s="42" t="s">
        <v>18</v>
      </c>
      <c r="F3" s="43"/>
      <c r="G3" s="132" t="s">
        <v>18</v>
      </c>
      <c r="H3" s="45"/>
      <c r="I3" s="46" t="s">
        <v>18</v>
      </c>
      <c r="J3" s="47"/>
      <c r="K3" s="46" t="s">
        <v>3</v>
      </c>
      <c r="L3" s="46"/>
      <c r="M3" s="46" t="s">
        <v>18</v>
      </c>
      <c r="N3" s="48"/>
      <c r="O3" s="50" t="s">
        <v>3</v>
      </c>
      <c r="P3" s="49"/>
      <c r="Q3" s="138" t="s">
        <v>2</v>
      </c>
      <c r="R3" s="39" t="s">
        <v>42</v>
      </c>
      <c r="S3" s="118" t="s">
        <v>104</v>
      </c>
      <c r="T3" s="144" t="s">
        <v>100</v>
      </c>
      <c r="U3" s="145" t="s">
        <v>101</v>
      </c>
      <c r="V3" s="118" t="s">
        <v>43</v>
      </c>
      <c r="W3" s="40" t="s">
        <v>105</v>
      </c>
    </row>
    <row r="4" spans="1:24" ht="15" customHeight="1" x14ac:dyDescent="0.25">
      <c r="A4" s="21">
        <v>2</v>
      </c>
      <c r="B4" s="129" t="s">
        <v>61</v>
      </c>
      <c r="C4" s="44" t="s">
        <v>3</v>
      </c>
      <c r="D4" s="125"/>
      <c r="E4" s="50" t="s">
        <v>18</v>
      </c>
      <c r="F4" s="147"/>
      <c r="G4" s="52" t="s">
        <v>18</v>
      </c>
      <c r="H4" s="53"/>
      <c r="I4" s="52" t="s">
        <v>18</v>
      </c>
      <c r="J4" s="54"/>
      <c r="K4" s="52" t="s">
        <v>3</v>
      </c>
      <c r="L4" s="52"/>
      <c r="M4" s="52" t="s">
        <v>18</v>
      </c>
      <c r="N4" s="55"/>
      <c r="O4" s="70" t="s">
        <v>3</v>
      </c>
      <c r="P4" s="56"/>
      <c r="Q4" s="139" t="s">
        <v>60</v>
      </c>
      <c r="R4" s="141">
        <f>SUM(D4+D5+D6+D7+F4+F5+F6+F7+H3+H4+H5+H6+H7+J3+J4+J5+J6+J7+L3+L4+L5+L6+L7++N3+N4+N5+N6+P3+P4+P5+P6)</f>
        <v>0</v>
      </c>
      <c r="S4" s="135">
        <v>0.29166666666666669</v>
      </c>
      <c r="T4" s="134"/>
      <c r="U4" s="134"/>
      <c r="V4" s="150">
        <f>SUM(S4-R4-T4+U4)</f>
        <v>0.29166666666666669</v>
      </c>
      <c r="W4" s="152">
        <f>IF(V4&gt;$W$1,$W$1,V4)</f>
        <v>0.29166666666666669</v>
      </c>
    </row>
    <row r="5" spans="1:24" x14ac:dyDescent="0.25">
      <c r="A5" s="21">
        <v>3</v>
      </c>
      <c r="B5" s="129" t="s">
        <v>63</v>
      </c>
      <c r="C5" s="57" t="s">
        <v>3</v>
      </c>
      <c r="D5" s="90"/>
      <c r="E5" s="52" t="s">
        <v>18</v>
      </c>
      <c r="F5" s="58"/>
      <c r="G5" s="52" t="s">
        <v>18</v>
      </c>
      <c r="H5" s="53"/>
      <c r="I5" s="52" t="s">
        <v>18</v>
      </c>
      <c r="J5" s="55"/>
      <c r="K5" s="52" t="s">
        <v>3</v>
      </c>
      <c r="L5" s="52"/>
      <c r="M5" s="52" t="s">
        <v>18</v>
      </c>
      <c r="N5" s="55"/>
      <c r="O5" s="70" t="s">
        <v>3</v>
      </c>
      <c r="P5" s="71"/>
      <c r="Q5" s="139" t="s">
        <v>62</v>
      </c>
      <c r="R5" s="142">
        <f>SUM(D8+D9+D10+D11+F8+F9+F10+F11+H8+H9+H10+H11+J8+J9+J10+J11+L8+L9+L10+L11+N7+N8+N9+N10+N11+P7+P8+P9+P10)</f>
        <v>0</v>
      </c>
      <c r="S5" s="155">
        <f>+S4+W4</f>
        <v>0.58333333333333337</v>
      </c>
      <c r="T5" s="136"/>
      <c r="U5" s="136"/>
      <c r="V5" s="150">
        <f t="shared" ref="V5:V15" si="0">SUM(S5-R5-T5+U5)</f>
        <v>0.58333333333333337</v>
      </c>
      <c r="W5" s="152">
        <f t="shared" ref="W5:W15" si="1">IF(V5&gt;$W$1,$W$1,V5)</f>
        <v>0.41666666666666669</v>
      </c>
    </row>
    <row r="6" spans="1:24" ht="15" customHeight="1" thickBot="1" x14ac:dyDescent="0.3">
      <c r="A6" s="21">
        <v>4</v>
      </c>
      <c r="B6" s="129" t="s">
        <v>65</v>
      </c>
      <c r="C6" s="57" t="s">
        <v>3</v>
      </c>
      <c r="D6" s="90"/>
      <c r="E6" s="52" t="s">
        <v>18</v>
      </c>
      <c r="F6" s="58"/>
      <c r="G6" s="52" t="s">
        <v>18</v>
      </c>
      <c r="H6" s="53"/>
      <c r="I6" s="52" t="s">
        <v>18</v>
      </c>
      <c r="J6" s="55"/>
      <c r="K6" s="52" t="s">
        <v>3</v>
      </c>
      <c r="L6" s="42"/>
      <c r="M6" s="59" t="s">
        <v>18</v>
      </c>
      <c r="N6" s="60"/>
      <c r="O6" s="96" t="s">
        <v>3</v>
      </c>
      <c r="P6" s="61"/>
      <c r="Q6" s="139" t="s">
        <v>64</v>
      </c>
      <c r="R6" s="142">
        <f>SUM(D12+D13+D14+D15+D16+F12+F13+F14+F15+F16+H12+H13+H14+H15+J12+J13+J14+J15+L12+L13+L14+L15+N12+N13+N14+N15+P11+P12+P13+P14+P15)</f>
        <v>0</v>
      </c>
      <c r="S6" s="155">
        <f>+S4+W5</f>
        <v>0.70833333333333337</v>
      </c>
      <c r="T6" s="136"/>
      <c r="U6" s="136"/>
      <c r="V6" s="150">
        <f t="shared" si="0"/>
        <v>0.70833333333333337</v>
      </c>
      <c r="W6" s="152">
        <f t="shared" si="1"/>
        <v>0.41666666666666669</v>
      </c>
    </row>
    <row r="7" spans="1:24" ht="15" customHeight="1" thickBot="1" x14ac:dyDescent="0.3">
      <c r="A7" s="21">
        <v>5</v>
      </c>
      <c r="B7" s="130" t="s">
        <v>67</v>
      </c>
      <c r="C7" s="62" t="s">
        <v>3</v>
      </c>
      <c r="D7" s="91"/>
      <c r="E7" s="42" t="s">
        <v>18</v>
      </c>
      <c r="F7" s="43"/>
      <c r="G7" s="42" t="s">
        <v>18</v>
      </c>
      <c r="H7" s="63"/>
      <c r="I7" s="64" t="s">
        <v>18</v>
      </c>
      <c r="J7" s="65"/>
      <c r="K7" s="102" t="s">
        <v>3</v>
      </c>
      <c r="L7" s="61"/>
      <c r="M7" s="44" t="s">
        <v>18</v>
      </c>
      <c r="N7" s="67"/>
      <c r="O7" s="50" t="s">
        <v>3</v>
      </c>
      <c r="P7" s="49"/>
      <c r="Q7" s="139" t="s">
        <v>66</v>
      </c>
      <c r="R7" s="142">
        <f>SUM(D17+D18+D19+D20+F17+F18+F19+F20+H16+H17+H18+H19+H20+J16+J17+J18+J19+J20+L16+L17+L18+L19+N16+N17+N18+N19+P16+P17+P18+P19)</f>
        <v>0</v>
      </c>
      <c r="S7" s="155">
        <f>+$S$4+W6</f>
        <v>0.70833333333333337</v>
      </c>
      <c r="T7" s="136"/>
      <c r="U7" s="136"/>
      <c r="V7" s="150">
        <f t="shared" si="0"/>
        <v>0.70833333333333337</v>
      </c>
      <c r="W7" s="152">
        <f t="shared" si="1"/>
        <v>0.41666666666666669</v>
      </c>
    </row>
    <row r="8" spans="1:24" x14ac:dyDescent="0.25">
      <c r="A8" s="21">
        <v>6</v>
      </c>
      <c r="B8" s="129" t="s">
        <v>69</v>
      </c>
      <c r="C8" s="44" t="s">
        <v>3</v>
      </c>
      <c r="D8" s="114"/>
      <c r="E8" s="46" t="s">
        <v>18</v>
      </c>
      <c r="F8" s="45"/>
      <c r="G8" s="46" t="s">
        <v>18</v>
      </c>
      <c r="H8" s="45"/>
      <c r="I8" s="46" t="s">
        <v>18</v>
      </c>
      <c r="J8" s="47"/>
      <c r="K8" s="46" t="s">
        <v>3</v>
      </c>
      <c r="L8" s="68"/>
      <c r="M8" s="68" t="s">
        <v>18</v>
      </c>
      <c r="N8" s="69"/>
      <c r="O8" s="70" t="s">
        <v>3</v>
      </c>
      <c r="P8" s="56"/>
      <c r="Q8" s="139" t="s">
        <v>68</v>
      </c>
      <c r="R8" s="142">
        <f>SUM(N20+N21+J21+H21+F21+F22+H22+J22+N22+N23+J23+H23+F23+F24+H24+J24+N24+D21+D22+D23+D24+L20+L21+L22+L23+L24+P20+P21+P22+P23+P24)</f>
        <v>0</v>
      </c>
      <c r="S8" s="155">
        <f t="shared" ref="S8:S15" si="2">+$S$4+W7</f>
        <v>0.70833333333333337</v>
      </c>
      <c r="T8" s="136"/>
      <c r="U8" s="136"/>
      <c r="V8" s="150">
        <f t="shared" si="0"/>
        <v>0.70833333333333337</v>
      </c>
      <c r="W8" s="152">
        <f t="shared" si="1"/>
        <v>0.41666666666666669</v>
      </c>
    </row>
    <row r="9" spans="1:24" ht="15" customHeight="1" x14ac:dyDescent="0.25">
      <c r="A9" s="21">
        <v>7</v>
      </c>
      <c r="B9" s="129" t="s">
        <v>71</v>
      </c>
      <c r="C9" s="57" t="s">
        <v>3</v>
      </c>
      <c r="D9" s="83"/>
      <c r="E9" s="70" t="s">
        <v>18</v>
      </c>
      <c r="F9" s="53"/>
      <c r="G9" s="70" t="s">
        <v>18</v>
      </c>
      <c r="H9" s="53"/>
      <c r="I9" s="52" t="s">
        <v>18</v>
      </c>
      <c r="J9" s="55"/>
      <c r="K9" s="52" t="s">
        <v>3</v>
      </c>
      <c r="L9" s="70"/>
      <c r="M9" s="70" t="s">
        <v>18</v>
      </c>
      <c r="N9" s="55"/>
      <c r="O9" s="77" t="s">
        <v>3</v>
      </c>
      <c r="P9" s="71"/>
      <c r="Q9" s="139" t="s">
        <v>70</v>
      </c>
      <c r="R9" s="142">
        <f>SUM(F25+H25+J25+N25+N26+J26+H26+F26+F27+H27+J27+N27+N28+J28+H28+F28+F29+D25+D26+D27+D28+D29+L25+L26+L27+L28+P25+P26+P27+P28)</f>
        <v>0</v>
      </c>
      <c r="S9" s="155">
        <f t="shared" si="2"/>
        <v>0.70833333333333337</v>
      </c>
      <c r="T9" s="136"/>
      <c r="U9" s="136"/>
      <c r="V9" s="150">
        <f t="shared" si="0"/>
        <v>0.70833333333333337</v>
      </c>
      <c r="W9" s="152">
        <f t="shared" si="1"/>
        <v>0.41666666666666669</v>
      </c>
    </row>
    <row r="10" spans="1:24" ht="15" customHeight="1" thickBot="1" x14ac:dyDescent="0.3">
      <c r="A10" s="21">
        <v>8</v>
      </c>
      <c r="B10" s="129" t="s">
        <v>73</v>
      </c>
      <c r="C10" s="57" t="s">
        <v>3</v>
      </c>
      <c r="D10" s="90"/>
      <c r="E10" s="52" t="s">
        <v>18</v>
      </c>
      <c r="F10" s="53"/>
      <c r="G10" s="52" t="s">
        <v>18</v>
      </c>
      <c r="H10" s="53"/>
      <c r="I10" s="52" t="s">
        <v>18</v>
      </c>
      <c r="J10" s="55"/>
      <c r="K10" s="52" t="s">
        <v>3</v>
      </c>
      <c r="L10" s="70"/>
      <c r="M10" s="70" t="s">
        <v>18</v>
      </c>
      <c r="N10" s="72"/>
      <c r="O10" s="96" t="s">
        <v>3</v>
      </c>
      <c r="P10" s="71"/>
      <c r="Q10" s="139" t="s">
        <v>72</v>
      </c>
      <c r="R10" s="142">
        <f>SUM(H29+J29+N29+N30+J30+H30+F30+F31+H31+J31+N31+N32+J32+H32+F32+F33+H33+J33+D30+D31+D32+D33+L29+L30+L31+L32+L33+P29+P30+P31+P32)</f>
        <v>0</v>
      </c>
      <c r="S10" s="155">
        <f t="shared" si="2"/>
        <v>0.70833333333333337</v>
      </c>
      <c r="T10" s="136"/>
      <c r="U10" s="136"/>
      <c r="V10" s="150">
        <f t="shared" si="0"/>
        <v>0.70833333333333337</v>
      </c>
      <c r="W10" s="152">
        <f t="shared" si="1"/>
        <v>0.41666666666666669</v>
      </c>
    </row>
    <row r="11" spans="1:24" ht="15.75" thickBot="1" x14ac:dyDescent="0.3">
      <c r="A11" s="21">
        <v>9</v>
      </c>
      <c r="B11" s="129" t="s">
        <v>75</v>
      </c>
      <c r="C11" s="73" t="s">
        <v>3</v>
      </c>
      <c r="D11" s="115"/>
      <c r="E11" s="59" t="s">
        <v>18</v>
      </c>
      <c r="F11" s="74"/>
      <c r="G11" s="42" t="s">
        <v>18</v>
      </c>
      <c r="H11" s="75"/>
      <c r="I11" s="42" t="s">
        <v>18</v>
      </c>
      <c r="J11" s="76"/>
      <c r="K11" s="42" t="s">
        <v>3</v>
      </c>
      <c r="L11" s="77"/>
      <c r="M11" s="77" t="s">
        <v>18</v>
      </c>
      <c r="N11" s="78"/>
      <c r="O11" s="86" t="s">
        <v>3</v>
      </c>
      <c r="P11" s="95"/>
      <c r="Q11" s="139" t="s">
        <v>74</v>
      </c>
      <c r="R11" s="142">
        <f>SUM(N33+F34+H34+J34+N34+N35+J35+H35+F35+F36+H36+J36+N36+N37+J37+H37+F37+D34+D35+D36+D37+D38+L34+L35+L36+L37+P33+P34+P35+P36+P37)</f>
        <v>0</v>
      </c>
      <c r="S11" s="155">
        <f t="shared" si="2"/>
        <v>0.70833333333333337</v>
      </c>
      <c r="T11" s="136"/>
      <c r="U11" s="136"/>
      <c r="V11" s="150">
        <f t="shared" si="0"/>
        <v>0.70833333333333337</v>
      </c>
      <c r="W11" s="152">
        <f t="shared" si="1"/>
        <v>0.41666666666666669</v>
      </c>
    </row>
    <row r="12" spans="1:24" x14ac:dyDescent="0.25">
      <c r="A12" s="21">
        <v>10</v>
      </c>
      <c r="B12" s="129" t="s">
        <v>54</v>
      </c>
      <c r="C12" s="44" t="s">
        <v>3</v>
      </c>
      <c r="D12" s="46"/>
      <c r="E12" s="80" t="s">
        <v>18</v>
      </c>
      <c r="F12" s="81"/>
      <c r="G12" s="46" t="s">
        <v>18</v>
      </c>
      <c r="H12" s="82"/>
      <c r="I12" s="46" t="s">
        <v>18</v>
      </c>
      <c r="J12" s="48"/>
      <c r="K12" s="46" t="s">
        <v>3</v>
      </c>
      <c r="L12" s="46"/>
      <c r="M12" s="46" t="s">
        <v>18</v>
      </c>
      <c r="N12" s="48"/>
      <c r="O12" s="70" t="s">
        <v>3</v>
      </c>
      <c r="P12" s="56"/>
      <c r="Q12" s="139" t="s">
        <v>76</v>
      </c>
      <c r="R12" s="142">
        <f>SUM(F38+H38+J38+N38+N39+J39+H39+F39+F40+H40+J40+N40+N41+J41+H41+F41+F42+H42+D39+D40+D41+D42+L38+L39+L40+L41+P38+P39+P40+P41)</f>
        <v>0</v>
      </c>
      <c r="S12" s="155">
        <f t="shared" si="2"/>
        <v>0.70833333333333337</v>
      </c>
      <c r="T12" s="136"/>
      <c r="U12" s="136"/>
      <c r="V12" s="150">
        <f t="shared" si="0"/>
        <v>0.70833333333333337</v>
      </c>
      <c r="W12" s="152">
        <f t="shared" si="1"/>
        <v>0.41666666666666669</v>
      </c>
    </row>
    <row r="13" spans="1:24" x14ac:dyDescent="0.25">
      <c r="A13" s="21">
        <v>11</v>
      </c>
      <c r="B13" s="129" t="s">
        <v>56</v>
      </c>
      <c r="C13" s="57" t="s">
        <v>3</v>
      </c>
      <c r="D13" s="52"/>
      <c r="E13" s="83" t="s">
        <v>18</v>
      </c>
      <c r="F13" s="84"/>
      <c r="G13" s="52" t="s">
        <v>18</v>
      </c>
      <c r="H13" s="55"/>
      <c r="I13" s="52" t="s">
        <v>18</v>
      </c>
      <c r="J13" s="55"/>
      <c r="K13" s="52" t="s">
        <v>3</v>
      </c>
      <c r="L13" s="52"/>
      <c r="M13" s="52" t="s">
        <v>18</v>
      </c>
      <c r="N13" s="55"/>
      <c r="O13" s="70" t="s">
        <v>3</v>
      </c>
      <c r="P13" s="56"/>
      <c r="Q13" s="139" t="s">
        <v>44</v>
      </c>
      <c r="R13" s="142">
        <f>SUM(J42+N42+N43+J43+H43+F43+F44+H44+J44+N44+N45+J45+H45+F45+F46+H46+J46+N46+D43+D44+D45+D46+L42+L43+L44+L45+L46+P42+P43+P44+P45)</f>
        <v>0</v>
      </c>
      <c r="S13" s="155">
        <f t="shared" si="2"/>
        <v>0.70833333333333337</v>
      </c>
      <c r="T13" s="136"/>
      <c r="U13" s="136"/>
      <c r="V13" s="150">
        <f t="shared" si="0"/>
        <v>0.70833333333333337</v>
      </c>
      <c r="W13" s="152">
        <f t="shared" si="1"/>
        <v>0.41666666666666669</v>
      </c>
    </row>
    <row r="14" spans="1:24" x14ac:dyDescent="0.25">
      <c r="A14" s="21">
        <v>12</v>
      </c>
      <c r="B14" s="129" t="s">
        <v>57</v>
      </c>
      <c r="C14" s="57" t="s">
        <v>3</v>
      </c>
      <c r="D14" s="52"/>
      <c r="E14" s="83" t="s">
        <v>18</v>
      </c>
      <c r="F14" s="84"/>
      <c r="G14" s="52" t="s">
        <v>18</v>
      </c>
      <c r="H14" s="55"/>
      <c r="I14" s="52" t="s">
        <v>18</v>
      </c>
      <c r="J14" s="55"/>
      <c r="K14" s="52" t="s">
        <v>3</v>
      </c>
      <c r="L14" s="52"/>
      <c r="M14" s="52" t="s">
        <v>18</v>
      </c>
      <c r="N14" s="55"/>
      <c r="O14" s="70" t="s">
        <v>3</v>
      </c>
      <c r="P14" s="56"/>
      <c r="Q14" s="139" t="s">
        <v>45</v>
      </c>
      <c r="R14" s="142">
        <f>SUM(F47+H47+J47+N47+N48+J48+H48+F48+F49+H49+J49+N49+N50+J50+H50+F50+D47+D48+D49+D50+D51+L47+L48+L49+L50+P46+P47+P48+P49+P50)</f>
        <v>0</v>
      </c>
      <c r="S14" s="155">
        <f t="shared" si="2"/>
        <v>0.70833333333333337</v>
      </c>
      <c r="T14" s="136"/>
      <c r="U14" s="136"/>
      <c r="V14" s="150">
        <f t="shared" si="0"/>
        <v>0.70833333333333337</v>
      </c>
      <c r="W14" s="152">
        <f t="shared" si="1"/>
        <v>0.41666666666666669</v>
      </c>
    </row>
    <row r="15" spans="1:24" ht="15.75" thickBot="1" x14ac:dyDescent="0.3">
      <c r="A15" s="21">
        <v>13</v>
      </c>
      <c r="B15" s="129" t="s">
        <v>58</v>
      </c>
      <c r="C15" s="62" t="s">
        <v>3</v>
      </c>
      <c r="D15" s="42"/>
      <c r="E15" s="85" t="s">
        <v>18</v>
      </c>
      <c r="F15" s="72"/>
      <c r="G15" s="59" t="s">
        <v>18</v>
      </c>
      <c r="H15" s="60"/>
      <c r="I15" s="59" t="s">
        <v>18</v>
      </c>
      <c r="J15" s="60"/>
      <c r="K15" s="59" t="s">
        <v>3</v>
      </c>
      <c r="L15" s="59"/>
      <c r="M15" s="59" t="s">
        <v>18</v>
      </c>
      <c r="N15" s="60"/>
      <c r="O15" s="96" t="s">
        <v>3</v>
      </c>
      <c r="P15" s="61"/>
      <c r="Q15" s="140" t="s">
        <v>46</v>
      </c>
      <c r="R15" s="143">
        <f>SUM(F51+H51+J51+N51+N52+J52+H52+F52+F53+H53+J53+N53+N54+J54+H54+F54+F55+H55+J55+D52+D53+D54+D55+L51+L52+L53+L54+P51+P52+P53+P54)</f>
        <v>0</v>
      </c>
      <c r="S15" s="156">
        <f t="shared" si="2"/>
        <v>0.70833333333333337</v>
      </c>
      <c r="T15" s="137"/>
      <c r="U15" s="137"/>
      <c r="V15" s="153">
        <f t="shared" si="0"/>
        <v>0.70833333333333337</v>
      </c>
      <c r="W15" s="154">
        <f t="shared" si="1"/>
        <v>0.41666666666666669</v>
      </c>
    </row>
    <row r="16" spans="1:24" ht="15.75" thickBot="1" x14ac:dyDescent="0.3">
      <c r="A16" s="21">
        <v>14</v>
      </c>
      <c r="B16" s="129" t="s">
        <v>77</v>
      </c>
      <c r="C16" s="62" t="s">
        <v>3</v>
      </c>
      <c r="D16" s="59"/>
      <c r="E16" s="85" t="s">
        <v>18</v>
      </c>
      <c r="F16" s="78"/>
      <c r="G16" s="86" t="s">
        <v>18</v>
      </c>
      <c r="H16" s="65"/>
      <c r="I16" s="64" t="s">
        <v>18</v>
      </c>
      <c r="J16" s="65"/>
      <c r="K16" s="87" t="s">
        <v>3</v>
      </c>
      <c r="L16" s="87"/>
      <c r="M16" s="87" t="s">
        <v>18</v>
      </c>
      <c r="N16" s="88"/>
      <c r="O16" s="68" t="s">
        <v>3</v>
      </c>
      <c r="P16" s="49"/>
      <c r="Q16"/>
      <c r="R16"/>
      <c r="S16"/>
      <c r="T16"/>
      <c r="U16" s="151"/>
      <c r="V16" s="151"/>
    </row>
    <row r="17" spans="1:24" ht="15" customHeight="1" x14ac:dyDescent="0.25">
      <c r="A17" s="21">
        <v>15</v>
      </c>
      <c r="B17" s="129" t="s">
        <v>61</v>
      </c>
      <c r="C17" s="44" t="s">
        <v>3</v>
      </c>
      <c r="D17" s="113"/>
      <c r="E17" s="50" t="s">
        <v>18</v>
      </c>
      <c r="F17" s="48"/>
      <c r="G17" s="70" t="s">
        <v>18</v>
      </c>
      <c r="H17" s="55"/>
      <c r="I17" s="52" t="s">
        <v>18</v>
      </c>
      <c r="J17" s="55"/>
      <c r="K17" s="90" t="s">
        <v>3</v>
      </c>
      <c r="L17" s="90"/>
      <c r="M17" s="52" t="s">
        <v>18</v>
      </c>
      <c r="N17" s="55"/>
      <c r="O17" s="70" t="s">
        <v>3</v>
      </c>
      <c r="P17" s="56"/>
      <c r="Q17"/>
      <c r="R17"/>
      <c r="S17"/>
      <c r="T17" s="119"/>
      <c r="U17" s="119"/>
      <c r="V17" s="119"/>
    </row>
    <row r="18" spans="1:24" x14ac:dyDescent="0.25">
      <c r="A18" s="21">
        <v>16</v>
      </c>
      <c r="B18" s="129" t="s">
        <v>63</v>
      </c>
      <c r="C18" s="57" t="s">
        <v>3</v>
      </c>
      <c r="D18" s="83"/>
      <c r="E18" s="70" t="s">
        <v>18</v>
      </c>
      <c r="F18" s="55"/>
      <c r="G18" s="70" t="s">
        <v>18</v>
      </c>
      <c r="H18" s="55"/>
      <c r="I18" s="52" t="s">
        <v>18</v>
      </c>
      <c r="J18" s="55"/>
      <c r="K18" s="90" t="s">
        <v>3</v>
      </c>
      <c r="L18" s="90"/>
      <c r="M18" s="52" t="s">
        <v>18</v>
      </c>
      <c r="N18" s="55"/>
      <c r="O18" s="70" t="s">
        <v>3</v>
      </c>
      <c r="P18" s="56"/>
      <c r="Q18"/>
      <c r="R18"/>
      <c r="S18"/>
      <c r="T18"/>
      <c r="U18" s="119"/>
      <c r="V18" s="121"/>
    </row>
    <row r="19" spans="1:24" ht="15.75" customHeight="1" thickBot="1" x14ac:dyDescent="0.3">
      <c r="A19" s="21">
        <v>17</v>
      </c>
      <c r="B19" s="129" t="s">
        <v>65</v>
      </c>
      <c r="C19" s="57" t="s">
        <v>3</v>
      </c>
      <c r="D19" s="83"/>
      <c r="E19" s="70" t="s">
        <v>18</v>
      </c>
      <c r="F19" s="55"/>
      <c r="G19" s="70" t="s">
        <v>18</v>
      </c>
      <c r="H19" s="55"/>
      <c r="I19" s="52" t="s">
        <v>18</v>
      </c>
      <c r="J19" s="55"/>
      <c r="K19" s="91" t="s">
        <v>3</v>
      </c>
      <c r="L19" s="91"/>
      <c r="M19" s="42" t="s">
        <v>18</v>
      </c>
      <c r="N19" s="76"/>
      <c r="O19" s="77" t="s">
        <v>3</v>
      </c>
      <c r="P19" s="61"/>
      <c r="Q19"/>
      <c r="R19"/>
      <c r="S19"/>
      <c r="T19"/>
      <c r="U19"/>
      <c r="V19"/>
    </row>
    <row r="20" spans="1:24" ht="15.75" thickBot="1" x14ac:dyDescent="0.3">
      <c r="A20" s="21">
        <v>18</v>
      </c>
      <c r="B20" s="129" t="s">
        <v>78</v>
      </c>
      <c r="C20" s="62" t="s">
        <v>3</v>
      </c>
      <c r="D20" s="85"/>
      <c r="E20" s="77" t="s">
        <v>18</v>
      </c>
      <c r="F20" s="76"/>
      <c r="G20" s="77" t="s">
        <v>18</v>
      </c>
      <c r="H20" s="76"/>
      <c r="I20" s="42" t="s">
        <v>18</v>
      </c>
      <c r="J20" s="78"/>
      <c r="K20" s="92" t="s">
        <v>3</v>
      </c>
      <c r="L20" s="92"/>
      <c r="M20" s="93" t="s">
        <v>18</v>
      </c>
      <c r="N20" s="94"/>
      <c r="O20" s="117" t="s">
        <v>3</v>
      </c>
      <c r="P20" s="95"/>
      <c r="Q20" s="122"/>
      <c r="R20" s="127"/>
      <c r="S20" s="124"/>
      <c r="T20"/>
      <c r="U20" s="119"/>
      <c r="V20" s="121"/>
    </row>
    <row r="21" spans="1:24" ht="15" customHeight="1" x14ac:dyDescent="0.25">
      <c r="A21" s="21">
        <v>19</v>
      </c>
      <c r="B21" s="129" t="s">
        <v>49</v>
      </c>
      <c r="C21" s="44" t="s">
        <v>3</v>
      </c>
      <c r="D21" s="113"/>
      <c r="E21" s="50" t="s">
        <v>18</v>
      </c>
      <c r="F21" s="48"/>
      <c r="G21" s="50" t="s">
        <v>18</v>
      </c>
      <c r="H21" s="48"/>
      <c r="I21" s="46" t="s">
        <v>18</v>
      </c>
      <c r="J21" s="48"/>
      <c r="K21" s="52" t="s">
        <v>3</v>
      </c>
      <c r="L21" s="52"/>
      <c r="M21" s="52" t="s">
        <v>18</v>
      </c>
      <c r="N21" s="55"/>
      <c r="O21" s="70" t="s">
        <v>3</v>
      </c>
      <c r="P21" s="56"/>
      <c r="Q21" s="122"/>
      <c r="R21" s="127"/>
      <c r="S21" s="124"/>
      <c r="T21" s="119"/>
      <c r="U21" s="119"/>
      <c r="V21" s="121"/>
    </row>
    <row r="22" spans="1:24" x14ac:dyDescent="0.25">
      <c r="A22" s="21">
        <v>20</v>
      </c>
      <c r="B22" s="129" t="s">
        <v>51</v>
      </c>
      <c r="C22" s="57" t="s">
        <v>3</v>
      </c>
      <c r="D22" s="83"/>
      <c r="E22" s="70" t="s">
        <v>18</v>
      </c>
      <c r="F22" s="55"/>
      <c r="G22" s="70" t="s">
        <v>18</v>
      </c>
      <c r="H22" s="55"/>
      <c r="I22" s="52" t="s">
        <v>18</v>
      </c>
      <c r="J22" s="55"/>
      <c r="K22" s="52" t="s">
        <v>3</v>
      </c>
      <c r="L22" s="52"/>
      <c r="M22" s="52" t="s">
        <v>18</v>
      </c>
      <c r="N22" s="55"/>
      <c r="O22" s="70" t="s">
        <v>3</v>
      </c>
      <c r="P22" s="56"/>
      <c r="Q22" s="122"/>
      <c r="R22" s="127"/>
      <c r="S22" s="123"/>
      <c r="T22" s="119"/>
      <c r="U22" s="119"/>
      <c r="V22" s="121"/>
      <c r="W22" s="146"/>
      <c r="X22" s="121"/>
    </row>
    <row r="23" spans="1:24" ht="15" customHeight="1" x14ac:dyDescent="0.25">
      <c r="A23" s="21">
        <v>21</v>
      </c>
      <c r="B23" s="129" t="s">
        <v>52</v>
      </c>
      <c r="C23" s="57" t="s">
        <v>3</v>
      </c>
      <c r="D23" s="83"/>
      <c r="E23" s="70" t="s">
        <v>18</v>
      </c>
      <c r="F23" s="55"/>
      <c r="G23" s="70" t="s">
        <v>18</v>
      </c>
      <c r="H23" s="55"/>
      <c r="I23" s="52" t="s">
        <v>18</v>
      </c>
      <c r="J23" s="55"/>
      <c r="K23" s="52" t="s">
        <v>3</v>
      </c>
      <c r="L23" s="52"/>
      <c r="M23" s="52" t="s">
        <v>18</v>
      </c>
      <c r="N23" s="55"/>
      <c r="O23" s="70" t="s">
        <v>3</v>
      </c>
      <c r="P23" s="56"/>
      <c r="Q23" s="122"/>
      <c r="R23" s="127"/>
      <c r="S23" s="120"/>
      <c r="T23" s="120"/>
      <c r="U23" s="120"/>
      <c r="V23" s="120"/>
      <c r="W23" s="13"/>
      <c r="X23" s="6"/>
    </row>
    <row r="24" spans="1:24" ht="15.75" thickBot="1" x14ac:dyDescent="0.3">
      <c r="A24" s="21">
        <v>22</v>
      </c>
      <c r="B24" s="129" t="s">
        <v>79</v>
      </c>
      <c r="C24" s="73" t="s">
        <v>3</v>
      </c>
      <c r="D24" s="116"/>
      <c r="E24" s="96" t="s">
        <v>18</v>
      </c>
      <c r="F24" s="60"/>
      <c r="G24" s="96" t="s">
        <v>18</v>
      </c>
      <c r="H24" s="60"/>
      <c r="I24" s="59" t="s">
        <v>18</v>
      </c>
      <c r="J24" s="60"/>
      <c r="K24" s="59" t="s">
        <v>3</v>
      </c>
      <c r="L24" s="59"/>
      <c r="M24" s="59" t="s">
        <v>18</v>
      </c>
      <c r="N24" s="60"/>
      <c r="O24" s="96" t="s">
        <v>3</v>
      </c>
      <c r="P24" s="61"/>
      <c r="R24" s="24"/>
      <c r="S24" s="7"/>
      <c r="T24" s="11"/>
      <c r="U24" s="11"/>
      <c r="V24" s="7"/>
      <c r="W24" s="13"/>
      <c r="X24" s="6"/>
    </row>
    <row r="25" spans="1:24" x14ac:dyDescent="0.25">
      <c r="A25" s="21">
        <v>23</v>
      </c>
      <c r="B25" s="129" t="s">
        <v>80</v>
      </c>
      <c r="C25" s="44" t="s">
        <v>3</v>
      </c>
      <c r="D25" s="113"/>
      <c r="E25" s="50" t="s">
        <v>18</v>
      </c>
      <c r="F25" s="51"/>
      <c r="G25" s="46" t="s">
        <v>18</v>
      </c>
      <c r="H25" s="48"/>
      <c r="I25" s="46" t="s">
        <v>18</v>
      </c>
      <c r="J25" s="48"/>
      <c r="K25" s="46" t="s">
        <v>3</v>
      </c>
      <c r="L25" s="46"/>
      <c r="M25" s="46" t="s">
        <v>18</v>
      </c>
      <c r="N25" s="48"/>
      <c r="O25" s="50" t="s">
        <v>3</v>
      </c>
      <c r="P25" s="49"/>
      <c r="R25" s="24"/>
      <c r="S25" s="7"/>
      <c r="T25" s="7"/>
      <c r="U25" s="7"/>
      <c r="V25" s="7"/>
      <c r="W25" s="13"/>
      <c r="X25" s="6"/>
    </row>
    <row r="26" spans="1:24" x14ac:dyDescent="0.25">
      <c r="A26" s="21">
        <v>24</v>
      </c>
      <c r="B26" s="129" t="s">
        <v>81</v>
      </c>
      <c r="C26" s="57" t="s">
        <v>3</v>
      </c>
      <c r="D26" s="83"/>
      <c r="E26" s="70" t="s">
        <v>18</v>
      </c>
      <c r="F26" s="84"/>
      <c r="G26" s="52" t="s">
        <v>18</v>
      </c>
      <c r="H26" s="55"/>
      <c r="I26" s="52" t="s">
        <v>18</v>
      </c>
      <c r="J26" s="55"/>
      <c r="K26" s="52" t="s">
        <v>3</v>
      </c>
      <c r="L26" s="52"/>
      <c r="M26" s="52" t="s">
        <v>18</v>
      </c>
      <c r="N26" s="55"/>
      <c r="O26" s="70" t="s">
        <v>3</v>
      </c>
      <c r="P26" s="56"/>
      <c r="R26" s="24"/>
      <c r="S26" s="7"/>
      <c r="T26" s="7"/>
      <c r="U26" s="7"/>
      <c r="V26" s="7"/>
      <c r="W26" s="13"/>
      <c r="X26" s="6"/>
    </row>
    <row r="27" spans="1:24" x14ac:dyDescent="0.25">
      <c r="A27" s="21">
        <v>25</v>
      </c>
      <c r="B27" s="129" t="s">
        <v>83</v>
      </c>
      <c r="C27" s="57" t="s">
        <v>3</v>
      </c>
      <c r="D27" s="83"/>
      <c r="E27" s="70" t="s">
        <v>18</v>
      </c>
      <c r="F27" s="84"/>
      <c r="G27" s="52" t="s">
        <v>18</v>
      </c>
      <c r="H27" s="55"/>
      <c r="I27" s="52" t="s">
        <v>18</v>
      </c>
      <c r="J27" s="55"/>
      <c r="K27" s="52" t="s">
        <v>3</v>
      </c>
      <c r="L27" s="52"/>
      <c r="M27" s="52" t="s">
        <v>18</v>
      </c>
      <c r="N27" s="55"/>
      <c r="O27" s="70" t="s">
        <v>3</v>
      </c>
      <c r="P27" s="56"/>
      <c r="R27" s="24"/>
      <c r="S27" s="7"/>
      <c r="T27" s="7"/>
      <c r="U27" s="7"/>
      <c r="V27" s="7"/>
      <c r="W27" s="13"/>
      <c r="X27" s="6"/>
    </row>
    <row r="28" spans="1:24" ht="15.75" thickBot="1" x14ac:dyDescent="0.3">
      <c r="A28" s="21">
        <v>26</v>
      </c>
      <c r="B28" s="129" t="s">
        <v>84</v>
      </c>
      <c r="C28" s="57" t="s">
        <v>3</v>
      </c>
      <c r="D28" s="83"/>
      <c r="E28" s="70" t="s">
        <v>18</v>
      </c>
      <c r="F28" s="84"/>
      <c r="G28" s="59" t="s">
        <v>18</v>
      </c>
      <c r="H28" s="60"/>
      <c r="I28" s="59" t="s">
        <v>18</v>
      </c>
      <c r="J28" s="60"/>
      <c r="K28" s="59" t="s">
        <v>3</v>
      </c>
      <c r="L28" s="59"/>
      <c r="M28" s="59" t="s">
        <v>18</v>
      </c>
      <c r="N28" s="60"/>
      <c r="O28" s="96" t="s">
        <v>3</v>
      </c>
      <c r="P28" s="61"/>
      <c r="R28" s="24"/>
      <c r="S28" s="7"/>
      <c r="T28" s="7"/>
      <c r="U28" s="7"/>
      <c r="V28" s="7"/>
      <c r="W28" s="13"/>
      <c r="X28" s="6"/>
    </row>
    <row r="29" spans="1:24" ht="15.75" thickBot="1" x14ac:dyDescent="0.3">
      <c r="A29" s="21">
        <v>27</v>
      </c>
      <c r="B29" s="129" t="s">
        <v>85</v>
      </c>
      <c r="C29" s="73" t="s">
        <v>3</v>
      </c>
      <c r="D29" s="116"/>
      <c r="E29" s="96" t="s">
        <v>18</v>
      </c>
      <c r="F29" s="97"/>
      <c r="G29" s="98" t="s">
        <v>18</v>
      </c>
      <c r="H29" s="48"/>
      <c r="I29" s="46" t="s">
        <v>18</v>
      </c>
      <c r="J29" s="48"/>
      <c r="K29" s="50" t="s">
        <v>3</v>
      </c>
      <c r="L29" s="50"/>
      <c r="M29" s="46" t="s">
        <v>18</v>
      </c>
      <c r="N29" s="48"/>
      <c r="O29" s="50" t="s">
        <v>3</v>
      </c>
      <c r="P29" s="49"/>
      <c r="R29" s="24"/>
      <c r="S29" s="7"/>
      <c r="T29" s="7"/>
      <c r="U29" s="7"/>
      <c r="V29" s="7"/>
      <c r="W29" s="13"/>
      <c r="X29" s="6"/>
    </row>
    <row r="30" spans="1:24" x14ac:dyDescent="0.25">
      <c r="A30" s="21">
        <v>28</v>
      </c>
      <c r="B30" s="129" t="s">
        <v>61</v>
      </c>
      <c r="C30" s="44" t="s">
        <v>3</v>
      </c>
      <c r="D30" s="113"/>
      <c r="E30" s="50" t="s">
        <v>18</v>
      </c>
      <c r="F30" s="48"/>
      <c r="G30" s="83" t="s">
        <v>18</v>
      </c>
      <c r="H30" s="55"/>
      <c r="I30" s="52" t="s">
        <v>18</v>
      </c>
      <c r="J30" s="55"/>
      <c r="K30" s="70" t="s">
        <v>3</v>
      </c>
      <c r="L30" s="70"/>
      <c r="M30" s="52" t="s">
        <v>18</v>
      </c>
      <c r="N30" s="55"/>
      <c r="O30" s="70" t="s">
        <v>3</v>
      </c>
      <c r="P30" s="56"/>
      <c r="R30" s="6"/>
      <c r="S30" s="7"/>
      <c r="T30" s="7"/>
      <c r="U30" s="7"/>
      <c r="V30" s="7"/>
      <c r="W30" s="13"/>
      <c r="X30" s="6"/>
    </row>
    <row r="31" spans="1:24" x14ac:dyDescent="0.25">
      <c r="A31" s="21">
        <v>29</v>
      </c>
      <c r="B31" s="129" t="s">
        <v>63</v>
      </c>
      <c r="C31" s="57" t="s">
        <v>3</v>
      </c>
      <c r="D31" s="83"/>
      <c r="E31" s="70" t="s">
        <v>18</v>
      </c>
      <c r="F31" s="55"/>
      <c r="G31" s="83" t="s">
        <v>18</v>
      </c>
      <c r="H31" s="55"/>
      <c r="I31" s="52" t="s">
        <v>18</v>
      </c>
      <c r="J31" s="55"/>
      <c r="K31" s="70" t="s">
        <v>3</v>
      </c>
      <c r="L31" s="70"/>
      <c r="M31" s="52" t="s">
        <v>18</v>
      </c>
      <c r="N31" s="55"/>
      <c r="O31" s="70" t="s">
        <v>3</v>
      </c>
      <c r="P31" s="56"/>
    </row>
    <row r="32" spans="1:24" ht="15.75" thickBot="1" x14ac:dyDescent="0.3">
      <c r="A32" s="21">
        <v>30</v>
      </c>
      <c r="B32" s="129" t="s">
        <v>65</v>
      </c>
      <c r="C32" s="57" t="s">
        <v>3</v>
      </c>
      <c r="D32" s="83"/>
      <c r="E32" s="70" t="s">
        <v>18</v>
      </c>
      <c r="F32" s="55"/>
      <c r="G32" s="83" t="s">
        <v>18</v>
      </c>
      <c r="H32" s="55"/>
      <c r="I32" s="52" t="s">
        <v>18</v>
      </c>
      <c r="J32" s="55"/>
      <c r="K32" s="70" t="s">
        <v>3</v>
      </c>
      <c r="L32" s="77"/>
      <c r="M32" s="59" t="s">
        <v>18</v>
      </c>
      <c r="N32" s="60"/>
      <c r="O32" s="96" t="s">
        <v>3</v>
      </c>
      <c r="P32" s="71"/>
    </row>
    <row r="33" spans="1:16" ht="15.75" thickBot="1" x14ac:dyDescent="0.3">
      <c r="A33" s="21">
        <v>31</v>
      </c>
      <c r="B33" s="129" t="s">
        <v>87</v>
      </c>
      <c r="C33" s="73" t="s">
        <v>3</v>
      </c>
      <c r="D33" s="85"/>
      <c r="E33" s="77" t="s">
        <v>18</v>
      </c>
      <c r="F33" s="76"/>
      <c r="G33" s="85" t="s">
        <v>18</v>
      </c>
      <c r="H33" s="76"/>
      <c r="I33" s="42" t="s">
        <v>18</v>
      </c>
      <c r="J33" s="76"/>
      <c r="K33" s="77" t="s">
        <v>3</v>
      </c>
      <c r="L33" s="61"/>
      <c r="M33" s="99" t="s">
        <v>18</v>
      </c>
      <c r="N33" s="65"/>
      <c r="O33" s="102" t="s">
        <v>3</v>
      </c>
      <c r="P33" s="95"/>
    </row>
    <row r="34" spans="1:16" x14ac:dyDescent="0.25">
      <c r="A34" s="21">
        <v>32</v>
      </c>
      <c r="B34" s="129" t="s">
        <v>69</v>
      </c>
      <c r="C34" s="98" t="s">
        <v>3</v>
      </c>
      <c r="D34" s="50"/>
      <c r="E34" s="46" t="s">
        <v>18</v>
      </c>
      <c r="F34" s="48"/>
      <c r="G34" s="50" t="s">
        <v>18</v>
      </c>
      <c r="H34" s="48"/>
      <c r="I34" s="46" t="s">
        <v>18</v>
      </c>
      <c r="J34" s="48"/>
      <c r="K34" s="46" t="s">
        <v>3</v>
      </c>
      <c r="L34" s="87"/>
      <c r="M34" s="52" t="s">
        <v>18</v>
      </c>
      <c r="N34" s="55"/>
      <c r="O34" s="70" t="s">
        <v>3</v>
      </c>
      <c r="P34" s="56"/>
    </row>
    <row r="35" spans="1:16" x14ac:dyDescent="0.25">
      <c r="A35" s="21">
        <v>33</v>
      </c>
      <c r="B35" s="129" t="s">
        <v>71</v>
      </c>
      <c r="C35" s="100" t="s">
        <v>3</v>
      </c>
      <c r="D35" s="70"/>
      <c r="E35" s="52" t="s">
        <v>18</v>
      </c>
      <c r="F35" s="55"/>
      <c r="G35" s="70" t="s">
        <v>18</v>
      </c>
      <c r="H35" s="55"/>
      <c r="I35" s="52" t="s">
        <v>18</v>
      </c>
      <c r="J35" s="55"/>
      <c r="K35" s="52" t="s">
        <v>3</v>
      </c>
      <c r="L35" s="52"/>
      <c r="M35" s="52" t="s">
        <v>18</v>
      </c>
      <c r="N35" s="55"/>
      <c r="O35" s="70" t="s">
        <v>3</v>
      </c>
      <c r="P35" s="56"/>
    </row>
    <row r="36" spans="1:16" x14ac:dyDescent="0.25">
      <c r="A36" s="21">
        <v>34</v>
      </c>
      <c r="B36" s="129" t="s">
        <v>73</v>
      </c>
      <c r="C36" s="100" t="s">
        <v>3</v>
      </c>
      <c r="D36" s="70"/>
      <c r="E36" s="52" t="s">
        <v>18</v>
      </c>
      <c r="F36" s="55"/>
      <c r="G36" s="70" t="s">
        <v>18</v>
      </c>
      <c r="H36" s="55"/>
      <c r="I36" s="52" t="s">
        <v>18</v>
      </c>
      <c r="J36" s="55"/>
      <c r="K36" s="52" t="s">
        <v>3</v>
      </c>
      <c r="L36" s="52"/>
      <c r="M36" s="52" t="s">
        <v>18</v>
      </c>
      <c r="N36" s="55"/>
      <c r="O36" s="70" t="s">
        <v>3</v>
      </c>
      <c r="P36" s="56"/>
    </row>
    <row r="37" spans="1:16" ht="15.75" thickBot="1" x14ac:dyDescent="0.3">
      <c r="A37" s="21">
        <v>35</v>
      </c>
      <c r="B37" s="129" t="s">
        <v>88</v>
      </c>
      <c r="C37" s="100" t="s">
        <v>3</v>
      </c>
      <c r="D37" s="77"/>
      <c r="E37" s="59" t="s">
        <v>18</v>
      </c>
      <c r="F37" s="60"/>
      <c r="G37" s="96" t="s">
        <v>18</v>
      </c>
      <c r="H37" s="60"/>
      <c r="I37" s="59" t="s">
        <v>18</v>
      </c>
      <c r="J37" s="60"/>
      <c r="K37" s="59" t="s">
        <v>3</v>
      </c>
      <c r="L37" s="59"/>
      <c r="M37" s="59" t="s">
        <v>18</v>
      </c>
      <c r="N37" s="60"/>
      <c r="O37" s="96" t="s">
        <v>3</v>
      </c>
      <c r="P37" s="61"/>
    </row>
    <row r="38" spans="1:16" ht="15.75" thickBot="1" x14ac:dyDescent="0.3">
      <c r="A38" s="21">
        <v>36</v>
      </c>
      <c r="B38" s="129" t="s">
        <v>89</v>
      </c>
      <c r="C38" s="105" t="s">
        <v>3</v>
      </c>
      <c r="D38" s="61"/>
      <c r="E38" s="86" t="s">
        <v>18</v>
      </c>
      <c r="F38" s="65"/>
      <c r="G38" s="102" t="s">
        <v>18</v>
      </c>
      <c r="H38" s="48"/>
      <c r="I38" s="46" t="s">
        <v>18</v>
      </c>
      <c r="J38" s="48"/>
      <c r="K38" s="46" t="s">
        <v>3</v>
      </c>
      <c r="L38" s="46"/>
      <c r="M38" s="46" t="s">
        <v>18</v>
      </c>
      <c r="N38" s="48"/>
      <c r="O38" s="50" t="s">
        <v>3</v>
      </c>
      <c r="P38" s="49"/>
    </row>
    <row r="39" spans="1:16" x14ac:dyDescent="0.25">
      <c r="A39" s="21">
        <v>37</v>
      </c>
      <c r="B39" s="129" t="s">
        <v>90</v>
      </c>
      <c r="C39" s="98" t="s">
        <v>3</v>
      </c>
      <c r="D39" s="68"/>
      <c r="E39" s="70" t="s">
        <v>18</v>
      </c>
      <c r="F39" s="55"/>
      <c r="G39" s="70" t="s">
        <v>18</v>
      </c>
      <c r="H39" s="55"/>
      <c r="I39" s="52" t="s">
        <v>18</v>
      </c>
      <c r="J39" s="55"/>
      <c r="K39" s="52" t="s">
        <v>3</v>
      </c>
      <c r="L39" s="52"/>
      <c r="M39" s="52" t="s">
        <v>18</v>
      </c>
      <c r="N39" s="55"/>
      <c r="O39" s="70" t="s">
        <v>3</v>
      </c>
      <c r="P39" s="56"/>
    </row>
    <row r="40" spans="1:16" x14ac:dyDescent="0.25">
      <c r="A40" s="21">
        <v>38</v>
      </c>
      <c r="B40" s="129" t="s">
        <v>91</v>
      </c>
      <c r="C40" s="100" t="s">
        <v>3</v>
      </c>
      <c r="D40" s="70"/>
      <c r="E40" s="70" t="s">
        <v>18</v>
      </c>
      <c r="F40" s="55"/>
      <c r="G40" s="70" t="s">
        <v>18</v>
      </c>
      <c r="H40" s="55"/>
      <c r="I40" s="52" t="s">
        <v>18</v>
      </c>
      <c r="J40" s="55"/>
      <c r="K40" s="52" t="s">
        <v>3</v>
      </c>
      <c r="L40" s="52"/>
      <c r="M40" s="52" t="s">
        <v>18</v>
      </c>
      <c r="N40" s="55"/>
      <c r="O40" s="70" t="s">
        <v>3</v>
      </c>
      <c r="P40" s="56"/>
    </row>
    <row r="41" spans="1:16" ht="15.75" thickBot="1" x14ac:dyDescent="0.3">
      <c r="A41" s="21">
        <v>39</v>
      </c>
      <c r="B41" s="129" t="s">
        <v>92</v>
      </c>
      <c r="C41" s="100" t="s">
        <v>3</v>
      </c>
      <c r="D41" s="70"/>
      <c r="E41" s="70" t="s">
        <v>18</v>
      </c>
      <c r="F41" s="55"/>
      <c r="G41" s="70" t="s">
        <v>18</v>
      </c>
      <c r="H41" s="76"/>
      <c r="I41" s="59" t="s">
        <v>18</v>
      </c>
      <c r="J41" s="60"/>
      <c r="K41" s="59" t="s">
        <v>3</v>
      </c>
      <c r="L41" s="59"/>
      <c r="M41" s="59" t="s">
        <v>18</v>
      </c>
      <c r="N41" s="60"/>
      <c r="O41" s="96" t="s">
        <v>3</v>
      </c>
      <c r="P41" s="61"/>
    </row>
    <row r="42" spans="1:16" ht="15.75" thickBot="1" x14ac:dyDescent="0.3">
      <c r="A42" s="21">
        <v>40</v>
      </c>
      <c r="B42" s="129" t="s">
        <v>93</v>
      </c>
      <c r="C42" s="105" t="s">
        <v>3</v>
      </c>
      <c r="D42" s="77"/>
      <c r="E42" s="77" t="s">
        <v>18</v>
      </c>
      <c r="F42" s="76"/>
      <c r="G42" s="77" t="s">
        <v>18</v>
      </c>
      <c r="H42" s="78"/>
      <c r="I42" s="99" t="s">
        <v>18</v>
      </c>
      <c r="J42" s="65"/>
      <c r="K42" s="64" t="s">
        <v>3</v>
      </c>
      <c r="L42" s="64"/>
      <c r="M42" s="64" t="s">
        <v>18</v>
      </c>
      <c r="N42" s="103"/>
      <c r="O42" s="50" t="s">
        <v>3</v>
      </c>
      <c r="P42" s="49"/>
    </row>
    <row r="43" spans="1:16" x14ac:dyDescent="0.25">
      <c r="A43" s="21">
        <v>41</v>
      </c>
      <c r="B43" s="129" t="s">
        <v>94</v>
      </c>
      <c r="C43" s="98" t="s">
        <v>3</v>
      </c>
      <c r="D43" s="50"/>
      <c r="E43" s="50" t="s">
        <v>18</v>
      </c>
      <c r="F43" s="48"/>
      <c r="G43" s="50" t="s">
        <v>18</v>
      </c>
      <c r="H43" s="48"/>
      <c r="I43" s="52" t="s">
        <v>18</v>
      </c>
      <c r="J43" s="55"/>
      <c r="K43" s="52" t="s">
        <v>3</v>
      </c>
      <c r="L43" s="52"/>
      <c r="M43" s="52" t="s">
        <v>18</v>
      </c>
      <c r="N43" s="55"/>
      <c r="O43" s="70" t="s">
        <v>3</v>
      </c>
      <c r="P43" s="56"/>
    </row>
    <row r="44" spans="1:16" x14ac:dyDescent="0.25">
      <c r="A44" s="21">
        <v>42</v>
      </c>
      <c r="B44" s="129" t="s">
        <v>95</v>
      </c>
      <c r="C44" s="100" t="s">
        <v>3</v>
      </c>
      <c r="D44" s="70"/>
      <c r="E44" s="70" t="s">
        <v>18</v>
      </c>
      <c r="F44" s="55"/>
      <c r="G44" s="70" t="s">
        <v>18</v>
      </c>
      <c r="H44" s="55"/>
      <c r="I44" s="52" t="s">
        <v>18</v>
      </c>
      <c r="J44" s="55"/>
      <c r="K44" s="52" t="s">
        <v>3</v>
      </c>
      <c r="L44" s="52"/>
      <c r="M44" s="52" t="s">
        <v>18</v>
      </c>
      <c r="N44" s="55"/>
      <c r="O44" s="70" t="s">
        <v>3</v>
      </c>
      <c r="P44" s="56"/>
    </row>
    <row r="45" spans="1:16" ht="15.75" thickBot="1" x14ac:dyDescent="0.3">
      <c r="A45" s="21">
        <v>43</v>
      </c>
      <c r="B45" s="129" t="s">
        <v>96</v>
      </c>
      <c r="C45" s="100" t="s">
        <v>3</v>
      </c>
      <c r="D45" s="70"/>
      <c r="E45" s="70" t="s">
        <v>18</v>
      </c>
      <c r="F45" s="55"/>
      <c r="G45" s="70" t="s">
        <v>18</v>
      </c>
      <c r="H45" s="55"/>
      <c r="I45" s="52" t="s">
        <v>18</v>
      </c>
      <c r="J45" s="55"/>
      <c r="K45" s="52" t="s">
        <v>3</v>
      </c>
      <c r="L45" s="52"/>
      <c r="M45" s="52" t="s">
        <v>18</v>
      </c>
      <c r="N45" s="84"/>
      <c r="O45" s="96" t="s">
        <v>3</v>
      </c>
      <c r="P45" s="61"/>
    </row>
    <row r="46" spans="1:16" ht="15.75" thickBot="1" x14ac:dyDescent="0.3">
      <c r="A46" s="21">
        <v>44</v>
      </c>
      <c r="B46" s="129" t="s">
        <v>97</v>
      </c>
      <c r="C46" s="107" t="s">
        <v>3</v>
      </c>
      <c r="D46" s="77"/>
      <c r="E46" s="77" t="s">
        <v>18</v>
      </c>
      <c r="F46" s="76"/>
      <c r="G46" s="77" t="s">
        <v>18</v>
      </c>
      <c r="H46" s="76"/>
      <c r="I46" s="42" t="s">
        <v>18</v>
      </c>
      <c r="J46" s="76"/>
      <c r="K46" s="42" t="s">
        <v>3</v>
      </c>
      <c r="L46" s="42"/>
      <c r="M46" s="42" t="s">
        <v>18</v>
      </c>
      <c r="N46" s="78"/>
      <c r="O46" s="98" t="s">
        <v>3</v>
      </c>
      <c r="P46" s="49"/>
    </row>
    <row r="47" spans="1:16" x14ac:dyDescent="0.25">
      <c r="A47" s="21">
        <v>45</v>
      </c>
      <c r="B47" s="129" t="s">
        <v>54</v>
      </c>
      <c r="C47" s="98" t="s">
        <v>3</v>
      </c>
      <c r="D47" s="50"/>
      <c r="E47" s="46" t="s">
        <v>18</v>
      </c>
      <c r="F47" s="48"/>
      <c r="G47" s="50" t="s">
        <v>18</v>
      </c>
      <c r="H47" s="48"/>
      <c r="I47" s="46" t="s">
        <v>18</v>
      </c>
      <c r="J47" s="48"/>
      <c r="K47" s="46" t="s">
        <v>3</v>
      </c>
      <c r="L47" s="46"/>
      <c r="M47" s="46" t="s">
        <v>18</v>
      </c>
      <c r="N47" s="48"/>
      <c r="O47" s="68" t="s">
        <v>3</v>
      </c>
      <c r="P47" s="89"/>
    </row>
    <row r="48" spans="1:16" x14ac:dyDescent="0.25">
      <c r="A48" s="21">
        <v>46</v>
      </c>
      <c r="B48" s="129" t="s">
        <v>56</v>
      </c>
      <c r="C48" s="100" t="s">
        <v>3</v>
      </c>
      <c r="D48" s="70"/>
      <c r="E48" s="52" t="s">
        <v>18</v>
      </c>
      <c r="F48" s="55"/>
      <c r="G48" s="70" t="s">
        <v>18</v>
      </c>
      <c r="H48" s="55"/>
      <c r="I48" s="52" t="s">
        <v>18</v>
      </c>
      <c r="J48" s="55"/>
      <c r="K48" s="52" t="s">
        <v>3</v>
      </c>
      <c r="L48" s="52"/>
      <c r="M48" s="52" t="s">
        <v>18</v>
      </c>
      <c r="N48" s="55"/>
      <c r="O48" s="70" t="s">
        <v>3</v>
      </c>
      <c r="P48" s="56"/>
    </row>
    <row r="49" spans="1:16" x14ac:dyDescent="0.25">
      <c r="A49" s="21">
        <v>47</v>
      </c>
      <c r="B49" s="129" t="s">
        <v>57</v>
      </c>
      <c r="C49" s="100" t="s">
        <v>3</v>
      </c>
      <c r="D49" s="70"/>
      <c r="E49" s="52" t="s">
        <v>18</v>
      </c>
      <c r="F49" s="55"/>
      <c r="G49" s="70" t="s">
        <v>18</v>
      </c>
      <c r="H49" s="55"/>
      <c r="I49" s="52" t="s">
        <v>18</v>
      </c>
      <c r="J49" s="55"/>
      <c r="K49" s="52" t="s">
        <v>3</v>
      </c>
      <c r="L49" s="52"/>
      <c r="M49" s="52" t="s">
        <v>18</v>
      </c>
      <c r="N49" s="55"/>
      <c r="O49" s="70" t="s">
        <v>3</v>
      </c>
      <c r="P49" s="56"/>
    </row>
    <row r="50" spans="1:16" ht="15.75" thickBot="1" x14ac:dyDescent="0.3">
      <c r="A50" s="21">
        <v>48</v>
      </c>
      <c r="B50" s="129" t="s">
        <v>58</v>
      </c>
      <c r="C50" s="105" t="s">
        <v>3</v>
      </c>
      <c r="D50" s="77"/>
      <c r="E50" s="59" t="s">
        <v>18</v>
      </c>
      <c r="F50" s="60"/>
      <c r="G50" s="96" t="s">
        <v>18</v>
      </c>
      <c r="H50" s="60"/>
      <c r="I50" s="59" t="s">
        <v>18</v>
      </c>
      <c r="J50" s="60"/>
      <c r="K50" s="59" t="s">
        <v>3</v>
      </c>
      <c r="L50" s="59"/>
      <c r="M50" s="59" t="s">
        <v>18</v>
      </c>
      <c r="N50" s="60"/>
      <c r="O50" s="96" t="s">
        <v>3</v>
      </c>
      <c r="P50" s="61"/>
    </row>
    <row r="51" spans="1:16" ht="15.75" thickBot="1" x14ac:dyDescent="0.3">
      <c r="A51" s="21">
        <v>49</v>
      </c>
      <c r="B51" s="129" t="s">
        <v>98</v>
      </c>
      <c r="C51" s="105" t="s">
        <v>3</v>
      </c>
      <c r="D51" s="61"/>
      <c r="E51" s="106" t="s">
        <v>18</v>
      </c>
      <c r="F51" s="94"/>
      <c r="G51" s="102" t="s">
        <v>18</v>
      </c>
      <c r="H51" s="65"/>
      <c r="I51" s="64" t="s">
        <v>18</v>
      </c>
      <c r="J51" s="103"/>
      <c r="K51" s="46" t="s">
        <v>3</v>
      </c>
      <c r="L51" s="46"/>
      <c r="M51" s="46" t="s">
        <v>18</v>
      </c>
      <c r="N51" s="48"/>
      <c r="O51" s="50" t="s">
        <v>3</v>
      </c>
      <c r="P51" s="49"/>
    </row>
    <row r="52" spans="1:16" x14ac:dyDescent="0.25">
      <c r="A52" s="21">
        <v>50</v>
      </c>
      <c r="B52" s="129" t="s">
        <v>90</v>
      </c>
      <c r="C52" s="98" t="s">
        <v>3</v>
      </c>
      <c r="D52" s="68"/>
      <c r="E52" s="52" t="s">
        <v>18</v>
      </c>
      <c r="F52" s="55"/>
      <c r="G52" s="70" t="s">
        <v>18</v>
      </c>
      <c r="H52" s="55"/>
      <c r="I52" s="52" t="s">
        <v>18</v>
      </c>
      <c r="J52" s="55"/>
      <c r="K52" s="52" t="s">
        <v>3</v>
      </c>
      <c r="L52" s="52"/>
      <c r="M52" s="52" t="s">
        <v>18</v>
      </c>
      <c r="N52" s="55"/>
      <c r="O52" s="70" t="s">
        <v>3</v>
      </c>
      <c r="P52" s="56"/>
    </row>
    <row r="53" spans="1:16" x14ac:dyDescent="0.25">
      <c r="A53" s="21">
        <v>51</v>
      </c>
      <c r="B53" s="129" t="s">
        <v>91</v>
      </c>
      <c r="C53" s="100" t="s">
        <v>3</v>
      </c>
      <c r="D53" s="70"/>
      <c r="E53" s="52" t="s">
        <v>18</v>
      </c>
      <c r="F53" s="55"/>
      <c r="G53" s="70" t="s">
        <v>18</v>
      </c>
      <c r="H53" s="55"/>
      <c r="I53" s="52" t="s">
        <v>18</v>
      </c>
      <c r="J53" s="55"/>
      <c r="K53" s="52" t="s">
        <v>3</v>
      </c>
      <c r="L53" s="52"/>
      <c r="M53" s="52" t="s">
        <v>18</v>
      </c>
      <c r="N53" s="55"/>
      <c r="O53" s="70" t="s">
        <v>3</v>
      </c>
      <c r="P53" s="56"/>
    </row>
    <row r="54" spans="1:16" ht="15.75" thickBot="1" x14ac:dyDescent="0.3">
      <c r="A54" s="21">
        <v>52</v>
      </c>
      <c r="B54" s="129" t="s">
        <v>92</v>
      </c>
      <c r="C54" s="100" t="s">
        <v>3</v>
      </c>
      <c r="D54" s="70"/>
      <c r="E54" s="52" t="s">
        <v>18</v>
      </c>
      <c r="F54" s="55"/>
      <c r="G54" s="70" t="s">
        <v>18</v>
      </c>
      <c r="H54" s="55"/>
      <c r="I54" s="52" t="s">
        <v>18</v>
      </c>
      <c r="J54" s="84"/>
      <c r="K54" s="59" t="s">
        <v>3</v>
      </c>
      <c r="L54" s="59"/>
      <c r="M54" s="59" t="s">
        <v>18</v>
      </c>
      <c r="N54" s="60"/>
      <c r="O54" s="96" t="s">
        <v>3</v>
      </c>
      <c r="P54" s="61"/>
    </row>
    <row r="55" spans="1:16" ht="15.75" thickBot="1" x14ac:dyDescent="0.3">
      <c r="A55" s="22">
        <v>1</v>
      </c>
      <c r="B55" s="131" t="s">
        <v>99</v>
      </c>
      <c r="C55" s="107" t="s">
        <v>3</v>
      </c>
      <c r="D55" s="96"/>
      <c r="E55" s="110" t="s">
        <v>18</v>
      </c>
      <c r="F55" s="109"/>
      <c r="G55" s="110" t="s">
        <v>18</v>
      </c>
      <c r="H55" s="109"/>
      <c r="I55" s="110" t="s">
        <v>18</v>
      </c>
      <c r="J55" s="111"/>
      <c r="K55" s="44" t="s">
        <v>3</v>
      </c>
      <c r="L55" s="114"/>
      <c r="M55" s="112" t="s">
        <v>18</v>
      </c>
      <c r="N55" s="48"/>
      <c r="O55" s="50" t="s">
        <v>3</v>
      </c>
      <c r="P55" s="49"/>
    </row>
  </sheetData>
  <mergeCells count="10">
    <mergeCell ref="M1:N2"/>
    <mergeCell ref="O1:P2"/>
    <mergeCell ref="Q1:V2"/>
    <mergeCell ref="W1:W2"/>
    <mergeCell ref="A1:B2"/>
    <mergeCell ref="C1:D2"/>
    <mergeCell ref="E1:F2"/>
    <mergeCell ref="G1:H2"/>
    <mergeCell ref="I1:J2"/>
    <mergeCell ref="K1:L2"/>
  </mergeCells>
  <conditionalFormatting sqref="V4:V15">
    <cfRule type="cellIs" dxfId="31" priority="1" operator="lessThanOrEqual">
      <formula>0.291666666666667</formula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" operator="equal" id="{0140E95C-FECC-4300-8A61-0F4DCC964FFA}">
            <xm:f>Données!$A$7</xm:f>
            <x14:dxf>
              <fill>
                <patternFill>
                  <bgColor theme="0"/>
                </patternFill>
              </fill>
            </x14:dxf>
          </x14:cfRule>
          <x14:cfRule type="cellIs" priority="3" operator="equal" id="{70AD9ADF-8B6F-4E59-B134-74908BC0F658}">
            <xm:f>Données!$A$6</xm:f>
            <x14:dxf>
              <fill>
                <patternFill>
                  <bgColor rgb="FF92D050"/>
                </patternFill>
              </fill>
            </x14:dxf>
          </x14:cfRule>
          <x14:cfRule type="cellIs" priority="4" operator="equal" id="{D8C354EF-FCA3-4FFC-BE31-B1F073D2ED1F}">
            <xm:f>Données!$A$5</xm:f>
            <x14:dxf>
              <fill>
                <patternFill>
                  <bgColor rgb="FFFFC000"/>
                </patternFill>
              </fill>
            </x14:dxf>
          </x14:cfRule>
          <x14:cfRule type="cellIs" priority="5" operator="equal" id="{E381F10B-F8A9-43F9-9BDF-9357F81F5FA0}">
            <xm:f>Données!$A$3</xm:f>
            <x14:dxf>
              <fill>
                <patternFill>
                  <bgColor theme="5" tint="0.39994506668294322"/>
                </patternFill>
              </fill>
            </x14:dxf>
          </x14:cfRule>
          <xm:sqref>E3:E55 G3:G55 I3:I55 M3:M55 C3:D3</xm:sqref>
        </x14:conditionalFormatting>
        <x14:conditionalFormatting xmlns:xm="http://schemas.microsoft.com/office/excel/2006/main">
          <x14:cfRule type="cellIs" priority="6" operator="equal" id="{08EFD7B3-8790-4E51-A824-1C461458B5A8}">
            <xm:f>Données!$A$2</xm:f>
            <x14:dxf>
              <fill>
                <patternFill patternType="lightTrellis">
                  <bgColor theme="0" tint="-0.14996795556505021"/>
                </patternFill>
              </fill>
            </x14:dxf>
          </x14:cfRule>
          <xm:sqref>G3:G55 I3:I55 K3:M55 O3:P55 C3:E55</xm:sqref>
        </x14:conditionalFormatting>
        <x14:conditionalFormatting xmlns:xm="http://schemas.microsoft.com/office/excel/2006/main">
          <x14:cfRule type="cellIs" priority="7" operator="equal" id="{004351E8-8056-44CD-AC25-02B5A456282B}">
            <xm:f>Données!$A$8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6B56E55F-6DC9-4F73-9A12-770D4B1AAF4F}">
            <xm:f>Données!$A$4</xm:f>
            <x14:dxf>
              <fill>
                <patternFill>
                  <bgColor rgb="FFFFFF00"/>
                </patternFill>
              </fill>
            </x14:dxf>
          </x14:cfRule>
          <xm:sqref>C3:E55 G3:G55 I3:I55 K3:M55 O3:P55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Données!$A$2:$A$7</xm:f>
          </x14:formula1>
          <xm:sqref>I56:I1048576 G56:G1048576 E56:E1048576 E1 G1 I1 M1 M56:M1048576</xm:sqref>
        </x14:dataValidation>
        <x14:dataValidation type="list" allowBlank="1" showInputMessage="1" showErrorMessage="1">
          <x14:formula1>
            <xm:f>Données!$A$2:$A$8</xm:f>
          </x14:formula1>
          <xm:sqref>C3:C55 E3:E55 G3:G55 I3:I55 K3:K55 M3:M55 O3:O55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55"/>
  <sheetViews>
    <sheetView workbookViewId="0">
      <selection activeCell="C3" sqref="C3:P55"/>
    </sheetView>
  </sheetViews>
  <sheetFormatPr baseColWidth="10" defaultColWidth="9.140625" defaultRowHeight="15" x14ac:dyDescent="0.25"/>
  <cols>
    <col min="1" max="1" width="3" style="2" bestFit="1" customWidth="1"/>
    <col min="2" max="2" width="17.7109375" style="19" bestFit="1" customWidth="1"/>
    <col min="3" max="3" width="7.42578125" style="26" customWidth="1"/>
    <col min="4" max="4" width="5.5703125" style="26" customWidth="1"/>
    <col min="5" max="5" width="7.42578125" style="25" customWidth="1"/>
    <col min="6" max="6" width="5.5703125" style="15" bestFit="1" customWidth="1"/>
    <col min="7" max="7" width="7.42578125" style="133" customWidth="1"/>
    <col min="8" max="8" width="5.5703125" style="15" bestFit="1" customWidth="1"/>
    <col min="9" max="9" width="7.42578125" style="25" customWidth="1"/>
    <col min="10" max="10" width="5.5703125" style="27" bestFit="1" customWidth="1"/>
    <col min="11" max="11" width="7.42578125" style="26" customWidth="1"/>
    <col min="12" max="12" width="5.5703125" style="26" customWidth="1"/>
    <col min="13" max="13" width="7.42578125" style="25" customWidth="1"/>
    <col min="14" max="14" width="5.5703125" style="27" bestFit="1" customWidth="1"/>
    <col min="15" max="15" width="7.42578125" style="26" customWidth="1"/>
    <col min="16" max="16" width="5.5703125" style="26" customWidth="1"/>
    <col min="17" max="17" width="10.42578125" style="14" bestFit="1" customWidth="1"/>
    <col min="18" max="18" width="8.140625" style="14" bestFit="1" customWidth="1"/>
    <col min="19" max="19" width="10.28515625" style="5" bestFit="1" customWidth="1"/>
    <col min="20" max="21" width="9" style="5" customWidth="1"/>
    <col min="22" max="22" width="8.140625" style="5" bestFit="1" customWidth="1"/>
    <col min="23" max="23" width="10" style="5" customWidth="1"/>
    <col min="24" max="24" width="10" customWidth="1"/>
    <col min="25" max="25" width="9.140625" style="7"/>
    <col min="27" max="27" width="10.42578125" bestFit="1" customWidth="1"/>
  </cols>
  <sheetData>
    <row r="1" spans="1:24" ht="15" customHeight="1" x14ac:dyDescent="0.25">
      <c r="A1" s="165" t="s">
        <v>33</v>
      </c>
      <c r="B1" s="161"/>
      <c r="C1" s="160" t="s">
        <v>34</v>
      </c>
      <c r="D1" s="161"/>
      <c r="E1" s="160" t="s">
        <v>35</v>
      </c>
      <c r="F1" s="161"/>
      <c r="G1" s="160" t="s">
        <v>36</v>
      </c>
      <c r="H1" s="161"/>
      <c r="I1" s="160" t="s">
        <v>37</v>
      </c>
      <c r="J1" s="161"/>
      <c r="K1" s="160" t="s">
        <v>38</v>
      </c>
      <c r="L1" s="161"/>
      <c r="M1" s="160" t="s">
        <v>39</v>
      </c>
      <c r="N1" s="161"/>
      <c r="O1" s="162" t="s">
        <v>40</v>
      </c>
      <c r="P1" s="164"/>
      <c r="Q1" s="190" t="s">
        <v>2</v>
      </c>
      <c r="R1" s="191"/>
      <c r="S1" s="191"/>
      <c r="T1" s="191"/>
      <c r="U1" s="191"/>
      <c r="V1" s="191"/>
      <c r="W1" s="188">
        <v>0.41666666666666669</v>
      </c>
    </row>
    <row r="2" spans="1:24" ht="15" customHeight="1" thickBot="1" x14ac:dyDescent="0.3">
      <c r="A2" s="166"/>
      <c r="B2" s="163"/>
      <c r="C2" s="162"/>
      <c r="D2" s="163"/>
      <c r="E2" s="162"/>
      <c r="F2" s="163"/>
      <c r="G2" s="162"/>
      <c r="H2" s="163"/>
      <c r="I2" s="162"/>
      <c r="J2" s="163"/>
      <c r="K2" s="162"/>
      <c r="L2" s="163"/>
      <c r="M2" s="162"/>
      <c r="N2" s="163"/>
      <c r="O2" s="162"/>
      <c r="P2" s="164"/>
      <c r="Q2" s="192"/>
      <c r="R2" s="193"/>
      <c r="S2" s="193"/>
      <c r="T2" s="193"/>
      <c r="U2" s="193"/>
      <c r="V2" s="193"/>
      <c r="W2" s="189"/>
      <c r="X2" s="3"/>
    </row>
    <row r="3" spans="1:24" ht="15" customHeight="1" thickBot="1" x14ac:dyDescent="0.3">
      <c r="A3" s="21">
        <v>1</v>
      </c>
      <c r="B3" s="128" t="s">
        <v>59</v>
      </c>
      <c r="C3" s="42"/>
      <c r="D3" s="126"/>
      <c r="E3" s="42"/>
      <c r="F3" s="43"/>
      <c r="G3" s="132"/>
      <c r="H3" s="45"/>
      <c r="I3" s="46"/>
      <c r="J3" s="47"/>
      <c r="K3" s="46"/>
      <c r="L3" s="46"/>
      <c r="M3" s="46"/>
      <c r="N3" s="48"/>
      <c r="O3" s="50"/>
      <c r="P3" s="49"/>
      <c r="Q3" s="138" t="s">
        <v>2</v>
      </c>
      <c r="R3" s="39" t="s">
        <v>42</v>
      </c>
      <c r="S3" s="118" t="s">
        <v>104</v>
      </c>
      <c r="T3" s="144" t="s">
        <v>100</v>
      </c>
      <c r="U3" s="145" t="s">
        <v>101</v>
      </c>
      <c r="V3" s="118" t="s">
        <v>43</v>
      </c>
      <c r="W3" s="40" t="s">
        <v>105</v>
      </c>
    </row>
    <row r="4" spans="1:24" ht="15" customHeight="1" x14ac:dyDescent="0.25">
      <c r="A4" s="21">
        <v>2</v>
      </c>
      <c r="B4" s="129" t="s">
        <v>61</v>
      </c>
      <c r="C4" s="44"/>
      <c r="D4" s="125"/>
      <c r="E4" s="50"/>
      <c r="F4" s="147"/>
      <c r="G4" s="52"/>
      <c r="H4" s="53"/>
      <c r="I4" s="52"/>
      <c r="J4" s="54"/>
      <c r="K4" s="52"/>
      <c r="L4" s="52"/>
      <c r="M4" s="52"/>
      <c r="N4" s="55"/>
      <c r="O4" s="70"/>
      <c r="P4" s="56"/>
      <c r="Q4" s="139" t="s">
        <v>60</v>
      </c>
      <c r="R4" s="141">
        <f>SUM(D4+D5+D6+D7+F4+F5+F6+F7+H3+H4+H5+H6+H7+J3+J4+J5+J6+J7+L3+L4+L5+L6+L7++N3+N4+N5+N6+P3+P4+P5+P6)</f>
        <v>0</v>
      </c>
      <c r="S4" s="135">
        <v>0.29166666666666669</v>
      </c>
      <c r="T4" s="134"/>
      <c r="U4" s="134"/>
      <c r="V4" s="150">
        <f>SUM(S4-R4-T4+U4)</f>
        <v>0.29166666666666669</v>
      </c>
      <c r="W4" s="152">
        <f>IF(V4&gt;$W$1,$W$1,V4)</f>
        <v>0.29166666666666669</v>
      </c>
    </row>
    <row r="5" spans="1:24" x14ac:dyDescent="0.25">
      <c r="A5" s="21">
        <v>3</v>
      </c>
      <c r="B5" s="129" t="s">
        <v>63</v>
      </c>
      <c r="C5" s="57"/>
      <c r="D5" s="90"/>
      <c r="E5" s="52"/>
      <c r="F5" s="58"/>
      <c r="G5" s="52"/>
      <c r="H5" s="53"/>
      <c r="I5" s="52"/>
      <c r="J5" s="55"/>
      <c r="K5" s="52"/>
      <c r="L5" s="52"/>
      <c r="M5" s="52"/>
      <c r="N5" s="55"/>
      <c r="O5" s="70"/>
      <c r="P5" s="71"/>
      <c r="Q5" s="139" t="s">
        <v>62</v>
      </c>
      <c r="R5" s="142">
        <f>SUM(D8+D9+D10+D11+F8+F9+F10+F11+H8+H9+H10+H11+J8+J9+J10+J11+L8+L9+L10+L11+N7+N8+N9+N10+N11+P7+P8+P9+P10)</f>
        <v>0</v>
      </c>
      <c r="S5" s="155">
        <f>+S4+W4</f>
        <v>0.58333333333333337</v>
      </c>
      <c r="T5" s="136"/>
      <c r="U5" s="136"/>
      <c r="V5" s="150">
        <f t="shared" ref="V5:V15" si="0">SUM(S5-R5-T5+U5)</f>
        <v>0.58333333333333337</v>
      </c>
      <c r="W5" s="152">
        <f t="shared" ref="W5:W15" si="1">IF(V5&gt;$W$1,$W$1,V5)</f>
        <v>0.41666666666666669</v>
      </c>
    </row>
    <row r="6" spans="1:24" ht="15" customHeight="1" thickBot="1" x14ac:dyDescent="0.3">
      <c r="A6" s="21">
        <v>4</v>
      </c>
      <c r="B6" s="129" t="s">
        <v>65</v>
      </c>
      <c r="C6" s="57"/>
      <c r="D6" s="90"/>
      <c r="E6" s="52"/>
      <c r="F6" s="58"/>
      <c r="G6" s="52"/>
      <c r="H6" s="53"/>
      <c r="I6" s="52"/>
      <c r="J6" s="55"/>
      <c r="K6" s="52"/>
      <c r="L6" s="42"/>
      <c r="M6" s="59"/>
      <c r="N6" s="60"/>
      <c r="O6" s="96"/>
      <c r="P6" s="61"/>
      <c r="Q6" s="139" t="s">
        <v>64</v>
      </c>
      <c r="R6" s="142">
        <f>SUM(D12+D13+D14+D15+D16+F12+F13+F14+F15+F16+H12+H13+H14+H15+J12+J13+J14+J15+L12+L13+L14+L15+N12+N13+N14+N15+P11+P12+P13+P14+P15)</f>
        <v>0</v>
      </c>
      <c r="S6" s="155">
        <f>+S4+W5</f>
        <v>0.70833333333333337</v>
      </c>
      <c r="T6" s="136"/>
      <c r="U6" s="136"/>
      <c r="V6" s="150">
        <f t="shared" si="0"/>
        <v>0.70833333333333337</v>
      </c>
      <c r="W6" s="152">
        <f t="shared" si="1"/>
        <v>0.41666666666666669</v>
      </c>
    </row>
    <row r="7" spans="1:24" ht="15" customHeight="1" thickBot="1" x14ac:dyDescent="0.3">
      <c r="A7" s="21">
        <v>5</v>
      </c>
      <c r="B7" s="130" t="s">
        <v>67</v>
      </c>
      <c r="C7" s="62"/>
      <c r="D7" s="91"/>
      <c r="E7" s="42"/>
      <c r="F7" s="43"/>
      <c r="G7" s="42"/>
      <c r="H7" s="63"/>
      <c r="I7" s="64"/>
      <c r="J7" s="65"/>
      <c r="K7" s="102"/>
      <c r="L7" s="61"/>
      <c r="M7" s="44"/>
      <c r="N7" s="67"/>
      <c r="O7" s="50"/>
      <c r="P7" s="49"/>
      <c r="Q7" s="139" t="s">
        <v>66</v>
      </c>
      <c r="R7" s="142">
        <f>SUM(D17+D18+D19+D20+F17+F18+F19+F20+H16+H17+H18+H19+H20+J16+J17+J18+J19+J20+L16+L17+L18+L19+N16+N17+N18+N19+P16+P17+P18+P19)</f>
        <v>0</v>
      </c>
      <c r="S7" s="155">
        <f>+$S$4+W6</f>
        <v>0.70833333333333337</v>
      </c>
      <c r="T7" s="136"/>
      <c r="U7" s="136"/>
      <c r="V7" s="150">
        <f t="shared" si="0"/>
        <v>0.70833333333333337</v>
      </c>
      <c r="W7" s="152">
        <f t="shared" si="1"/>
        <v>0.41666666666666669</v>
      </c>
    </row>
    <row r="8" spans="1:24" x14ac:dyDescent="0.25">
      <c r="A8" s="21">
        <v>6</v>
      </c>
      <c r="B8" s="129" t="s">
        <v>69</v>
      </c>
      <c r="C8" s="44"/>
      <c r="D8" s="114"/>
      <c r="E8" s="46"/>
      <c r="F8" s="45"/>
      <c r="G8" s="46"/>
      <c r="H8" s="45"/>
      <c r="I8" s="46"/>
      <c r="J8" s="47"/>
      <c r="K8" s="46"/>
      <c r="L8" s="68"/>
      <c r="M8" s="68"/>
      <c r="N8" s="69"/>
      <c r="O8" s="70"/>
      <c r="P8" s="56"/>
      <c r="Q8" s="139" t="s">
        <v>68</v>
      </c>
      <c r="R8" s="142">
        <f>SUM(N20+N21+J21+H21+F21+F22+H22+J22+N22+N23+J23+H23+F23+F24+H24+J24+N24+D21+D22+D23+D24+L20+L21+L22+L23+L24+P20+P21+P22+P23+P24)</f>
        <v>0</v>
      </c>
      <c r="S8" s="155">
        <f t="shared" ref="S8:S15" si="2">+$S$4+W7</f>
        <v>0.70833333333333337</v>
      </c>
      <c r="T8" s="136"/>
      <c r="U8" s="136"/>
      <c r="V8" s="150">
        <f t="shared" si="0"/>
        <v>0.70833333333333337</v>
      </c>
      <c r="W8" s="152">
        <f t="shared" si="1"/>
        <v>0.41666666666666669</v>
      </c>
    </row>
    <row r="9" spans="1:24" ht="15" customHeight="1" x14ac:dyDescent="0.25">
      <c r="A9" s="21">
        <v>7</v>
      </c>
      <c r="B9" s="129" t="s">
        <v>71</v>
      </c>
      <c r="C9" s="57"/>
      <c r="D9" s="83"/>
      <c r="E9" s="70"/>
      <c r="F9" s="53"/>
      <c r="G9" s="70"/>
      <c r="H9" s="53"/>
      <c r="I9" s="52"/>
      <c r="J9" s="55"/>
      <c r="K9" s="52"/>
      <c r="L9" s="70"/>
      <c r="M9" s="70"/>
      <c r="N9" s="55"/>
      <c r="O9" s="77"/>
      <c r="P9" s="71"/>
      <c r="Q9" s="139" t="s">
        <v>70</v>
      </c>
      <c r="R9" s="142">
        <f>SUM(F25+H25+J25+N25+N26+J26+H26+F26+F27+H27+J27+N27+N28+J28+H28+F28+F29+D25+D26+D27+D28+D29+L25+L26+L27+L28+P25+P26+P27+P28)</f>
        <v>0</v>
      </c>
      <c r="S9" s="155">
        <f t="shared" si="2"/>
        <v>0.70833333333333337</v>
      </c>
      <c r="T9" s="136"/>
      <c r="U9" s="136"/>
      <c r="V9" s="150">
        <f t="shared" si="0"/>
        <v>0.70833333333333337</v>
      </c>
      <c r="W9" s="152">
        <f t="shared" si="1"/>
        <v>0.41666666666666669</v>
      </c>
    </row>
    <row r="10" spans="1:24" ht="15" customHeight="1" thickBot="1" x14ac:dyDescent="0.3">
      <c r="A10" s="21">
        <v>8</v>
      </c>
      <c r="B10" s="129" t="s">
        <v>73</v>
      </c>
      <c r="C10" s="57"/>
      <c r="D10" s="90"/>
      <c r="E10" s="52"/>
      <c r="F10" s="53"/>
      <c r="G10" s="52"/>
      <c r="H10" s="53"/>
      <c r="I10" s="52"/>
      <c r="J10" s="55"/>
      <c r="K10" s="52"/>
      <c r="L10" s="70"/>
      <c r="M10" s="70"/>
      <c r="N10" s="72"/>
      <c r="O10" s="96"/>
      <c r="P10" s="71"/>
      <c r="Q10" s="139" t="s">
        <v>72</v>
      </c>
      <c r="R10" s="142">
        <f>SUM(H29+J29+N29+N30+J30+H30+F30+F31+H31+J31+N31+N32+J32+H32+F32+F33+H33+J33+D30+D31+D32+D33+L29+L30+L31+L32+L33+P29+P30+P31+P32)</f>
        <v>0</v>
      </c>
      <c r="S10" s="155">
        <f t="shared" si="2"/>
        <v>0.70833333333333337</v>
      </c>
      <c r="T10" s="136"/>
      <c r="U10" s="136"/>
      <c r="V10" s="150">
        <f t="shared" si="0"/>
        <v>0.70833333333333337</v>
      </c>
      <c r="W10" s="152">
        <f t="shared" si="1"/>
        <v>0.41666666666666669</v>
      </c>
    </row>
    <row r="11" spans="1:24" ht="15.75" thickBot="1" x14ac:dyDescent="0.3">
      <c r="A11" s="21">
        <v>9</v>
      </c>
      <c r="B11" s="129" t="s">
        <v>75</v>
      </c>
      <c r="C11" s="73"/>
      <c r="D11" s="115"/>
      <c r="E11" s="59"/>
      <c r="F11" s="74"/>
      <c r="G11" s="42"/>
      <c r="H11" s="75"/>
      <c r="I11" s="42"/>
      <c r="J11" s="76"/>
      <c r="K11" s="42"/>
      <c r="L11" s="77"/>
      <c r="M11" s="77"/>
      <c r="N11" s="78"/>
      <c r="O11" s="86"/>
      <c r="P11" s="95"/>
      <c r="Q11" s="139" t="s">
        <v>74</v>
      </c>
      <c r="R11" s="142">
        <f>SUM(N33+F34+H34+J34+N34+N35+J35+H35+F35+F36+H36+J36+N36+N37+J37+H37+F37+D34+D35+D36+D37+D38+L34+L35+L36+L37+P33+P34+P35+P36+P37)</f>
        <v>0</v>
      </c>
      <c r="S11" s="155">
        <f t="shared" si="2"/>
        <v>0.70833333333333337</v>
      </c>
      <c r="T11" s="136"/>
      <c r="U11" s="136"/>
      <c r="V11" s="150">
        <f t="shared" si="0"/>
        <v>0.70833333333333337</v>
      </c>
      <c r="W11" s="152">
        <f t="shared" si="1"/>
        <v>0.41666666666666669</v>
      </c>
    </row>
    <row r="12" spans="1:24" x14ac:dyDescent="0.25">
      <c r="A12" s="21">
        <v>10</v>
      </c>
      <c r="B12" s="129" t="s">
        <v>54</v>
      </c>
      <c r="C12" s="44"/>
      <c r="D12" s="46"/>
      <c r="E12" s="80"/>
      <c r="F12" s="81"/>
      <c r="G12" s="46"/>
      <c r="H12" s="82"/>
      <c r="I12" s="46"/>
      <c r="J12" s="48"/>
      <c r="K12" s="46"/>
      <c r="L12" s="46"/>
      <c r="M12" s="46"/>
      <c r="N12" s="48"/>
      <c r="O12" s="70"/>
      <c r="P12" s="56"/>
      <c r="Q12" s="139" t="s">
        <v>76</v>
      </c>
      <c r="R12" s="142">
        <f>SUM(F38+H38+J38+N38+N39+J39+H39+F39+F40+H40+J40+N40+N41+J41+H41+F41+F42+H42+D39+D40+D41+D42+L38+L39+L40+L41+P38+P39+P40+P41)</f>
        <v>0</v>
      </c>
      <c r="S12" s="155">
        <f t="shared" si="2"/>
        <v>0.70833333333333337</v>
      </c>
      <c r="T12" s="136"/>
      <c r="U12" s="136"/>
      <c r="V12" s="150">
        <f t="shared" si="0"/>
        <v>0.70833333333333337</v>
      </c>
      <c r="W12" s="152">
        <f t="shared" si="1"/>
        <v>0.41666666666666669</v>
      </c>
    </row>
    <row r="13" spans="1:24" x14ac:dyDescent="0.25">
      <c r="A13" s="21">
        <v>11</v>
      </c>
      <c r="B13" s="129" t="s">
        <v>56</v>
      </c>
      <c r="C13" s="57"/>
      <c r="D13" s="52"/>
      <c r="E13" s="83"/>
      <c r="F13" s="84"/>
      <c r="G13" s="52"/>
      <c r="H13" s="55"/>
      <c r="I13" s="52"/>
      <c r="J13" s="55"/>
      <c r="K13" s="52"/>
      <c r="L13" s="52"/>
      <c r="M13" s="52"/>
      <c r="N13" s="55"/>
      <c r="O13" s="70"/>
      <c r="P13" s="56"/>
      <c r="Q13" s="139" t="s">
        <v>44</v>
      </c>
      <c r="R13" s="142">
        <f>SUM(J42+N42+N43+J43+H43+F43+F44+H44+J44+N44+N45+J45+H45+F45+F46+H46+J46+N46+D43+D44+D45+D46+L42+L43+L44+L45+L46+P42+P43+P44+P45)</f>
        <v>0</v>
      </c>
      <c r="S13" s="155">
        <f t="shared" si="2"/>
        <v>0.70833333333333337</v>
      </c>
      <c r="T13" s="136"/>
      <c r="U13" s="136"/>
      <c r="V13" s="150">
        <f t="shared" si="0"/>
        <v>0.70833333333333337</v>
      </c>
      <c r="W13" s="152">
        <f t="shared" si="1"/>
        <v>0.41666666666666669</v>
      </c>
    </row>
    <row r="14" spans="1:24" x14ac:dyDescent="0.25">
      <c r="A14" s="21">
        <v>12</v>
      </c>
      <c r="B14" s="129" t="s">
        <v>57</v>
      </c>
      <c r="C14" s="57"/>
      <c r="D14" s="52"/>
      <c r="E14" s="83"/>
      <c r="F14" s="84"/>
      <c r="G14" s="52"/>
      <c r="H14" s="55"/>
      <c r="I14" s="52"/>
      <c r="J14" s="55"/>
      <c r="K14" s="52"/>
      <c r="L14" s="52"/>
      <c r="M14" s="52"/>
      <c r="N14" s="55"/>
      <c r="O14" s="70"/>
      <c r="P14" s="56"/>
      <c r="Q14" s="139" t="s">
        <v>45</v>
      </c>
      <c r="R14" s="142">
        <f>SUM(F47+H47+J47+N47+N48+J48+H48+F48+F49+H49+J49+N49+N50+J50+H50+F50+D47+D48+D49+D50+D51+L47+L48+L49+L50+P46+P47+P48+P49+P50)</f>
        <v>0</v>
      </c>
      <c r="S14" s="155">
        <f t="shared" si="2"/>
        <v>0.70833333333333337</v>
      </c>
      <c r="T14" s="136"/>
      <c r="U14" s="136"/>
      <c r="V14" s="150">
        <f t="shared" si="0"/>
        <v>0.70833333333333337</v>
      </c>
      <c r="W14" s="152">
        <f t="shared" si="1"/>
        <v>0.41666666666666669</v>
      </c>
    </row>
    <row r="15" spans="1:24" ht="15.75" thickBot="1" x14ac:dyDescent="0.3">
      <c r="A15" s="21">
        <v>13</v>
      </c>
      <c r="B15" s="129" t="s">
        <v>58</v>
      </c>
      <c r="C15" s="62"/>
      <c r="D15" s="42"/>
      <c r="E15" s="85"/>
      <c r="F15" s="72"/>
      <c r="G15" s="59"/>
      <c r="H15" s="60"/>
      <c r="I15" s="59"/>
      <c r="J15" s="60"/>
      <c r="K15" s="59"/>
      <c r="L15" s="59"/>
      <c r="M15" s="59"/>
      <c r="N15" s="60"/>
      <c r="O15" s="96"/>
      <c r="P15" s="61"/>
      <c r="Q15" s="140" t="s">
        <v>46</v>
      </c>
      <c r="R15" s="143">
        <f>SUM(F51+H51+J51+N51+N52+J52+H52+F52+F53+H53+J53+N53+N54+J54+H54+F54+F55+H55+J55+D52+D53+D54+D55+L51+L52+L53+L54+P51+P52+P53+P54)</f>
        <v>0</v>
      </c>
      <c r="S15" s="156">
        <f t="shared" si="2"/>
        <v>0.70833333333333337</v>
      </c>
      <c r="T15" s="137"/>
      <c r="U15" s="137"/>
      <c r="V15" s="153">
        <f t="shared" si="0"/>
        <v>0.70833333333333337</v>
      </c>
      <c r="W15" s="154">
        <f t="shared" si="1"/>
        <v>0.41666666666666669</v>
      </c>
    </row>
    <row r="16" spans="1:24" ht="15.75" thickBot="1" x14ac:dyDescent="0.3">
      <c r="A16" s="21">
        <v>14</v>
      </c>
      <c r="B16" s="129" t="s">
        <v>77</v>
      </c>
      <c r="C16" s="62"/>
      <c r="D16" s="59"/>
      <c r="E16" s="85"/>
      <c r="F16" s="78"/>
      <c r="G16" s="86"/>
      <c r="H16" s="65"/>
      <c r="I16" s="64"/>
      <c r="J16" s="65"/>
      <c r="K16" s="87"/>
      <c r="L16" s="87"/>
      <c r="M16" s="87"/>
      <c r="N16" s="88"/>
      <c r="O16" s="68"/>
      <c r="P16" s="49"/>
      <c r="Q16"/>
      <c r="R16"/>
      <c r="S16"/>
      <c r="T16"/>
      <c r="U16" s="151"/>
      <c r="V16" s="151"/>
    </row>
    <row r="17" spans="1:24" ht="15" customHeight="1" x14ac:dyDescent="0.25">
      <c r="A17" s="21">
        <v>15</v>
      </c>
      <c r="B17" s="129" t="s">
        <v>61</v>
      </c>
      <c r="C17" s="44"/>
      <c r="D17" s="113"/>
      <c r="E17" s="50"/>
      <c r="F17" s="48"/>
      <c r="G17" s="70"/>
      <c r="H17" s="55"/>
      <c r="I17" s="52"/>
      <c r="J17" s="55"/>
      <c r="K17" s="90"/>
      <c r="L17" s="90"/>
      <c r="M17" s="52"/>
      <c r="N17" s="55"/>
      <c r="O17" s="70"/>
      <c r="P17" s="56"/>
      <c r="Q17"/>
      <c r="R17"/>
      <c r="S17"/>
      <c r="T17" s="119"/>
      <c r="U17" s="119"/>
      <c r="V17" s="119"/>
    </row>
    <row r="18" spans="1:24" x14ac:dyDescent="0.25">
      <c r="A18" s="21">
        <v>16</v>
      </c>
      <c r="B18" s="129" t="s">
        <v>63</v>
      </c>
      <c r="C18" s="57"/>
      <c r="D18" s="83"/>
      <c r="E18" s="70"/>
      <c r="F18" s="55"/>
      <c r="G18" s="70"/>
      <c r="H18" s="55"/>
      <c r="I18" s="52"/>
      <c r="J18" s="55"/>
      <c r="K18" s="90"/>
      <c r="L18" s="90"/>
      <c r="M18" s="52"/>
      <c r="N18" s="55"/>
      <c r="O18" s="70"/>
      <c r="P18" s="56"/>
      <c r="Q18"/>
      <c r="R18"/>
      <c r="S18"/>
      <c r="T18"/>
      <c r="U18" s="119"/>
      <c r="V18" s="121"/>
    </row>
    <row r="19" spans="1:24" ht="15.75" customHeight="1" thickBot="1" x14ac:dyDescent="0.3">
      <c r="A19" s="21">
        <v>17</v>
      </c>
      <c r="B19" s="129" t="s">
        <v>65</v>
      </c>
      <c r="C19" s="57"/>
      <c r="D19" s="83"/>
      <c r="E19" s="70"/>
      <c r="F19" s="55"/>
      <c r="G19" s="70"/>
      <c r="H19" s="55"/>
      <c r="I19" s="52"/>
      <c r="J19" s="55"/>
      <c r="K19" s="91"/>
      <c r="L19" s="91"/>
      <c r="M19" s="42"/>
      <c r="N19" s="76"/>
      <c r="O19" s="77"/>
      <c r="P19" s="61"/>
      <c r="Q19"/>
      <c r="R19"/>
      <c r="S19"/>
      <c r="T19"/>
      <c r="U19"/>
      <c r="V19"/>
    </row>
    <row r="20" spans="1:24" ht="15.75" thickBot="1" x14ac:dyDescent="0.3">
      <c r="A20" s="21">
        <v>18</v>
      </c>
      <c r="B20" s="129" t="s">
        <v>78</v>
      </c>
      <c r="C20" s="62"/>
      <c r="D20" s="85"/>
      <c r="E20" s="77"/>
      <c r="F20" s="76"/>
      <c r="G20" s="77"/>
      <c r="H20" s="76"/>
      <c r="I20" s="42"/>
      <c r="J20" s="78"/>
      <c r="K20" s="92"/>
      <c r="L20" s="92"/>
      <c r="M20" s="93"/>
      <c r="N20" s="94"/>
      <c r="O20" s="117"/>
      <c r="P20" s="95"/>
      <c r="Q20" s="122"/>
      <c r="R20" s="127"/>
      <c r="S20" s="124"/>
      <c r="T20"/>
      <c r="U20" s="119"/>
      <c r="V20" s="121"/>
    </row>
    <row r="21" spans="1:24" ht="15" customHeight="1" x14ac:dyDescent="0.25">
      <c r="A21" s="21">
        <v>19</v>
      </c>
      <c r="B21" s="129" t="s">
        <v>49</v>
      </c>
      <c r="C21" s="44"/>
      <c r="D21" s="113"/>
      <c r="E21" s="50"/>
      <c r="F21" s="48"/>
      <c r="G21" s="50"/>
      <c r="H21" s="48"/>
      <c r="I21" s="46"/>
      <c r="J21" s="48"/>
      <c r="K21" s="52"/>
      <c r="L21" s="52"/>
      <c r="M21" s="52"/>
      <c r="N21" s="55"/>
      <c r="O21" s="70"/>
      <c r="P21" s="56"/>
      <c r="Q21" s="122"/>
      <c r="R21" s="127"/>
      <c r="S21" s="124"/>
      <c r="T21" s="119"/>
      <c r="U21" s="119"/>
      <c r="V21" s="121"/>
    </row>
    <row r="22" spans="1:24" x14ac:dyDescent="0.25">
      <c r="A22" s="21">
        <v>20</v>
      </c>
      <c r="B22" s="129" t="s">
        <v>51</v>
      </c>
      <c r="C22" s="57"/>
      <c r="D22" s="83"/>
      <c r="E22" s="70"/>
      <c r="F22" s="55"/>
      <c r="G22" s="70"/>
      <c r="H22" s="55"/>
      <c r="I22" s="52"/>
      <c r="J22" s="55"/>
      <c r="K22" s="52"/>
      <c r="L22" s="52"/>
      <c r="M22" s="52"/>
      <c r="N22" s="55"/>
      <c r="O22" s="70"/>
      <c r="P22" s="56"/>
      <c r="Q22" s="122"/>
      <c r="R22" s="127"/>
      <c r="S22" s="123"/>
      <c r="T22" s="119"/>
      <c r="U22" s="119"/>
      <c r="V22" s="121"/>
      <c r="W22" s="146"/>
      <c r="X22" s="121"/>
    </row>
    <row r="23" spans="1:24" ht="15" customHeight="1" x14ac:dyDescent="0.25">
      <c r="A23" s="21">
        <v>21</v>
      </c>
      <c r="B23" s="129" t="s">
        <v>52</v>
      </c>
      <c r="C23" s="57"/>
      <c r="D23" s="83"/>
      <c r="E23" s="70"/>
      <c r="F23" s="55"/>
      <c r="G23" s="70"/>
      <c r="H23" s="55"/>
      <c r="I23" s="52"/>
      <c r="J23" s="55"/>
      <c r="K23" s="52"/>
      <c r="L23" s="52"/>
      <c r="M23" s="52"/>
      <c r="N23" s="55"/>
      <c r="O23" s="70"/>
      <c r="P23" s="56"/>
      <c r="Q23" s="122"/>
      <c r="R23" s="127"/>
      <c r="S23" s="120"/>
      <c r="T23" s="120"/>
      <c r="U23" s="120"/>
      <c r="V23" s="120"/>
      <c r="W23" s="13"/>
      <c r="X23" s="6"/>
    </row>
    <row r="24" spans="1:24" ht="15.75" thickBot="1" x14ac:dyDescent="0.3">
      <c r="A24" s="21">
        <v>22</v>
      </c>
      <c r="B24" s="129" t="s">
        <v>79</v>
      </c>
      <c r="C24" s="73"/>
      <c r="D24" s="116"/>
      <c r="E24" s="96"/>
      <c r="F24" s="60"/>
      <c r="G24" s="96"/>
      <c r="H24" s="60"/>
      <c r="I24" s="59"/>
      <c r="J24" s="60"/>
      <c r="K24" s="59"/>
      <c r="L24" s="59"/>
      <c r="M24" s="59"/>
      <c r="N24" s="60"/>
      <c r="O24" s="96"/>
      <c r="P24" s="61"/>
      <c r="R24" s="24"/>
      <c r="S24" s="7"/>
      <c r="T24" s="11"/>
      <c r="U24" s="11"/>
      <c r="V24" s="7"/>
      <c r="W24" s="13"/>
      <c r="X24" s="6"/>
    </row>
    <row r="25" spans="1:24" x14ac:dyDescent="0.25">
      <c r="A25" s="21">
        <v>23</v>
      </c>
      <c r="B25" s="129" t="s">
        <v>80</v>
      </c>
      <c r="C25" s="44"/>
      <c r="D25" s="113"/>
      <c r="E25" s="50"/>
      <c r="F25" s="51"/>
      <c r="G25" s="46"/>
      <c r="H25" s="48"/>
      <c r="I25" s="46"/>
      <c r="J25" s="48"/>
      <c r="K25" s="46"/>
      <c r="L25" s="46"/>
      <c r="M25" s="46"/>
      <c r="N25" s="48"/>
      <c r="O25" s="50"/>
      <c r="P25" s="49"/>
      <c r="R25" s="24"/>
      <c r="S25" s="7"/>
      <c r="T25" s="7"/>
      <c r="U25" s="7"/>
      <c r="V25" s="7"/>
      <c r="W25" s="13"/>
      <c r="X25" s="6"/>
    </row>
    <row r="26" spans="1:24" x14ac:dyDescent="0.25">
      <c r="A26" s="21">
        <v>24</v>
      </c>
      <c r="B26" s="129" t="s">
        <v>81</v>
      </c>
      <c r="C26" s="57"/>
      <c r="D26" s="83"/>
      <c r="E26" s="70"/>
      <c r="F26" s="84"/>
      <c r="G26" s="52"/>
      <c r="H26" s="55"/>
      <c r="I26" s="52"/>
      <c r="J26" s="55"/>
      <c r="K26" s="52"/>
      <c r="L26" s="52"/>
      <c r="M26" s="52"/>
      <c r="N26" s="55"/>
      <c r="O26" s="70"/>
      <c r="P26" s="56"/>
      <c r="R26" s="24"/>
      <c r="S26" s="7"/>
      <c r="T26" s="7"/>
      <c r="U26" s="7"/>
      <c r="V26" s="7"/>
      <c r="W26" s="13"/>
      <c r="X26" s="6"/>
    </row>
    <row r="27" spans="1:24" x14ac:dyDescent="0.25">
      <c r="A27" s="21">
        <v>25</v>
      </c>
      <c r="B27" s="129" t="s">
        <v>83</v>
      </c>
      <c r="C27" s="57"/>
      <c r="D27" s="83"/>
      <c r="E27" s="70"/>
      <c r="F27" s="84"/>
      <c r="G27" s="52"/>
      <c r="H27" s="55"/>
      <c r="I27" s="52"/>
      <c r="J27" s="55"/>
      <c r="K27" s="52"/>
      <c r="L27" s="52"/>
      <c r="M27" s="52"/>
      <c r="N27" s="55"/>
      <c r="O27" s="70"/>
      <c r="P27" s="56"/>
      <c r="R27" s="24"/>
      <c r="S27" s="7"/>
      <c r="T27" s="7"/>
      <c r="U27" s="7"/>
      <c r="V27" s="7"/>
      <c r="W27" s="13"/>
      <c r="X27" s="6"/>
    </row>
    <row r="28" spans="1:24" ht="15.75" thickBot="1" x14ac:dyDescent="0.3">
      <c r="A28" s="21">
        <v>26</v>
      </c>
      <c r="B28" s="129" t="s">
        <v>84</v>
      </c>
      <c r="C28" s="57"/>
      <c r="D28" s="83"/>
      <c r="E28" s="70"/>
      <c r="F28" s="84"/>
      <c r="G28" s="59"/>
      <c r="H28" s="60"/>
      <c r="I28" s="59"/>
      <c r="J28" s="60"/>
      <c r="K28" s="59"/>
      <c r="L28" s="59"/>
      <c r="M28" s="59"/>
      <c r="N28" s="60"/>
      <c r="O28" s="96"/>
      <c r="P28" s="61"/>
      <c r="R28" s="24"/>
      <c r="S28" s="7"/>
      <c r="T28" s="7"/>
      <c r="U28" s="7"/>
      <c r="V28" s="7"/>
      <c r="W28" s="13"/>
      <c r="X28" s="6"/>
    </row>
    <row r="29" spans="1:24" ht="15.75" thickBot="1" x14ac:dyDescent="0.3">
      <c r="A29" s="21">
        <v>27</v>
      </c>
      <c r="B29" s="129" t="s">
        <v>85</v>
      </c>
      <c r="C29" s="73"/>
      <c r="D29" s="116"/>
      <c r="E29" s="96"/>
      <c r="F29" s="97"/>
      <c r="G29" s="98"/>
      <c r="H29" s="48"/>
      <c r="I29" s="46"/>
      <c r="J29" s="48"/>
      <c r="K29" s="50"/>
      <c r="L29" s="50"/>
      <c r="M29" s="46"/>
      <c r="N29" s="48"/>
      <c r="O29" s="50"/>
      <c r="P29" s="49"/>
      <c r="R29" s="24"/>
      <c r="S29" s="7"/>
      <c r="T29" s="7"/>
      <c r="U29" s="7"/>
      <c r="V29" s="7"/>
      <c r="W29" s="13"/>
      <c r="X29" s="6"/>
    </row>
    <row r="30" spans="1:24" x14ac:dyDescent="0.25">
      <c r="A30" s="21">
        <v>28</v>
      </c>
      <c r="B30" s="129" t="s">
        <v>61</v>
      </c>
      <c r="C30" s="44"/>
      <c r="D30" s="113"/>
      <c r="E30" s="50"/>
      <c r="F30" s="48"/>
      <c r="G30" s="83"/>
      <c r="H30" s="55"/>
      <c r="I30" s="52"/>
      <c r="J30" s="55"/>
      <c r="K30" s="70"/>
      <c r="L30" s="70"/>
      <c r="M30" s="52"/>
      <c r="N30" s="55"/>
      <c r="O30" s="70"/>
      <c r="P30" s="56"/>
      <c r="R30" s="6"/>
      <c r="S30" s="7"/>
      <c r="T30" s="7"/>
      <c r="U30" s="7"/>
      <c r="V30" s="7"/>
      <c r="W30" s="13"/>
      <c r="X30" s="6"/>
    </row>
    <row r="31" spans="1:24" x14ac:dyDescent="0.25">
      <c r="A31" s="21">
        <v>29</v>
      </c>
      <c r="B31" s="129" t="s">
        <v>63</v>
      </c>
      <c r="C31" s="57"/>
      <c r="D31" s="83"/>
      <c r="E31" s="70"/>
      <c r="F31" s="55"/>
      <c r="G31" s="83"/>
      <c r="H31" s="55"/>
      <c r="I31" s="52"/>
      <c r="J31" s="55"/>
      <c r="K31" s="70"/>
      <c r="L31" s="70"/>
      <c r="M31" s="52"/>
      <c r="N31" s="55"/>
      <c r="O31" s="70"/>
      <c r="P31" s="56"/>
    </row>
    <row r="32" spans="1:24" ht="15.75" thickBot="1" x14ac:dyDescent="0.3">
      <c r="A32" s="21">
        <v>30</v>
      </c>
      <c r="B32" s="129" t="s">
        <v>65</v>
      </c>
      <c r="C32" s="57"/>
      <c r="D32" s="83"/>
      <c r="E32" s="70"/>
      <c r="F32" s="55"/>
      <c r="G32" s="83"/>
      <c r="H32" s="55"/>
      <c r="I32" s="52"/>
      <c r="J32" s="55"/>
      <c r="K32" s="70"/>
      <c r="L32" s="77"/>
      <c r="M32" s="59"/>
      <c r="N32" s="60"/>
      <c r="O32" s="96"/>
      <c r="P32" s="71"/>
    </row>
    <row r="33" spans="1:16" ht="15.75" thickBot="1" x14ac:dyDescent="0.3">
      <c r="A33" s="21">
        <v>31</v>
      </c>
      <c r="B33" s="129" t="s">
        <v>87</v>
      </c>
      <c r="C33" s="73"/>
      <c r="D33" s="85"/>
      <c r="E33" s="77"/>
      <c r="F33" s="76"/>
      <c r="G33" s="85"/>
      <c r="H33" s="76"/>
      <c r="I33" s="42"/>
      <c r="J33" s="76"/>
      <c r="K33" s="77"/>
      <c r="L33" s="61"/>
      <c r="M33" s="99"/>
      <c r="N33" s="65"/>
      <c r="O33" s="102"/>
      <c r="P33" s="95"/>
    </row>
    <row r="34" spans="1:16" x14ac:dyDescent="0.25">
      <c r="A34" s="21">
        <v>32</v>
      </c>
      <c r="B34" s="129" t="s">
        <v>69</v>
      </c>
      <c r="C34" s="98"/>
      <c r="D34" s="50"/>
      <c r="E34" s="46"/>
      <c r="F34" s="48"/>
      <c r="G34" s="50"/>
      <c r="H34" s="48"/>
      <c r="I34" s="46"/>
      <c r="J34" s="48"/>
      <c r="K34" s="46"/>
      <c r="L34" s="87"/>
      <c r="M34" s="52"/>
      <c r="N34" s="55"/>
      <c r="O34" s="70"/>
      <c r="P34" s="56"/>
    </row>
    <row r="35" spans="1:16" x14ac:dyDescent="0.25">
      <c r="A35" s="21">
        <v>33</v>
      </c>
      <c r="B35" s="129" t="s">
        <v>71</v>
      </c>
      <c r="C35" s="100"/>
      <c r="D35" s="70"/>
      <c r="E35" s="52"/>
      <c r="F35" s="55"/>
      <c r="G35" s="70"/>
      <c r="H35" s="55"/>
      <c r="I35" s="52"/>
      <c r="J35" s="55"/>
      <c r="K35" s="52"/>
      <c r="L35" s="52"/>
      <c r="M35" s="52"/>
      <c r="N35" s="55"/>
      <c r="O35" s="70"/>
      <c r="P35" s="56"/>
    </row>
    <row r="36" spans="1:16" x14ac:dyDescent="0.25">
      <c r="A36" s="21">
        <v>34</v>
      </c>
      <c r="B36" s="129" t="s">
        <v>73</v>
      </c>
      <c r="C36" s="100"/>
      <c r="D36" s="70"/>
      <c r="E36" s="52"/>
      <c r="F36" s="55"/>
      <c r="G36" s="70"/>
      <c r="H36" s="55"/>
      <c r="I36" s="52"/>
      <c r="J36" s="55"/>
      <c r="K36" s="52"/>
      <c r="L36" s="52"/>
      <c r="M36" s="52"/>
      <c r="N36" s="55"/>
      <c r="O36" s="70"/>
      <c r="P36" s="56"/>
    </row>
    <row r="37" spans="1:16" ht="15.75" thickBot="1" x14ac:dyDescent="0.3">
      <c r="A37" s="21">
        <v>35</v>
      </c>
      <c r="B37" s="129" t="s">
        <v>88</v>
      </c>
      <c r="C37" s="100"/>
      <c r="D37" s="77"/>
      <c r="E37" s="59"/>
      <c r="F37" s="60"/>
      <c r="G37" s="96"/>
      <c r="H37" s="60"/>
      <c r="I37" s="59"/>
      <c r="J37" s="60"/>
      <c r="K37" s="59"/>
      <c r="L37" s="59"/>
      <c r="M37" s="59"/>
      <c r="N37" s="60"/>
      <c r="O37" s="96"/>
      <c r="P37" s="61"/>
    </row>
    <row r="38" spans="1:16" ht="15.75" thickBot="1" x14ac:dyDescent="0.3">
      <c r="A38" s="21">
        <v>36</v>
      </c>
      <c r="B38" s="129" t="s">
        <v>89</v>
      </c>
      <c r="C38" s="105"/>
      <c r="D38" s="61"/>
      <c r="E38" s="86"/>
      <c r="F38" s="65"/>
      <c r="G38" s="102"/>
      <c r="H38" s="48"/>
      <c r="I38" s="46"/>
      <c r="J38" s="48"/>
      <c r="K38" s="46"/>
      <c r="L38" s="46"/>
      <c r="M38" s="46"/>
      <c r="N38" s="48"/>
      <c r="O38" s="50"/>
      <c r="P38" s="49"/>
    </row>
    <row r="39" spans="1:16" x14ac:dyDescent="0.25">
      <c r="A39" s="21">
        <v>37</v>
      </c>
      <c r="B39" s="129" t="s">
        <v>90</v>
      </c>
      <c r="C39" s="98"/>
      <c r="D39" s="68"/>
      <c r="E39" s="70"/>
      <c r="F39" s="55"/>
      <c r="G39" s="70"/>
      <c r="H39" s="55"/>
      <c r="I39" s="52"/>
      <c r="J39" s="55"/>
      <c r="K39" s="52"/>
      <c r="L39" s="52"/>
      <c r="M39" s="52"/>
      <c r="N39" s="55"/>
      <c r="O39" s="70"/>
      <c r="P39" s="56"/>
    </row>
    <row r="40" spans="1:16" x14ac:dyDescent="0.25">
      <c r="A40" s="21">
        <v>38</v>
      </c>
      <c r="B40" s="129" t="s">
        <v>91</v>
      </c>
      <c r="C40" s="100"/>
      <c r="D40" s="70"/>
      <c r="E40" s="70"/>
      <c r="F40" s="55"/>
      <c r="G40" s="70"/>
      <c r="H40" s="55"/>
      <c r="I40" s="52"/>
      <c r="J40" s="55"/>
      <c r="K40" s="52"/>
      <c r="L40" s="52"/>
      <c r="M40" s="52"/>
      <c r="N40" s="55"/>
      <c r="O40" s="70"/>
      <c r="P40" s="56"/>
    </row>
    <row r="41" spans="1:16" ht="15.75" thickBot="1" x14ac:dyDescent="0.3">
      <c r="A41" s="21">
        <v>39</v>
      </c>
      <c r="B41" s="129" t="s">
        <v>92</v>
      </c>
      <c r="C41" s="100"/>
      <c r="D41" s="70"/>
      <c r="E41" s="70"/>
      <c r="F41" s="55"/>
      <c r="G41" s="70"/>
      <c r="H41" s="76"/>
      <c r="I41" s="59"/>
      <c r="J41" s="60"/>
      <c r="K41" s="59"/>
      <c r="L41" s="59"/>
      <c r="M41" s="59"/>
      <c r="N41" s="60"/>
      <c r="O41" s="96"/>
      <c r="P41" s="61"/>
    </row>
    <row r="42" spans="1:16" ht="15.75" thickBot="1" x14ac:dyDescent="0.3">
      <c r="A42" s="21">
        <v>40</v>
      </c>
      <c r="B42" s="129" t="s">
        <v>93</v>
      </c>
      <c r="C42" s="105"/>
      <c r="D42" s="77"/>
      <c r="E42" s="77"/>
      <c r="F42" s="76"/>
      <c r="G42" s="77"/>
      <c r="H42" s="78"/>
      <c r="I42" s="99"/>
      <c r="J42" s="65"/>
      <c r="K42" s="64"/>
      <c r="L42" s="64"/>
      <c r="M42" s="64"/>
      <c r="N42" s="103"/>
      <c r="O42" s="50"/>
      <c r="P42" s="49"/>
    </row>
    <row r="43" spans="1:16" x14ac:dyDescent="0.25">
      <c r="A43" s="21">
        <v>41</v>
      </c>
      <c r="B43" s="129" t="s">
        <v>94</v>
      </c>
      <c r="C43" s="98"/>
      <c r="D43" s="50"/>
      <c r="E43" s="50"/>
      <c r="F43" s="48"/>
      <c r="G43" s="50"/>
      <c r="H43" s="48"/>
      <c r="I43" s="52"/>
      <c r="J43" s="55"/>
      <c r="K43" s="52"/>
      <c r="L43" s="52"/>
      <c r="M43" s="52"/>
      <c r="N43" s="55"/>
      <c r="O43" s="70"/>
      <c r="P43" s="56"/>
    </row>
    <row r="44" spans="1:16" x14ac:dyDescent="0.25">
      <c r="A44" s="21">
        <v>42</v>
      </c>
      <c r="B44" s="129" t="s">
        <v>95</v>
      </c>
      <c r="C44" s="100"/>
      <c r="D44" s="70"/>
      <c r="E44" s="70"/>
      <c r="F44" s="55"/>
      <c r="G44" s="70"/>
      <c r="H44" s="55"/>
      <c r="I44" s="52"/>
      <c r="J44" s="55"/>
      <c r="K44" s="52"/>
      <c r="L44" s="52"/>
      <c r="M44" s="52"/>
      <c r="N44" s="55"/>
      <c r="O44" s="70"/>
      <c r="P44" s="56"/>
    </row>
    <row r="45" spans="1:16" ht="15.75" thickBot="1" x14ac:dyDescent="0.3">
      <c r="A45" s="21">
        <v>43</v>
      </c>
      <c r="B45" s="129" t="s">
        <v>96</v>
      </c>
      <c r="C45" s="100"/>
      <c r="D45" s="70"/>
      <c r="E45" s="70"/>
      <c r="F45" s="55"/>
      <c r="G45" s="70"/>
      <c r="H45" s="55"/>
      <c r="I45" s="52"/>
      <c r="J45" s="55"/>
      <c r="K45" s="52"/>
      <c r="L45" s="52"/>
      <c r="M45" s="52"/>
      <c r="N45" s="84"/>
      <c r="O45" s="96"/>
      <c r="P45" s="61"/>
    </row>
    <row r="46" spans="1:16" ht="15.75" thickBot="1" x14ac:dyDescent="0.3">
      <c r="A46" s="21">
        <v>44</v>
      </c>
      <c r="B46" s="129" t="s">
        <v>97</v>
      </c>
      <c r="C46" s="107"/>
      <c r="D46" s="77"/>
      <c r="E46" s="77"/>
      <c r="F46" s="76"/>
      <c r="G46" s="77"/>
      <c r="H46" s="76"/>
      <c r="I46" s="42"/>
      <c r="J46" s="76"/>
      <c r="K46" s="42"/>
      <c r="L46" s="42"/>
      <c r="M46" s="42"/>
      <c r="N46" s="78"/>
      <c r="O46" s="98"/>
      <c r="P46" s="49"/>
    </row>
    <row r="47" spans="1:16" x14ac:dyDescent="0.25">
      <c r="A47" s="21">
        <v>45</v>
      </c>
      <c r="B47" s="129" t="s">
        <v>54</v>
      </c>
      <c r="C47" s="98"/>
      <c r="D47" s="50"/>
      <c r="E47" s="46"/>
      <c r="F47" s="48"/>
      <c r="G47" s="50"/>
      <c r="H47" s="48"/>
      <c r="I47" s="46"/>
      <c r="J47" s="48"/>
      <c r="K47" s="46"/>
      <c r="L47" s="46"/>
      <c r="M47" s="46"/>
      <c r="N47" s="48"/>
      <c r="O47" s="68"/>
      <c r="P47" s="89"/>
    </row>
    <row r="48" spans="1:16" x14ac:dyDescent="0.25">
      <c r="A48" s="21">
        <v>46</v>
      </c>
      <c r="B48" s="129" t="s">
        <v>56</v>
      </c>
      <c r="C48" s="100"/>
      <c r="D48" s="70"/>
      <c r="E48" s="52"/>
      <c r="F48" s="55"/>
      <c r="G48" s="70"/>
      <c r="H48" s="55"/>
      <c r="I48" s="52"/>
      <c r="J48" s="55"/>
      <c r="K48" s="52"/>
      <c r="L48" s="52"/>
      <c r="M48" s="52"/>
      <c r="N48" s="55"/>
      <c r="O48" s="70"/>
      <c r="P48" s="56"/>
    </row>
    <row r="49" spans="1:16" x14ac:dyDescent="0.25">
      <c r="A49" s="21">
        <v>47</v>
      </c>
      <c r="B49" s="129" t="s">
        <v>57</v>
      </c>
      <c r="C49" s="100"/>
      <c r="D49" s="70"/>
      <c r="E49" s="52"/>
      <c r="F49" s="55"/>
      <c r="G49" s="70"/>
      <c r="H49" s="55"/>
      <c r="I49" s="52"/>
      <c r="J49" s="55"/>
      <c r="K49" s="52"/>
      <c r="L49" s="52"/>
      <c r="M49" s="52"/>
      <c r="N49" s="55"/>
      <c r="O49" s="70"/>
      <c r="P49" s="56"/>
    </row>
    <row r="50" spans="1:16" ht="15.75" thickBot="1" x14ac:dyDescent="0.3">
      <c r="A50" s="21">
        <v>48</v>
      </c>
      <c r="B50" s="129" t="s">
        <v>58</v>
      </c>
      <c r="C50" s="105"/>
      <c r="D50" s="77"/>
      <c r="E50" s="59"/>
      <c r="F50" s="60"/>
      <c r="G50" s="96"/>
      <c r="H50" s="60"/>
      <c r="I50" s="59"/>
      <c r="J50" s="60"/>
      <c r="K50" s="59"/>
      <c r="L50" s="59"/>
      <c r="M50" s="59"/>
      <c r="N50" s="60"/>
      <c r="O50" s="96"/>
      <c r="P50" s="61"/>
    </row>
    <row r="51" spans="1:16" ht="15.75" thickBot="1" x14ac:dyDescent="0.3">
      <c r="A51" s="21">
        <v>49</v>
      </c>
      <c r="B51" s="129" t="s">
        <v>98</v>
      </c>
      <c r="C51" s="105"/>
      <c r="D51" s="61"/>
      <c r="E51" s="106"/>
      <c r="F51" s="94"/>
      <c r="G51" s="102"/>
      <c r="H51" s="65"/>
      <c r="I51" s="64"/>
      <c r="J51" s="103"/>
      <c r="K51" s="46"/>
      <c r="L51" s="46"/>
      <c r="M51" s="46"/>
      <c r="N51" s="48"/>
      <c r="O51" s="50"/>
      <c r="P51" s="49"/>
    </row>
    <row r="52" spans="1:16" x14ac:dyDescent="0.25">
      <c r="A52" s="21">
        <v>50</v>
      </c>
      <c r="B52" s="129" t="s">
        <v>90</v>
      </c>
      <c r="C52" s="98"/>
      <c r="D52" s="68"/>
      <c r="E52" s="52"/>
      <c r="F52" s="55"/>
      <c r="G52" s="70"/>
      <c r="H52" s="55"/>
      <c r="I52" s="52"/>
      <c r="J52" s="55"/>
      <c r="K52" s="52"/>
      <c r="L52" s="52"/>
      <c r="M52" s="52"/>
      <c r="N52" s="55"/>
      <c r="O52" s="70"/>
      <c r="P52" s="56"/>
    </row>
    <row r="53" spans="1:16" x14ac:dyDescent="0.25">
      <c r="A53" s="21">
        <v>51</v>
      </c>
      <c r="B53" s="129" t="s">
        <v>91</v>
      </c>
      <c r="C53" s="100"/>
      <c r="D53" s="70"/>
      <c r="E53" s="52"/>
      <c r="F53" s="55"/>
      <c r="G53" s="70"/>
      <c r="H53" s="55"/>
      <c r="I53" s="52"/>
      <c r="J53" s="55"/>
      <c r="K53" s="52"/>
      <c r="L53" s="52"/>
      <c r="M53" s="52"/>
      <c r="N53" s="55"/>
      <c r="O53" s="70"/>
      <c r="P53" s="56"/>
    </row>
    <row r="54" spans="1:16" ht="15.75" thickBot="1" x14ac:dyDescent="0.3">
      <c r="A54" s="21">
        <v>52</v>
      </c>
      <c r="B54" s="129" t="s">
        <v>92</v>
      </c>
      <c r="C54" s="100"/>
      <c r="D54" s="70"/>
      <c r="E54" s="52"/>
      <c r="F54" s="55"/>
      <c r="G54" s="70"/>
      <c r="H54" s="55"/>
      <c r="I54" s="52"/>
      <c r="J54" s="84"/>
      <c r="K54" s="59"/>
      <c r="L54" s="59"/>
      <c r="M54" s="59"/>
      <c r="N54" s="60"/>
      <c r="O54" s="96"/>
      <c r="P54" s="61"/>
    </row>
    <row r="55" spans="1:16" ht="15.75" thickBot="1" x14ac:dyDescent="0.3">
      <c r="A55" s="22">
        <v>1</v>
      </c>
      <c r="B55" s="131" t="s">
        <v>99</v>
      </c>
      <c r="C55" s="107"/>
      <c r="D55" s="96"/>
      <c r="E55" s="110"/>
      <c r="F55" s="109"/>
      <c r="G55" s="110"/>
      <c r="H55" s="109"/>
      <c r="I55" s="110"/>
      <c r="J55" s="111"/>
      <c r="K55" s="44"/>
      <c r="L55" s="114"/>
      <c r="M55" s="112"/>
      <c r="N55" s="48"/>
      <c r="O55" s="50"/>
      <c r="P55" s="49"/>
    </row>
  </sheetData>
  <mergeCells count="10">
    <mergeCell ref="M1:N2"/>
    <mergeCell ref="O1:P2"/>
    <mergeCell ref="Q1:V2"/>
    <mergeCell ref="W1:W2"/>
    <mergeCell ref="A1:B2"/>
    <mergeCell ref="C1:D2"/>
    <mergeCell ref="E1:F2"/>
    <mergeCell ref="G1:H2"/>
    <mergeCell ref="I1:J2"/>
    <mergeCell ref="K1:L2"/>
  </mergeCells>
  <conditionalFormatting sqref="V4:V15">
    <cfRule type="cellIs" dxfId="23" priority="1" operator="lessThanOrEqual">
      <formula>0.291666666666667</formula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" operator="equal" id="{8CAEA8E6-0E8B-49A4-A039-EA1AD2DFACD6}">
            <xm:f>Données!$A$7</xm:f>
            <x14:dxf>
              <fill>
                <patternFill>
                  <bgColor theme="0"/>
                </patternFill>
              </fill>
            </x14:dxf>
          </x14:cfRule>
          <x14:cfRule type="cellIs" priority="3" operator="equal" id="{5FDF4C29-F8AD-4EB0-A482-9DE0EB61A055}">
            <xm:f>Données!$A$6</xm:f>
            <x14:dxf>
              <fill>
                <patternFill>
                  <bgColor rgb="FF92D050"/>
                </patternFill>
              </fill>
            </x14:dxf>
          </x14:cfRule>
          <x14:cfRule type="cellIs" priority="4" operator="equal" id="{898A2FCF-02C0-4B59-A943-46E282F427CB}">
            <xm:f>Données!$A$5</xm:f>
            <x14:dxf>
              <fill>
                <patternFill>
                  <bgColor rgb="FFFFC000"/>
                </patternFill>
              </fill>
            </x14:dxf>
          </x14:cfRule>
          <x14:cfRule type="cellIs" priority="5" operator="equal" id="{8C50C612-64EF-4DDA-BC7E-EDE9398ADC6B}">
            <xm:f>Données!$A$3</xm:f>
            <x14:dxf>
              <fill>
                <patternFill>
                  <bgColor theme="5" tint="0.39994506668294322"/>
                </patternFill>
              </fill>
            </x14:dxf>
          </x14:cfRule>
          <xm:sqref>E3:E55 G3:G55 I3:I55 M3:M55 C3:D3</xm:sqref>
        </x14:conditionalFormatting>
        <x14:conditionalFormatting xmlns:xm="http://schemas.microsoft.com/office/excel/2006/main">
          <x14:cfRule type="cellIs" priority="6" operator="equal" id="{35C1DBC2-4EE3-4C9F-86E7-C8543477CDB7}">
            <xm:f>Données!$A$2</xm:f>
            <x14:dxf>
              <fill>
                <patternFill patternType="lightTrellis">
                  <bgColor theme="0" tint="-0.14996795556505021"/>
                </patternFill>
              </fill>
            </x14:dxf>
          </x14:cfRule>
          <xm:sqref>G3:G55 I3:I55 K3:M55 O3:P55 C3:E55</xm:sqref>
        </x14:conditionalFormatting>
        <x14:conditionalFormatting xmlns:xm="http://schemas.microsoft.com/office/excel/2006/main">
          <x14:cfRule type="cellIs" priority="7" operator="equal" id="{2B9A9A2F-B866-47AD-81FC-5ABDCC1C5AE7}">
            <xm:f>Données!$A$8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B4C97F5A-389A-4071-98E2-01A60216BB21}">
            <xm:f>Données!$A$4</xm:f>
            <x14:dxf>
              <fill>
                <patternFill>
                  <bgColor rgb="FFFFFF00"/>
                </patternFill>
              </fill>
            </x14:dxf>
          </x14:cfRule>
          <xm:sqref>C3:E55 G3:G55 I3:I55 K3:M55 O3:P55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Données!$A$2:$A$8</xm:f>
          </x14:formula1>
          <xm:sqref>C3:C55 E3:E55 G3:G55 I3:I55 K3:K55 M3:M55 O3:O55</xm:sqref>
        </x14:dataValidation>
        <x14:dataValidation type="list" allowBlank="1" showInputMessage="1" showErrorMessage="1">
          <x14:formula1>
            <xm:f>Données!$A$2:$A$7</xm:f>
          </x14:formula1>
          <xm:sqref>I56:I1048576 G56:G1048576 E56:E1048576 E1 G1 I1 M1 M56:M1048576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55"/>
  <sheetViews>
    <sheetView workbookViewId="0">
      <selection activeCell="C3" sqref="C3:P55"/>
    </sheetView>
  </sheetViews>
  <sheetFormatPr baseColWidth="10" defaultColWidth="9.140625" defaultRowHeight="15" x14ac:dyDescent="0.25"/>
  <cols>
    <col min="1" max="1" width="3" style="2" bestFit="1" customWidth="1"/>
    <col min="2" max="2" width="17.7109375" style="19" bestFit="1" customWidth="1"/>
    <col min="3" max="3" width="7.42578125" style="26" customWidth="1"/>
    <col min="4" max="4" width="5.5703125" style="26" customWidth="1"/>
    <col min="5" max="5" width="7.42578125" style="25" customWidth="1"/>
    <col min="6" max="6" width="5.5703125" style="15" bestFit="1" customWidth="1"/>
    <col min="7" max="7" width="7.42578125" style="133" customWidth="1"/>
    <col min="8" max="8" width="5.5703125" style="15" bestFit="1" customWidth="1"/>
    <col min="9" max="9" width="7.42578125" style="25" customWidth="1"/>
    <col min="10" max="10" width="5.5703125" style="27" bestFit="1" customWidth="1"/>
    <col min="11" max="11" width="7.42578125" style="26" customWidth="1"/>
    <col min="12" max="12" width="5.5703125" style="26" customWidth="1"/>
    <col min="13" max="13" width="7.42578125" style="25" customWidth="1"/>
    <col min="14" max="14" width="5.5703125" style="27" bestFit="1" customWidth="1"/>
    <col min="15" max="15" width="7.42578125" style="26" customWidth="1"/>
    <col min="16" max="16" width="5.5703125" style="26" customWidth="1"/>
    <col min="17" max="17" width="10.42578125" style="14" bestFit="1" customWidth="1"/>
    <col min="18" max="18" width="8.140625" style="14" bestFit="1" customWidth="1"/>
    <col min="19" max="19" width="10.28515625" style="5" bestFit="1" customWidth="1"/>
    <col min="20" max="21" width="9" style="5" customWidth="1"/>
    <col min="22" max="22" width="8.140625" style="5" bestFit="1" customWidth="1"/>
    <col min="23" max="23" width="10" style="5" customWidth="1"/>
    <col min="24" max="24" width="10" customWidth="1"/>
    <col min="25" max="25" width="9.140625" style="7"/>
    <col min="27" max="27" width="10.42578125" bestFit="1" customWidth="1"/>
  </cols>
  <sheetData>
    <row r="1" spans="1:24" ht="15" customHeight="1" x14ac:dyDescent="0.25">
      <c r="A1" s="165" t="s">
        <v>33</v>
      </c>
      <c r="B1" s="161"/>
      <c r="C1" s="160" t="s">
        <v>34</v>
      </c>
      <c r="D1" s="161"/>
      <c r="E1" s="160" t="s">
        <v>35</v>
      </c>
      <c r="F1" s="161"/>
      <c r="G1" s="160" t="s">
        <v>36</v>
      </c>
      <c r="H1" s="161"/>
      <c r="I1" s="160" t="s">
        <v>37</v>
      </c>
      <c r="J1" s="161"/>
      <c r="K1" s="160" t="s">
        <v>38</v>
      </c>
      <c r="L1" s="161"/>
      <c r="M1" s="160" t="s">
        <v>39</v>
      </c>
      <c r="N1" s="161"/>
      <c r="O1" s="162" t="s">
        <v>40</v>
      </c>
      <c r="P1" s="164"/>
      <c r="Q1" s="190" t="s">
        <v>2</v>
      </c>
      <c r="R1" s="191"/>
      <c r="S1" s="191"/>
      <c r="T1" s="191"/>
      <c r="U1" s="191"/>
      <c r="V1" s="191"/>
      <c r="W1" s="188">
        <v>0.41666666666666669</v>
      </c>
    </row>
    <row r="2" spans="1:24" ht="15" customHeight="1" thickBot="1" x14ac:dyDescent="0.3">
      <c r="A2" s="166"/>
      <c r="B2" s="163"/>
      <c r="C2" s="162"/>
      <c r="D2" s="163"/>
      <c r="E2" s="162"/>
      <c r="F2" s="163"/>
      <c r="G2" s="162"/>
      <c r="H2" s="163"/>
      <c r="I2" s="162"/>
      <c r="J2" s="163"/>
      <c r="K2" s="162"/>
      <c r="L2" s="163"/>
      <c r="M2" s="162"/>
      <c r="N2" s="163"/>
      <c r="O2" s="162"/>
      <c r="P2" s="164"/>
      <c r="Q2" s="192"/>
      <c r="R2" s="193"/>
      <c r="S2" s="193"/>
      <c r="T2" s="193"/>
      <c r="U2" s="193"/>
      <c r="V2" s="193"/>
      <c r="W2" s="189"/>
      <c r="X2" s="3"/>
    </row>
    <row r="3" spans="1:24" ht="15" customHeight="1" thickBot="1" x14ac:dyDescent="0.3">
      <c r="A3" s="21">
        <v>1</v>
      </c>
      <c r="B3" s="128" t="s">
        <v>59</v>
      </c>
      <c r="C3" s="42"/>
      <c r="D3" s="126"/>
      <c r="E3" s="42"/>
      <c r="F3" s="43"/>
      <c r="G3" s="132"/>
      <c r="H3" s="45"/>
      <c r="I3" s="46"/>
      <c r="J3" s="47"/>
      <c r="K3" s="46"/>
      <c r="L3" s="46"/>
      <c r="M3" s="46"/>
      <c r="N3" s="48"/>
      <c r="O3" s="50"/>
      <c r="P3" s="49"/>
      <c r="Q3" s="138" t="s">
        <v>2</v>
      </c>
      <c r="R3" s="39" t="s">
        <v>42</v>
      </c>
      <c r="S3" s="118" t="s">
        <v>104</v>
      </c>
      <c r="T3" s="144" t="s">
        <v>100</v>
      </c>
      <c r="U3" s="145" t="s">
        <v>101</v>
      </c>
      <c r="V3" s="118" t="s">
        <v>43</v>
      </c>
      <c r="W3" s="40" t="s">
        <v>105</v>
      </c>
    </row>
    <row r="4" spans="1:24" ht="15" customHeight="1" x14ac:dyDescent="0.25">
      <c r="A4" s="21">
        <v>2</v>
      </c>
      <c r="B4" s="129" t="s">
        <v>61</v>
      </c>
      <c r="C4" s="44"/>
      <c r="D4" s="125"/>
      <c r="E4" s="50"/>
      <c r="F4" s="147"/>
      <c r="G4" s="52"/>
      <c r="H4" s="53"/>
      <c r="I4" s="52"/>
      <c r="J4" s="54"/>
      <c r="K4" s="52"/>
      <c r="L4" s="52"/>
      <c r="M4" s="52"/>
      <c r="N4" s="55"/>
      <c r="O4" s="70"/>
      <c r="P4" s="56"/>
      <c r="Q4" s="139" t="s">
        <v>60</v>
      </c>
      <c r="R4" s="141">
        <f>SUM(D4+D5+D6+D7+F4+F5+F6+F7+H3+H4+H5+H6+H7+J3+J4+J5+J6+J7+L3+L4+L5+L6+L7++N3+N4+N5+N6+P3+P4+P5+P6)</f>
        <v>0</v>
      </c>
      <c r="S4" s="135">
        <v>0.29166666666666669</v>
      </c>
      <c r="T4" s="134"/>
      <c r="U4" s="134"/>
      <c r="V4" s="150">
        <f>SUM(S4-R4-T4+U4)</f>
        <v>0.29166666666666669</v>
      </c>
      <c r="W4" s="152">
        <f>IF(V4&gt;$W$1,$W$1,V4)</f>
        <v>0.29166666666666669</v>
      </c>
    </row>
    <row r="5" spans="1:24" x14ac:dyDescent="0.25">
      <c r="A5" s="21">
        <v>3</v>
      </c>
      <c r="B5" s="129" t="s">
        <v>63</v>
      </c>
      <c r="C5" s="57"/>
      <c r="D5" s="90"/>
      <c r="E5" s="52"/>
      <c r="F5" s="58"/>
      <c r="G5" s="52"/>
      <c r="H5" s="53"/>
      <c r="I5" s="52"/>
      <c r="J5" s="55"/>
      <c r="K5" s="52"/>
      <c r="L5" s="52"/>
      <c r="M5" s="52"/>
      <c r="N5" s="55"/>
      <c r="O5" s="70"/>
      <c r="P5" s="71"/>
      <c r="Q5" s="139" t="s">
        <v>62</v>
      </c>
      <c r="R5" s="142">
        <f>SUM(D8+D9+D10+D11+F8+F9+F10+F11+H8+H9+H10+H11+J8+J9+J10+J11+L8+L9+L10+L11+N7+N8+N9+N10+N11+P7+P8+P9+P10)</f>
        <v>0</v>
      </c>
      <c r="S5" s="155">
        <f>+S4+W4</f>
        <v>0.58333333333333337</v>
      </c>
      <c r="T5" s="136"/>
      <c r="U5" s="136"/>
      <c r="V5" s="150">
        <f t="shared" ref="V5:V15" si="0">SUM(S5-R5-T5+U5)</f>
        <v>0.58333333333333337</v>
      </c>
      <c r="W5" s="152">
        <f t="shared" ref="W5:W15" si="1">IF(V5&gt;$W$1,$W$1,V5)</f>
        <v>0.41666666666666669</v>
      </c>
    </row>
    <row r="6" spans="1:24" ht="15" customHeight="1" thickBot="1" x14ac:dyDescent="0.3">
      <c r="A6" s="21">
        <v>4</v>
      </c>
      <c r="B6" s="129" t="s">
        <v>65</v>
      </c>
      <c r="C6" s="57"/>
      <c r="D6" s="90"/>
      <c r="E6" s="52"/>
      <c r="F6" s="58"/>
      <c r="G6" s="52"/>
      <c r="H6" s="53"/>
      <c r="I6" s="52"/>
      <c r="J6" s="55"/>
      <c r="K6" s="52"/>
      <c r="L6" s="42"/>
      <c r="M6" s="59"/>
      <c r="N6" s="60"/>
      <c r="O6" s="96"/>
      <c r="P6" s="61"/>
      <c r="Q6" s="139" t="s">
        <v>64</v>
      </c>
      <c r="R6" s="142">
        <f>SUM(D12+D13+D14+D15+D16+F12+F13+F14+F15+F16+H12+H13+H14+H15+J12+J13+J14+J15+L12+L13+L14+L15+N12+N13+N14+N15+P11+P12+P13+P14+P15)</f>
        <v>0</v>
      </c>
      <c r="S6" s="155">
        <f>+S4+W5</f>
        <v>0.70833333333333337</v>
      </c>
      <c r="T6" s="136"/>
      <c r="U6" s="136"/>
      <c r="V6" s="150">
        <f t="shared" si="0"/>
        <v>0.70833333333333337</v>
      </c>
      <c r="W6" s="152">
        <f t="shared" si="1"/>
        <v>0.41666666666666669</v>
      </c>
    </row>
    <row r="7" spans="1:24" ht="15" customHeight="1" thickBot="1" x14ac:dyDescent="0.3">
      <c r="A7" s="21">
        <v>5</v>
      </c>
      <c r="B7" s="130" t="s">
        <v>67</v>
      </c>
      <c r="C7" s="62"/>
      <c r="D7" s="91"/>
      <c r="E7" s="42"/>
      <c r="F7" s="43"/>
      <c r="G7" s="42"/>
      <c r="H7" s="63"/>
      <c r="I7" s="64"/>
      <c r="J7" s="65"/>
      <c r="K7" s="102"/>
      <c r="L7" s="61"/>
      <c r="M7" s="44"/>
      <c r="N7" s="67"/>
      <c r="O7" s="50"/>
      <c r="P7" s="49"/>
      <c r="Q7" s="139" t="s">
        <v>66</v>
      </c>
      <c r="R7" s="142">
        <f>SUM(D17+D18+D19+D20+F17+F18+F19+F20+H16+H17+H18+H19+H20+J16+J17+J18+J19+J20+L16+L17+L18+L19+N16+N17+N18+N19+P16+P17+P18+P19)</f>
        <v>0</v>
      </c>
      <c r="S7" s="155">
        <f>+$S$4+W6</f>
        <v>0.70833333333333337</v>
      </c>
      <c r="T7" s="136"/>
      <c r="U7" s="136"/>
      <c r="V7" s="150">
        <f t="shared" si="0"/>
        <v>0.70833333333333337</v>
      </c>
      <c r="W7" s="152">
        <f t="shared" si="1"/>
        <v>0.41666666666666669</v>
      </c>
    </row>
    <row r="8" spans="1:24" x14ac:dyDescent="0.25">
      <c r="A8" s="21">
        <v>6</v>
      </c>
      <c r="B8" s="129" t="s">
        <v>69</v>
      </c>
      <c r="C8" s="44"/>
      <c r="D8" s="114"/>
      <c r="E8" s="46"/>
      <c r="F8" s="45"/>
      <c r="G8" s="46"/>
      <c r="H8" s="45"/>
      <c r="I8" s="46"/>
      <c r="J8" s="47"/>
      <c r="K8" s="46"/>
      <c r="L8" s="68"/>
      <c r="M8" s="68"/>
      <c r="N8" s="69"/>
      <c r="O8" s="70"/>
      <c r="P8" s="56"/>
      <c r="Q8" s="139" t="s">
        <v>68</v>
      </c>
      <c r="R8" s="142">
        <f>SUM(N20+N21+J21+H21+F21+F22+H22+J22+N22+N23+J23+H23+F23+F24+H24+J24+N24+D21+D22+D23+D24+L20+L21+L22+L23+L24+P20+P21+P22+P23+P24)</f>
        <v>0</v>
      </c>
      <c r="S8" s="155">
        <f t="shared" ref="S8:S15" si="2">+$S$4+W7</f>
        <v>0.70833333333333337</v>
      </c>
      <c r="T8" s="136"/>
      <c r="U8" s="136"/>
      <c r="V8" s="150">
        <f t="shared" si="0"/>
        <v>0.70833333333333337</v>
      </c>
      <c r="W8" s="152">
        <f t="shared" si="1"/>
        <v>0.41666666666666669</v>
      </c>
    </row>
    <row r="9" spans="1:24" ht="15" customHeight="1" x14ac:dyDescent="0.25">
      <c r="A9" s="21">
        <v>7</v>
      </c>
      <c r="B9" s="129" t="s">
        <v>71</v>
      </c>
      <c r="C9" s="57"/>
      <c r="D9" s="83"/>
      <c r="E9" s="70"/>
      <c r="F9" s="53"/>
      <c r="G9" s="70"/>
      <c r="H9" s="53"/>
      <c r="I9" s="52"/>
      <c r="J9" s="55"/>
      <c r="K9" s="52"/>
      <c r="L9" s="70"/>
      <c r="M9" s="70"/>
      <c r="N9" s="55"/>
      <c r="O9" s="77"/>
      <c r="P9" s="71"/>
      <c r="Q9" s="139" t="s">
        <v>70</v>
      </c>
      <c r="R9" s="142">
        <f>SUM(F25+H25+J25+N25+N26+J26+H26+F26+F27+H27+J27+N27+N28+J28+H28+F28+F29+D25+D26+D27+D28+D29+L25+L26+L27+L28+P25+P26+P27+P28)</f>
        <v>0</v>
      </c>
      <c r="S9" s="155">
        <f t="shared" si="2"/>
        <v>0.70833333333333337</v>
      </c>
      <c r="T9" s="136"/>
      <c r="U9" s="136"/>
      <c r="V9" s="150">
        <f t="shared" si="0"/>
        <v>0.70833333333333337</v>
      </c>
      <c r="W9" s="152">
        <f t="shared" si="1"/>
        <v>0.41666666666666669</v>
      </c>
    </row>
    <row r="10" spans="1:24" ht="15" customHeight="1" thickBot="1" x14ac:dyDescent="0.3">
      <c r="A10" s="21">
        <v>8</v>
      </c>
      <c r="B10" s="129" t="s">
        <v>73</v>
      </c>
      <c r="C10" s="57"/>
      <c r="D10" s="90"/>
      <c r="E10" s="52"/>
      <c r="F10" s="53"/>
      <c r="G10" s="52"/>
      <c r="H10" s="53"/>
      <c r="I10" s="52"/>
      <c r="J10" s="55"/>
      <c r="K10" s="52"/>
      <c r="L10" s="70"/>
      <c r="M10" s="70"/>
      <c r="N10" s="72"/>
      <c r="O10" s="96"/>
      <c r="P10" s="71"/>
      <c r="Q10" s="139" t="s">
        <v>72</v>
      </c>
      <c r="R10" s="142">
        <f>SUM(H29+J29+N29+N30+J30+H30+F30+F31+H31+J31+N31+N32+J32+H32+F32+F33+H33+J33+D30+D31+D32+D33+L29+L30+L31+L32+L33+P29+P30+P31+P32)</f>
        <v>0</v>
      </c>
      <c r="S10" s="155">
        <f t="shared" si="2"/>
        <v>0.70833333333333337</v>
      </c>
      <c r="T10" s="136"/>
      <c r="U10" s="136"/>
      <c r="V10" s="150">
        <f t="shared" si="0"/>
        <v>0.70833333333333337</v>
      </c>
      <c r="W10" s="152">
        <f t="shared" si="1"/>
        <v>0.41666666666666669</v>
      </c>
    </row>
    <row r="11" spans="1:24" ht="15.75" thickBot="1" x14ac:dyDescent="0.3">
      <c r="A11" s="21">
        <v>9</v>
      </c>
      <c r="B11" s="129" t="s">
        <v>75</v>
      </c>
      <c r="C11" s="73"/>
      <c r="D11" s="115"/>
      <c r="E11" s="59"/>
      <c r="F11" s="74"/>
      <c r="G11" s="42"/>
      <c r="H11" s="75"/>
      <c r="I11" s="42"/>
      <c r="J11" s="76"/>
      <c r="K11" s="42"/>
      <c r="L11" s="77"/>
      <c r="M11" s="77"/>
      <c r="N11" s="78"/>
      <c r="O11" s="86"/>
      <c r="P11" s="95"/>
      <c r="Q11" s="139" t="s">
        <v>74</v>
      </c>
      <c r="R11" s="142">
        <f>SUM(N33+F34+H34+J34+N34+N35+J35+H35+F35+F36+H36+J36+N36+N37+J37+H37+F37+D34+D35+D36+D37+D38+L34+L35+L36+L37+P33+P34+P35+P36+P37)</f>
        <v>0</v>
      </c>
      <c r="S11" s="155">
        <f t="shared" si="2"/>
        <v>0.70833333333333337</v>
      </c>
      <c r="T11" s="136"/>
      <c r="U11" s="136"/>
      <c r="V11" s="150">
        <f t="shared" si="0"/>
        <v>0.70833333333333337</v>
      </c>
      <c r="W11" s="152">
        <f t="shared" si="1"/>
        <v>0.41666666666666669</v>
      </c>
    </row>
    <row r="12" spans="1:24" x14ac:dyDescent="0.25">
      <c r="A12" s="21">
        <v>10</v>
      </c>
      <c r="B12" s="129" t="s">
        <v>54</v>
      </c>
      <c r="C12" s="44"/>
      <c r="D12" s="46"/>
      <c r="E12" s="80"/>
      <c r="F12" s="81"/>
      <c r="G12" s="46"/>
      <c r="H12" s="82"/>
      <c r="I12" s="46"/>
      <c r="J12" s="48"/>
      <c r="K12" s="46"/>
      <c r="L12" s="46"/>
      <c r="M12" s="46"/>
      <c r="N12" s="48"/>
      <c r="O12" s="70"/>
      <c r="P12" s="56"/>
      <c r="Q12" s="139" t="s">
        <v>76</v>
      </c>
      <c r="R12" s="142">
        <f>SUM(F38+H38+J38+N38+N39+J39+H39+F39+F40+H40+J40+N40+N41+J41+H41+F41+F42+H42+D39+D40+D41+D42+L38+L39+L40+L41+P38+P39+P40+P41)</f>
        <v>0</v>
      </c>
      <c r="S12" s="155">
        <f t="shared" si="2"/>
        <v>0.70833333333333337</v>
      </c>
      <c r="T12" s="136"/>
      <c r="U12" s="136"/>
      <c r="V12" s="150">
        <f t="shared" si="0"/>
        <v>0.70833333333333337</v>
      </c>
      <c r="W12" s="152">
        <f t="shared" si="1"/>
        <v>0.41666666666666669</v>
      </c>
    </row>
    <row r="13" spans="1:24" x14ac:dyDescent="0.25">
      <c r="A13" s="21">
        <v>11</v>
      </c>
      <c r="B13" s="129" t="s">
        <v>56</v>
      </c>
      <c r="C13" s="57"/>
      <c r="D13" s="52"/>
      <c r="E13" s="83"/>
      <c r="F13" s="84"/>
      <c r="G13" s="52"/>
      <c r="H13" s="55"/>
      <c r="I13" s="52"/>
      <c r="J13" s="55"/>
      <c r="K13" s="52"/>
      <c r="L13" s="52"/>
      <c r="M13" s="52"/>
      <c r="N13" s="55"/>
      <c r="O13" s="70"/>
      <c r="P13" s="56"/>
      <c r="Q13" s="139" t="s">
        <v>44</v>
      </c>
      <c r="R13" s="142">
        <f>SUM(J42+N42+N43+J43+H43+F43+F44+H44+J44+N44+N45+J45+H45+F45+F46+H46+J46+N46+D43+D44+D45+D46+L42+L43+L44+L45+L46+P42+P43+P44+P45)</f>
        <v>0</v>
      </c>
      <c r="S13" s="155">
        <f t="shared" si="2"/>
        <v>0.70833333333333337</v>
      </c>
      <c r="T13" s="136"/>
      <c r="U13" s="136"/>
      <c r="V13" s="150">
        <f t="shared" si="0"/>
        <v>0.70833333333333337</v>
      </c>
      <c r="W13" s="152">
        <f t="shared" si="1"/>
        <v>0.41666666666666669</v>
      </c>
    </row>
    <row r="14" spans="1:24" x14ac:dyDescent="0.25">
      <c r="A14" s="21">
        <v>12</v>
      </c>
      <c r="B14" s="129" t="s">
        <v>57</v>
      </c>
      <c r="C14" s="57"/>
      <c r="D14" s="52"/>
      <c r="E14" s="83"/>
      <c r="F14" s="84"/>
      <c r="G14" s="52"/>
      <c r="H14" s="55"/>
      <c r="I14" s="52"/>
      <c r="J14" s="55"/>
      <c r="K14" s="52"/>
      <c r="L14" s="52"/>
      <c r="M14" s="52"/>
      <c r="N14" s="55"/>
      <c r="O14" s="70"/>
      <c r="P14" s="56"/>
      <c r="Q14" s="139" t="s">
        <v>45</v>
      </c>
      <c r="R14" s="142">
        <f>SUM(F47+H47+J47+N47+N48+J48+H48+F48+F49+H49+J49+N49+N50+J50+H50+F50+D47+D48+D49+D50+D51+L47+L48+L49+L50+P46+P47+P48+P49+P50)</f>
        <v>0</v>
      </c>
      <c r="S14" s="155">
        <f t="shared" si="2"/>
        <v>0.70833333333333337</v>
      </c>
      <c r="T14" s="136"/>
      <c r="U14" s="136"/>
      <c r="V14" s="150">
        <f t="shared" si="0"/>
        <v>0.70833333333333337</v>
      </c>
      <c r="W14" s="152">
        <f t="shared" si="1"/>
        <v>0.41666666666666669</v>
      </c>
    </row>
    <row r="15" spans="1:24" ht="15.75" thickBot="1" x14ac:dyDescent="0.3">
      <c r="A15" s="21">
        <v>13</v>
      </c>
      <c r="B15" s="129" t="s">
        <v>58</v>
      </c>
      <c r="C15" s="62"/>
      <c r="D15" s="42"/>
      <c r="E15" s="85"/>
      <c r="F15" s="72"/>
      <c r="G15" s="59"/>
      <c r="H15" s="60"/>
      <c r="I15" s="59"/>
      <c r="J15" s="60"/>
      <c r="K15" s="59"/>
      <c r="L15" s="59"/>
      <c r="M15" s="59"/>
      <c r="N15" s="60"/>
      <c r="O15" s="96"/>
      <c r="P15" s="61"/>
      <c r="Q15" s="140" t="s">
        <v>46</v>
      </c>
      <c r="R15" s="143">
        <f>SUM(F51+H51+J51+N51+N52+J52+H52+F52+F53+H53+J53+N53+N54+J54+H54+F54+F55+H55+J55+D52+D53+D54+D55+L51+L52+L53+L54+P51+P52+P53+P54)</f>
        <v>0</v>
      </c>
      <c r="S15" s="156">
        <f t="shared" si="2"/>
        <v>0.70833333333333337</v>
      </c>
      <c r="T15" s="137"/>
      <c r="U15" s="137"/>
      <c r="V15" s="153">
        <f t="shared" si="0"/>
        <v>0.70833333333333337</v>
      </c>
      <c r="W15" s="154">
        <f t="shared" si="1"/>
        <v>0.41666666666666669</v>
      </c>
    </row>
    <row r="16" spans="1:24" ht="15.75" thickBot="1" x14ac:dyDescent="0.3">
      <c r="A16" s="21">
        <v>14</v>
      </c>
      <c r="B16" s="129" t="s">
        <v>77</v>
      </c>
      <c r="C16" s="62"/>
      <c r="D16" s="59"/>
      <c r="E16" s="85"/>
      <c r="F16" s="78"/>
      <c r="G16" s="86"/>
      <c r="H16" s="65"/>
      <c r="I16" s="64"/>
      <c r="J16" s="65"/>
      <c r="K16" s="87"/>
      <c r="L16" s="87"/>
      <c r="M16" s="87"/>
      <c r="N16" s="88"/>
      <c r="O16" s="68"/>
      <c r="P16" s="49"/>
      <c r="Q16"/>
      <c r="R16"/>
      <c r="S16"/>
      <c r="T16"/>
      <c r="U16" s="151"/>
      <c r="V16" s="151"/>
    </row>
    <row r="17" spans="1:24" ht="15" customHeight="1" x14ac:dyDescent="0.25">
      <c r="A17" s="21">
        <v>15</v>
      </c>
      <c r="B17" s="129" t="s">
        <v>61</v>
      </c>
      <c r="C17" s="44"/>
      <c r="D17" s="113"/>
      <c r="E17" s="50"/>
      <c r="F17" s="48"/>
      <c r="G17" s="70"/>
      <c r="H17" s="55"/>
      <c r="I17" s="52"/>
      <c r="J17" s="55"/>
      <c r="K17" s="90"/>
      <c r="L17" s="90"/>
      <c r="M17" s="52"/>
      <c r="N17" s="55"/>
      <c r="O17" s="70"/>
      <c r="P17" s="56"/>
      <c r="Q17"/>
      <c r="R17"/>
      <c r="S17"/>
      <c r="T17" s="119"/>
      <c r="U17" s="119"/>
      <c r="V17" s="119"/>
    </row>
    <row r="18" spans="1:24" x14ac:dyDescent="0.25">
      <c r="A18" s="21">
        <v>16</v>
      </c>
      <c r="B18" s="129" t="s">
        <v>63</v>
      </c>
      <c r="C18" s="57"/>
      <c r="D18" s="83"/>
      <c r="E18" s="70"/>
      <c r="F18" s="55"/>
      <c r="G18" s="70"/>
      <c r="H18" s="55"/>
      <c r="I18" s="52"/>
      <c r="J18" s="55"/>
      <c r="K18" s="90"/>
      <c r="L18" s="90"/>
      <c r="M18" s="52"/>
      <c r="N18" s="55"/>
      <c r="O18" s="70"/>
      <c r="P18" s="56"/>
      <c r="Q18"/>
      <c r="R18"/>
      <c r="S18"/>
      <c r="T18"/>
      <c r="U18" s="119"/>
      <c r="V18" s="121"/>
    </row>
    <row r="19" spans="1:24" ht="15.75" customHeight="1" thickBot="1" x14ac:dyDescent="0.3">
      <c r="A19" s="21">
        <v>17</v>
      </c>
      <c r="B19" s="129" t="s">
        <v>65</v>
      </c>
      <c r="C19" s="57"/>
      <c r="D19" s="83"/>
      <c r="E19" s="70"/>
      <c r="F19" s="55"/>
      <c r="G19" s="70"/>
      <c r="H19" s="55"/>
      <c r="I19" s="52"/>
      <c r="J19" s="55"/>
      <c r="K19" s="91"/>
      <c r="L19" s="91"/>
      <c r="M19" s="42"/>
      <c r="N19" s="76"/>
      <c r="O19" s="77"/>
      <c r="P19" s="61"/>
      <c r="Q19"/>
      <c r="R19"/>
      <c r="S19"/>
      <c r="T19"/>
      <c r="U19"/>
      <c r="V19"/>
    </row>
    <row r="20" spans="1:24" ht="15.75" thickBot="1" x14ac:dyDescent="0.3">
      <c r="A20" s="21">
        <v>18</v>
      </c>
      <c r="B20" s="129" t="s">
        <v>78</v>
      </c>
      <c r="C20" s="62"/>
      <c r="D20" s="85"/>
      <c r="E20" s="77"/>
      <c r="F20" s="76"/>
      <c r="G20" s="77"/>
      <c r="H20" s="76"/>
      <c r="I20" s="42"/>
      <c r="J20" s="78"/>
      <c r="K20" s="92"/>
      <c r="L20" s="92"/>
      <c r="M20" s="93"/>
      <c r="N20" s="94"/>
      <c r="O20" s="117"/>
      <c r="P20" s="95"/>
      <c r="Q20" s="122"/>
      <c r="R20" s="127"/>
      <c r="S20" s="124"/>
      <c r="T20"/>
      <c r="U20" s="119"/>
      <c r="V20" s="121"/>
    </row>
    <row r="21" spans="1:24" ht="15" customHeight="1" x14ac:dyDescent="0.25">
      <c r="A21" s="21">
        <v>19</v>
      </c>
      <c r="B21" s="129" t="s">
        <v>49</v>
      </c>
      <c r="C21" s="44"/>
      <c r="D21" s="113"/>
      <c r="E21" s="50"/>
      <c r="F21" s="48"/>
      <c r="G21" s="50"/>
      <c r="H21" s="48"/>
      <c r="I21" s="46"/>
      <c r="J21" s="48"/>
      <c r="K21" s="52"/>
      <c r="L21" s="52"/>
      <c r="M21" s="52"/>
      <c r="N21" s="55"/>
      <c r="O21" s="70"/>
      <c r="P21" s="56"/>
      <c r="Q21" s="122"/>
      <c r="R21" s="127"/>
      <c r="S21" s="124"/>
      <c r="T21" s="119"/>
      <c r="U21" s="119"/>
      <c r="V21" s="121"/>
    </row>
    <row r="22" spans="1:24" x14ac:dyDescent="0.25">
      <c r="A22" s="21">
        <v>20</v>
      </c>
      <c r="B22" s="129" t="s">
        <v>51</v>
      </c>
      <c r="C22" s="57"/>
      <c r="D22" s="83"/>
      <c r="E22" s="70"/>
      <c r="F22" s="55"/>
      <c r="G22" s="70"/>
      <c r="H22" s="55"/>
      <c r="I22" s="52"/>
      <c r="J22" s="55"/>
      <c r="K22" s="52"/>
      <c r="L22" s="52"/>
      <c r="M22" s="52"/>
      <c r="N22" s="55"/>
      <c r="O22" s="70"/>
      <c r="P22" s="56"/>
      <c r="Q22" s="122"/>
      <c r="R22" s="127"/>
      <c r="S22" s="123"/>
      <c r="T22" s="119"/>
      <c r="U22" s="119"/>
      <c r="V22" s="121"/>
      <c r="W22" s="146"/>
      <c r="X22" s="121"/>
    </row>
    <row r="23" spans="1:24" ht="15" customHeight="1" x14ac:dyDescent="0.25">
      <c r="A23" s="21">
        <v>21</v>
      </c>
      <c r="B23" s="129" t="s">
        <v>52</v>
      </c>
      <c r="C23" s="57"/>
      <c r="D23" s="83"/>
      <c r="E23" s="70"/>
      <c r="F23" s="55"/>
      <c r="G23" s="70"/>
      <c r="H23" s="55"/>
      <c r="I23" s="52"/>
      <c r="J23" s="55"/>
      <c r="K23" s="52"/>
      <c r="L23" s="52"/>
      <c r="M23" s="52"/>
      <c r="N23" s="55"/>
      <c r="O23" s="70"/>
      <c r="P23" s="56"/>
      <c r="Q23" s="122"/>
      <c r="R23" s="127"/>
      <c r="S23" s="120"/>
      <c r="T23" s="120"/>
      <c r="U23" s="120"/>
      <c r="V23" s="120"/>
      <c r="W23" s="13"/>
      <c r="X23" s="6"/>
    </row>
    <row r="24" spans="1:24" ht="15.75" thickBot="1" x14ac:dyDescent="0.3">
      <c r="A24" s="21">
        <v>22</v>
      </c>
      <c r="B24" s="129" t="s">
        <v>79</v>
      </c>
      <c r="C24" s="73"/>
      <c r="D24" s="116"/>
      <c r="E24" s="96"/>
      <c r="F24" s="60"/>
      <c r="G24" s="96"/>
      <c r="H24" s="60"/>
      <c r="I24" s="59"/>
      <c r="J24" s="60"/>
      <c r="K24" s="59"/>
      <c r="L24" s="59"/>
      <c r="M24" s="59"/>
      <c r="N24" s="60"/>
      <c r="O24" s="96"/>
      <c r="P24" s="61"/>
      <c r="R24" s="24"/>
      <c r="S24" s="7"/>
      <c r="T24" s="11"/>
      <c r="U24" s="11"/>
      <c r="V24" s="7"/>
      <c r="W24" s="13"/>
      <c r="X24" s="6"/>
    </row>
    <row r="25" spans="1:24" x14ac:dyDescent="0.25">
      <c r="A25" s="21">
        <v>23</v>
      </c>
      <c r="B25" s="129" t="s">
        <v>80</v>
      </c>
      <c r="C25" s="44"/>
      <c r="D25" s="113"/>
      <c r="E25" s="50"/>
      <c r="F25" s="51"/>
      <c r="G25" s="46"/>
      <c r="H25" s="48"/>
      <c r="I25" s="46"/>
      <c r="J25" s="48"/>
      <c r="K25" s="46"/>
      <c r="L25" s="46"/>
      <c r="M25" s="46"/>
      <c r="N25" s="48"/>
      <c r="O25" s="50"/>
      <c r="P25" s="49"/>
      <c r="R25" s="24"/>
      <c r="S25" s="7"/>
      <c r="T25" s="7"/>
      <c r="U25" s="7"/>
      <c r="V25" s="7"/>
      <c r="W25" s="13"/>
      <c r="X25" s="6"/>
    </row>
    <row r="26" spans="1:24" x14ac:dyDescent="0.25">
      <c r="A26" s="21">
        <v>24</v>
      </c>
      <c r="B26" s="129" t="s">
        <v>81</v>
      </c>
      <c r="C26" s="57"/>
      <c r="D26" s="83"/>
      <c r="E26" s="70"/>
      <c r="F26" s="84"/>
      <c r="G26" s="52"/>
      <c r="H26" s="55"/>
      <c r="I26" s="52"/>
      <c r="J26" s="55"/>
      <c r="K26" s="52"/>
      <c r="L26" s="52"/>
      <c r="M26" s="52"/>
      <c r="N26" s="55"/>
      <c r="O26" s="70"/>
      <c r="P26" s="56"/>
      <c r="R26" s="24"/>
      <c r="S26" s="7"/>
      <c r="T26" s="7"/>
      <c r="U26" s="7"/>
      <c r="V26" s="7"/>
      <c r="W26" s="13"/>
      <c r="X26" s="6"/>
    </row>
    <row r="27" spans="1:24" x14ac:dyDescent="0.25">
      <c r="A27" s="21">
        <v>25</v>
      </c>
      <c r="B27" s="129" t="s">
        <v>83</v>
      </c>
      <c r="C27" s="57"/>
      <c r="D27" s="83"/>
      <c r="E27" s="70"/>
      <c r="F27" s="84"/>
      <c r="G27" s="52"/>
      <c r="H27" s="55"/>
      <c r="I27" s="52"/>
      <c r="J27" s="55"/>
      <c r="K27" s="52"/>
      <c r="L27" s="52"/>
      <c r="M27" s="52"/>
      <c r="N27" s="55"/>
      <c r="O27" s="70"/>
      <c r="P27" s="56"/>
      <c r="R27" s="24"/>
      <c r="S27" s="7"/>
      <c r="T27" s="7"/>
      <c r="U27" s="7"/>
      <c r="V27" s="7"/>
      <c r="W27" s="13"/>
      <c r="X27" s="6"/>
    </row>
    <row r="28" spans="1:24" ht="15.75" thickBot="1" x14ac:dyDescent="0.3">
      <c r="A28" s="21">
        <v>26</v>
      </c>
      <c r="B28" s="129" t="s">
        <v>84</v>
      </c>
      <c r="C28" s="57"/>
      <c r="D28" s="83"/>
      <c r="E28" s="70"/>
      <c r="F28" s="84"/>
      <c r="G28" s="59"/>
      <c r="H28" s="60"/>
      <c r="I28" s="59"/>
      <c r="J28" s="60"/>
      <c r="K28" s="59"/>
      <c r="L28" s="59"/>
      <c r="M28" s="59"/>
      <c r="N28" s="60"/>
      <c r="O28" s="96"/>
      <c r="P28" s="61"/>
      <c r="R28" s="24"/>
      <c r="S28" s="7"/>
      <c r="T28" s="7"/>
      <c r="U28" s="7"/>
      <c r="V28" s="7"/>
      <c r="W28" s="13"/>
      <c r="X28" s="6"/>
    </row>
    <row r="29" spans="1:24" ht="15.75" thickBot="1" x14ac:dyDescent="0.3">
      <c r="A29" s="21">
        <v>27</v>
      </c>
      <c r="B29" s="129" t="s">
        <v>85</v>
      </c>
      <c r="C29" s="73"/>
      <c r="D29" s="116"/>
      <c r="E29" s="96"/>
      <c r="F29" s="97"/>
      <c r="G29" s="98"/>
      <c r="H29" s="48"/>
      <c r="I29" s="46"/>
      <c r="J29" s="48"/>
      <c r="K29" s="50"/>
      <c r="L29" s="50"/>
      <c r="M29" s="46"/>
      <c r="N29" s="48"/>
      <c r="O29" s="50"/>
      <c r="P29" s="49"/>
      <c r="R29" s="24"/>
      <c r="S29" s="7"/>
      <c r="T29" s="7"/>
      <c r="U29" s="7"/>
      <c r="V29" s="7"/>
      <c r="W29" s="13"/>
      <c r="X29" s="6"/>
    </row>
    <row r="30" spans="1:24" x14ac:dyDescent="0.25">
      <c r="A30" s="21">
        <v>28</v>
      </c>
      <c r="B30" s="129" t="s">
        <v>61</v>
      </c>
      <c r="C30" s="44"/>
      <c r="D30" s="113"/>
      <c r="E30" s="50"/>
      <c r="F30" s="48"/>
      <c r="G30" s="83"/>
      <c r="H30" s="55"/>
      <c r="I30" s="52"/>
      <c r="J30" s="55"/>
      <c r="K30" s="70"/>
      <c r="L30" s="70"/>
      <c r="M30" s="52"/>
      <c r="N30" s="55"/>
      <c r="O30" s="70"/>
      <c r="P30" s="56"/>
      <c r="R30" s="6"/>
      <c r="S30" s="7"/>
      <c r="T30" s="7"/>
      <c r="U30" s="7"/>
      <c r="V30" s="7"/>
      <c r="W30" s="13"/>
      <c r="X30" s="6"/>
    </row>
    <row r="31" spans="1:24" x14ac:dyDescent="0.25">
      <c r="A31" s="21">
        <v>29</v>
      </c>
      <c r="B31" s="129" t="s">
        <v>63</v>
      </c>
      <c r="C31" s="57"/>
      <c r="D31" s="83"/>
      <c r="E31" s="70"/>
      <c r="F31" s="55"/>
      <c r="G31" s="83"/>
      <c r="H31" s="55"/>
      <c r="I31" s="52"/>
      <c r="J31" s="55"/>
      <c r="K31" s="70"/>
      <c r="L31" s="70"/>
      <c r="M31" s="52"/>
      <c r="N31" s="55"/>
      <c r="O31" s="70"/>
      <c r="P31" s="56"/>
    </row>
    <row r="32" spans="1:24" ht="15.75" thickBot="1" x14ac:dyDescent="0.3">
      <c r="A32" s="21">
        <v>30</v>
      </c>
      <c r="B32" s="129" t="s">
        <v>65</v>
      </c>
      <c r="C32" s="57"/>
      <c r="D32" s="83"/>
      <c r="E32" s="70"/>
      <c r="F32" s="55"/>
      <c r="G32" s="83"/>
      <c r="H32" s="55"/>
      <c r="I32" s="52"/>
      <c r="J32" s="55"/>
      <c r="K32" s="70"/>
      <c r="L32" s="77"/>
      <c r="M32" s="59"/>
      <c r="N32" s="60"/>
      <c r="O32" s="96"/>
      <c r="P32" s="71"/>
    </row>
    <row r="33" spans="1:16" ht="15.75" thickBot="1" x14ac:dyDescent="0.3">
      <c r="A33" s="21">
        <v>31</v>
      </c>
      <c r="B33" s="129" t="s">
        <v>87</v>
      </c>
      <c r="C33" s="73"/>
      <c r="D33" s="85"/>
      <c r="E33" s="77"/>
      <c r="F33" s="76"/>
      <c r="G33" s="85"/>
      <c r="H33" s="76"/>
      <c r="I33" s="42"/>
      <c r="J33" s="76"/>
      <c r="K33" s="77"/>
      <c r="L33" s="61"/>
      <c r="M33" s="99"/>
      <c r="N33" s="65"/>
      <c r="O33" s="102"/>
      <c r="P33" s="95"/>
    </row>
    <row r="34" spans="1:16" x14ac:dyDescent="0.25">
      <c r="A34" s="21">
        <v>32</v>
      </c>
      <c r="B34" s="129" t="s">
        <v>69</v>
      </c>
      <c r="C34" s="98"/>
      <c r="D34" s="50"/>
      <c r="E34" s="46"/>
      <c r="F34" s="48"/>
      <c r="G34" s="50"/>
      <c r="H34" s="48"/>
      <c r="I34" s="46"/>
      <c r="J34" s="48"/>
      <c r="K34" s="46"/>
      <c r="L34" s="87"/>
      <c r="M34" s="52"/>
      <c r="N34" s="55"/>
      <c r="O34" s="70"/>
      <c r="P34" s="56"/>
    </row>
    <row r="35" spans="1:16" x14ac:dyDescent="0.25">
      <c r="A35" s="21">
        <v>33</v>
      </c>
      <c r="B35" s="129" t="s">
        <v>71</v>
      </c>
      <c r="C35" s="100"/>
      <c r="D35" s="70"/>
      <c r="E35" s="52"/>
      <c r="F35" s="55"/>
      <c r="G35" s="70"/>
      <c r="H35" s="55"/>
      <c r="I35" s="52"/>
      <c r="J35" s="55"/>
      <c r="K35" s="52"/>
      <c r="L35" s="52"/>
      <c r="M35" s="52"/>
      <c r="N35" s="55"/>
      <c r="O35" s="70"/>
      <c r="P35" s="56"/>
    </row>
    <row r="36" spans="1:16" x14ac:dyDescent="0.25">
      <c r="A36" s="21">
        <v>34</v>
      </c>
      <c r="B36" s="129" t="s">
        <v>73</v>
      </c>
      <c r="C36" s="100"/>
      <c r="D36" s="70"/>
      <c r="E36" s="52"/>
      <c r="F36" s="55"/>
      <c r="G36" s="70"/>
      <c r="H36" s="55"/>
      <c r="I36" s="52"/>
      <c r="J36" s="55"/>
      <c r="K36" s="52"/>
      <c r="L36" s="52"/>
      <c r="M36" s="52"/>
      <c r="N36" s="55"/>
      <c r="O36" s="70"/>
      <c r="P36" s="56"/>
    </row>
    <row r="37" spans="1:16" ht="15.75" thickBot="1" x14ac:dyDescent="0.3">
      <c r="A37" s="21">
        <v>35</v>
      </c>
      <c r="B37" s="129" t="s">
        <v>88</v>
      </c>
      <c r="C37" s="100"/>
      <c r="D37" s="77"/>
      <c r="E37" s="59"/>
      <c r="F37" s="60"/>
      <c r="G37" s="96"/>
      <c r="H37" s="60"/>
      <c r="I37" s="59"/>
      <c r="J37" s="60"/>
      <c r="K37" s="59"/>
      <c r="L37" s="59"/>
      <c r="M37" s="59"/>
      <c r="N37" s="60"/>
      <c r="O37" s="96"/>
      <c r="P37" s="61"/>
    </row>
    <row r="38" spans="1:16" ht="15.75" thickBot="1" x14ac:dyDescent="0.3">
      <c r="A38" s="21">
        <v>36</v>
      </c>
      <c r="B38" s="129" t="s">
        <v>89</v>
      </c>
      <c r="C38" s="105"/>
      <c r="D38" s="61"/>
      <c r="E38" s="86"/>
      <c r="F38" s="65"/>
      <c r="G38" s="102"/>
      <c r="H38" s="48"/>
      <c r="I38" s="46"/>
      <c r="J38" s="48"/>
      <c r="K38" s="46"/>
      <c r="L38" s="46"/>
      <c r="M38" s="46"/>
      <c r="N38" s="48"/>
      <c r="O38" s="50"/>
      <c r="P38" s="49"/>
    </row>
    <row r="39" spans="1:16" x14ac:dyDescent="0.25">
      <c r="A39" s="21">
        <v>37</v>
      </c>
      <c r="B39" s="129" t="s">
        <v>90</v>
      </c>
      <c r="C39" s="98"/>
      <c r="D39" s="68"/>
      <c r="E39" s="70"/>
      <c r="F39" s="55"/>
      <c r="G39" s="70"/>
      <c r="H39" s="55"/>
      <c r="I39" s="52"/>
      <c r="J39" s="55"/>
      <c r="K39" s="52"/>
      <c r="L39" s="52"/>
      <c r="M39" s="52"/>
      <c r="N39" s="55"/>
      <c r="O39" s="70"/>
      <c r="P39" s="56"/>
    </row>
    <row r="40" spans="1:16" x14ac:dyDescent="0.25">
      <c r="A40" s="21">
        <v>38</v>
      </c>
      <c r="B40" s="129" t="s">
        <v>91</v>
      </c>
      <c r="C40" s="100"/>
      <c r="D40" s="70"/>
      <c r="E40" s="70"/>
      <c r="F40" s="55"/>
      <c r="G40" s="70"/>
      <c r="H40" s="55"/>
      <c r="I40" s="52"/>
      <c r="J40" s="55"/>
      <c r="K40" s="52"/>
      <c r="L40" s="52"/>
      <c r="M40" s="52"/>
      <c r="N40" s="55"/>
      <c r="O40" s="70"/>
      <c r="P40" s="56"/>
    </row>
    <row r="41" spans="1:16" ht="15.75" thickBot="1" x14ac:dyDescent="0.3">
      <c r="A41" s="21">
        <v>39</v>
      </c>
      <c r="B41" s="129" t="s">
        <v>92</v>
      </c>
      <c r="C41" s="100"/>
      <c r="D41" s="70"/>
      <c r="E41" s="70"/>
      <c r="F41" s="55"/>
      <c r="G41" s="70"/>
      <c r="H41" s="76"/>
      <c r="I41" s="59"/>
      <c r="J41" s="60"/>
      <c r="K41" s="59"/>
      <c r="L41" s="59"/>
      <c r="M41" s="59"/>
      <c r="N41" s="60"/>
      <c r="O41" s="96"/>
      <c r="P41" s="61"/>
    </row>
    <row r="42" spans="1:16" ht="15.75" thickBot="1" x14ac:dyDescent="0.3">
      <c r="A42" s="21">
        <v>40</v>
      </c>
      <c r="B42" s="129" t="s">
        <v>93</v>
      </c>
      <c r="C42" s="105"/>
      <c r="D42" s="77"/>
      <c r="E42" s="77"/>
      <c r="F42" s="76"/>
      <c r="G42" s="77"/>
      <c r="H42" s="78"/>
      <c r="I42" s="99"/>
      <c r="J42" s="65"/>
      <c r="K42" s="64"/>
      <c r="L42" s="64"/>
      <c r="M42" s="64"/>
      <c r="N42" s="103"/>
      <c r="O42" s="50"/>
      <c r="P42" s="49"/>
    </row>
    <row r="43" spans="1:16" x14ac:dyDescent="0.25">
      <c r="A43" s="21">
        <v>41</v>
      </c>
      <c r="B43" s="129" t="s">
        <v>94</v>
      </c>
      <c r="C43" s="98"/>
      <c r="D43" s="50"/>
      <c r="E43" s="50"/>
      <c r="F43" s="48"/>
      <c r="G43" s="50"/>
      <c r="H43" s="48"/>
      <c r="I43" s="52"/>
      <c r="J43" s="55"/>
      <c r="K43" s="52"/>
      <c r="L43" s="52"/>
      <c r="M43" s="52"/>
      <c r="N43" s="55"/>
      <c r="O43" s="70"/>
      <c r="P43" s="56"/>
    </row>
    <row r="44" spans="1:16" x14ac:dyDescent="0.25">
      <c r="A44" s="21">
        <v>42</v>
      </c>
      <c r="B44" s="129" t="s">
        <v>95</v>
      </c>
      <c r="C44" s="100"/>
      <c r="D44" s="70"/>
      <c r="E44" s="70"/>
      <c r="F44" s="55"/>
      <c r="G44" s="70"/>
      <c r="H44" s="55"/>
      <c r="I44" s="52"/>
      <c r="J44" s="55"/>
      <c r="K44" s="52"/>
      <c r="L44" s="52"/>
      <c r="M44" s="52"/>
      <c r="N44" s="55"/>
      <c r="O44" s="70"/>
      <c r="P44" s="56"/>
    </row>
    <row r="45" spans="1:16" ht="15.75" thickBot="1" x14ac:dyDescent="0.3">
      <c r="A45" s="21">
        <v>43</v>
      </c>
      <c r="B45" s="129" t="s">
        <v>96</v>
      </c>
      <c r="C45" s="100"/>
      <c r="D45" s="70"/>
      <c r="E45" s="70"/>
      <c r="F45" s="55"/>
      <c r="G45" s="70"/>
      <c r="H45" s="55"/>
      <c r="I45" s="52"/>
      <c r="J45" s="55"/>
      <c r="K45" s="52"/>
      <c r="L45" s="52"/>
      <c r="M45" s="52"/>
      <c r="N45" s="84"/>
      <c r="O45" s="96"/>
      <c r="P45" s="61"/>
    </row>
    <row r="46" spans="1:16" ht="15.75" thickBot="1" x14ac:dyDescent="0.3">
      <c r="A46" s="21">
        <v>44</v>
      </c>
      <c r="B46" s="129" t="s">
        <v>97</v>
      </c>
      <c r="C46" s="107"/>
      <c r="D46" s="77"/>
      <c r="E46" s="77"/>
      <c r="F46" s="76"/>
      <c r="G46" s="77"/>
      <c r="H46" s="76"/>
      <c r="I46" s="42"/>
      <c r="J46" s="76"/>
      <c r="K46" s="42"/>
      <c r="L46" s="42"/>
      <c r="M46" s="42"/>
      <c r="N46" s="78"/>
      <c r="O46" s="98"/>
      <c r="P46" s="49"/>
    </row>
    <row r="47" spans="1:16" x14ac:dyDescent="0.25">
      <c r="A47" s="21">
        <v>45</v>
      </c>
      <c r="B47" s="129" t="s">
        <v>54</v>
      </c>
      <c r="C47" s="98"/>
      <c r="D47" s="50"/>
      <c r="E47" s="46"/>
      <c r="F47" s="48"/>
      <c r="G47" s="50"/>
      <c r="H47" s="48"/>
      <c r="I47" s="46"/>
      <c r="J47" s="48"/>
      <c r="K47" s="46"/>
      <c r="L47" s="46"/>
      <c r="M47" s="46"/>
      <c r="N47" s="48"/>
      <c r="O47" s="68"/>
      <c r="P47" s="89"/>
    </row>
    <row r="48" spans="1:16" x14ac:dyDescent="0.25">
      <c r="A48" s="21">
        <v>46</v>
      </c>
      <c r="B48" s="129" t="s">
        <v>56</v>
      </c>
      <c r="C48" s="100"/>
      <c r="D48" s="70"/>
      <c r="E48" s="52"/>
      <c r="F48" s="55"/>
      <c r="G48" s="70"/>
      <c r="H48" s="55"/>
      <c r="I48" s="52"/>
      <c r="J48" s="55"/>
      <c r="K48" s="52"/>
      <c r="L48" s="52"/>
      <c r="M48" s="52"/>
      <c r="N48" s="55"/>
      <c r="O48" s="70"/>
      <c r="P48" s="56"/>
    </row>
    <row r="49" spans="1:16" x14ac:dyDescent="0.25">
      <c r="A49" s="21">
        <v>47</v>
      </c>
      <c r="B49" s="129" t="s">
        <v>57</v>
      </c>
      <c r="C49" s="100"/>
      <c r="D49" s="70"/>
      <c r="E49" s="52"/>
      <c r="F49" s="55"/>
      <c r="G49" s="70"/>
      <c r="H49" s="55"/>
      <c r="I49" s="52"/>
      <c r="J49" s="55"/>
      <c r="K49" s="52"/>
      <c r="L49" s="52"/>
      <c r="M49" s="52"/>
      <c r="N49" s="55"/>
      <c r="O49" s="70"/>
      <c r="P49" s="56"/>
    </row>
    <row r="50" spans="1:16" ht="15.75" thickBot="1" x14ac:dyDescent="0.3">
      <c r="A50" s="21">
        <v>48</v>
      </c>
      <c r="B50" s="129" t="s">
        <v>58</v>
      </c>
      <c r="C50" s="105"/>
      <c r="D50" s="77"/>
      <c r="E50" s="59"/>
      <c r="F50" s="60"/>
      <c r="G50" s="96"/>
      <c r="H50" s="60"/>
      <c r="I50" s="59"/>
      <c r="J50" s="60"/>
      <c r="K50" s="59"/>
      <c r="L50" s="59"/>
      <c r="M50" s="59"/>
      <c r="N50" s="60"/>
      <c r="O50" s="96"/>
      <c r="P50" s="61"/>
    </row>
    <row r="51" spans="1:16" ht="15.75" thickBot="1" x14ac:dyDescent="0.3">
      <c r="A51" s="21">
        <v>49</v>
      </c>
      <c r="B51" s="129" t="s">
        <v>98</v>
      </c>
      <c r="C51" s="105"/>
      <c r="D51" s="61"/>
      <c r="E51" s="106"/>
      <c r="F51" s="94"/>
      <c r="G51" s="102"/>
      <c r="H51" s="65"/>
      <c r="I51" s="64"/>
      <c r="J51" s="103"/>
      <c r="K51" s="46"/>
      <c r="L51" s="46"/>
      <c r="M51" s="46"/>
      <c r="N51" s="48"/>
      <c r="O51" s="50"/>
      <c r="P51" s="49"/>
    </row>
    <row r="52" spans="1:16" x14ac:dyDescent="0.25">
      <c r="A52" s="21">
        <v>50</v>
      </c>
      <c r="B52" s="129" t="s">
        <v>90</v>
      </c>
      <c r="C52" s="98"/>
      <c r="D52" s="68"/>
      <c r="E52" s="52"/>
      <c r="F52" s="55"/>
      <c r="G52" s="70"/>
      <c r="H52" s="55"/>
      <c r="I52" s="52"/>
      <c r="J52" s="55"/>
      <c r="K52" s="52"/>
      <c r="L52" s="52"/>
      <c r="M52" s="52"/>
      <c r="N52" s="55"/>
      <c r="O52" s="70"/>
      <c r="P52" s="56"/>
    </row>
    <row r="53" spans="1:16" x14ac:dyDescent="0.25">
      <c r="A53" s="21">
        <v>51</v>
      </c>
      <c r="B53" s="129" t="s">
        <v>91</v>
      </c>
      <c r="C53" s="100"/>
      <c r="D53" s="70"/>
      <c r="E53" s="52"/>
      <c r="F53" s="55"/>
      <c r="G53" s="70"/>
      <c r="H53" s="55"/>
      <c r="I53" s="52"/>
      <c r="J53" s="55"/>
      <c r="K53" s="52"/>
      <c r="L53" s="52"/>
      <c r="M53" s="52"/>
      <c r="N53" s="55"/>
      <c r="O53" s="70"/>
      <c r="P53" s="56"/>
    </row>
    <row r="54" spans="1:16" ht="15.75" thickBot="1" x14ac:dyDescent="0.3">
      <c r="A54" s="21">
        <v>52</v>
      </c>
      <c r="B54" s="129" t="s">
        <v>92</v>
      </c>
      <c r="C54" s="100"/>
      <c r="D54" s="70"/>
      <c r="E54" s="52"/>
      <c r="F54" s="55"/>
      <c r="G54" s="70"/>
      <c r="H54" s="55"/>
      <c r="I54" s="52"/>
      <c r="J54" s="84"/>
      <c r="K54" s="59"/>
      <c r="L54" s="59"/>
      <c r="M54" s="59"/>
      <c r="N54" s="60"/>
      <c r="O54" s="96"/>
      <c r="P54" s="61"/>
    </row>
    <row r="55" spans="1:16" ht="15.75" thickBot="1" x14ac:dyDescent="0.3">
      <c r="A55" s="22">
        <v>1</v>
      </c>
      <c r="B55" s="131" t="s">
        <v>99</v>
      </c>
      <c r="C55" s="107"/>
      <c r="D55" s="96"/>
      <c r="E55" s="110"/>
      <c r="F55" s="109"/>
      <c r="G55" s="110"/>
      <c r="H55" s="109"/>
      <c r="I55" s="110"/>
      <c r="J55" s="111"/>
      <c r="K55" s="44"/>
      <c r="L55" s="114"/>
      <c r="M55" s="112"/>
      <c r="N55" s="48"/>
      <c r="O55" s="50"/>
      <c r="P55" s="49"/>
    </row>
  </sheetData>
  <mergeCells count="10">
    <mergeCell ref="M1:N2"/>
    <mergeCell ref="O1:P2"/>
    <mergeCell ref="Q1:V2"/>
    <mergeCell ref="W1:W2"/>
    <mergeCell ref="A1:B2"/>
    <mergeCell ref="C1:D2"/>
    <mergeCell ref="E1:F2"/>
    <mergeCell ref="G1:H2"/>
    <mergeCell ref="I1:J2"/>
    <mergeCell ref="K1:L2"/>
  </mergeCells>
  <conditionalFormatting sqref="V4:V15">
    <cfRule type="cellIs" dxfId="15" priority="1" operator="lessThanOrEqual">
      <formula>0.291666666666667</formula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" operator="equal" id="{1CE25D41-85E0-40D3-8333-BB09F5E97387}">
            <xm:f>Données!$A$7</xm:f>
            <x14:dxf>
              <fill>
                <patternFill>
                  <bgColor theme="0"/>
                </patternFill>
              </fill>
            </x14:dxf>
          </x14:cfRule>
          <x14:cfRule type="cellIs" priority="3" operator="equal" id="{717FD229-FE37-40E1-9232-3AEC29164A8E}">
            <xm:f>Données!$A$6</xm:f>
            <x14:dxf>
              <fill>
                <patternFill>
                  <bgColor rgb="FF92D050"/>
                </patternFill>
              </fill>
            </x14:dxf>
          </x14:cfRule>
          <x14:cfRule type="cellIs" priority="4" operator="equal" id="{77E24A75-7BE2-4D6C-9DA3-42F6DD23FE48}">
            <xm:f>Données!$A$5</xm:f>
            <x14:dxf>
              <fill>
                <patternFill>
                  <bgColor rgb="FFFFC000"/>
                </patternFill>
              </fill>
            </x14:dxf>
          </x14:cfRule>
          <x14:cfRule type="cellIs" priority="5" operator="equal" id="{DD6D622B-BBB6-49E3-8CA6-B79AFED7BA85}">
            <xm:f>Données!$A$3</xm:f>
            <x14:dxf>
              <fill>
                <patternFill>
                  <bgColor theme="5" tint="0.39994506668294322"/>
                </patternFill>
              </fill>
            </x14:dxf>
          </x14:cfRule>
          <xm:sqref>E3:E55 G3:G55 I3:I55 M3:M55 C3:D3</xm:sqref>
        </x14:conditionalFormatting>
        <x14:conditionalFormatting xmlns:xm="http://schemas.microsoft.com/office/excel/2006/main">
          <x14:cfRule type="cellIs" priority="6" operator="equal" id="{C5A76666-FA2F-404C-ABFF-13337B4BC2D1}">
            <xm:f>Données!$A$2</xm:f>
            <x14:dxf>
              <fill>
                <patternFill patternType="lightTrellis">
                  <bgColor theme="0" tint="-0.14996795556505021"/>
                </patternFill>
              </fill>
            </x14:dxf>
          </x14:cfRule>
          <xm:sqref>G3:G55 I3:I55 K3:M55 O3:P55 C3:E55</xm:sqref>
        </x14:conditionalFormatting>
        <x14:conditionalFormatting xmlns:xm="http://schemas.microsoft.com/office/excel/2006/main">
          <x14:cfRule type="cellIs" priority="7" operator="equal" id="{AE393E32-2569-4F9B-A6CE-E74B9665E0DF}">
            <xm:f>Données!$A$8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5056A516-067D-4DE6-B4EE-3D87E35A1210}">
            <xm:f>Données!$A$4</xm:f>
            <x14:dxf>
              <fill>
                <patternFill>
                  <bgColor rgb="FFFFFF00"/>
                </patternFill>
              </fill>
            </x14:dxf>
          </x14:cfRule>
          <xm:sqref>C3:E55 G3:G55 I3:I55 K3:M55 O3:P55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Données!$A$2:$A$7</xm:f>
          </x14:formula1>
          <xm:sqref>I56:I1048576 G56:G1048576 E56:E1048576 E1 G1 I1 M1 M56:M1048576</xm:sqref>
        </x14:dataValidation>
        <x14:dataValidation type="list" allowBlank="1" showInputMessage="1" showErrorMessage="1">
          <x14:formula1>
            <xm:f>Données!$A$2:$A$8</xm:f>
          </x14:formula1>
          <xm:sqref>C3:C55 E3:E55 G3:G55 I3:I55 K3:K55 M3:M55 O3:O55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55"/>
  <sheetViews>
    <sheetView workbookViewId="0">
      <selection activeCell="P55" sqref="C3:P55"/>
    </sheetView>
  </sheetViews>
  <sheetFormatPr baseColWidth="10" defaultColWidth="9.140625" defaultRowHeight="15" x14ac:dyDescent="0.25"/>
  <cols>
    <col min="1" max="1" width="3" style="2" bestFit="1" customWidth="1"/>
    <col min="2" max="2" width="17.7109375" style="19" bestFit="1" customWidth="1"/>
    <col min="3" max="3" width="7.42578125" style="26" customWidth="1"/>
    <col min="4" max="4" width="5.5703125" style="26" customWidth="1"/>
    <col min="5" max="5" width="7.42578125" style="25" customWidth="1"/>
    <col min="6" max="6" width="5.5703125" style="15" bestFit="1" customWidth="1"/>
    <col min="7" max="7" width="7.42578125" style="133" customWidth="1"/>
    <col min="8" max="8" width="5.5703125" style="15" bestFit="1" customWidth="1"/>
    <col min="9" max="9" width="7.42578125" style="25" customWidth="1"/>
    <col min="10" max="10" width="5.5703125" style="27" bestFit="1" customWidth="1"/>
    <col min="11" max="11" width="7.42578125" style="26" customWidth="1"/>
    <col min="12" max="12" width="5.5703125" style="26" customWidth="1"/>
    <col min="13" max="13" width="7.42578125" style="25" customWidth="1"/>
    <col min="14" max="14" width="5.5703125" style="27" bestFit="1" customWidth="1"/>
    <col min="15" max="15" width="7.42578125" style="26" customWidth="1"/>
    <col min="16" max="16" width="5.5703125" style="26" customWidth="1"/>
    <col min="17" max="17" width="10.42578125" style="14" bestFit="1" customWidth="1"/>
    <col min="18" max="18" width="8.140625" style="14" bestFit="1" customWidth="1"/>
    <col min="19" max="19" width="10.28515625" style="5" bestFit="1" customWidth="1"/>
    <col min="20" max="21" width="9" style="5" customWidth="1"/>
    <col min="22" max="22" width="8.140625" style="5" bestFit="1" customWidth="1"/>
    <col min="23" max="23" width="10" style="5" customWidth="1"/>
    <col min="24" max="24" width="10" customWidth="1"/>
    <col min="25" max="25" width="9.140625" style="7"/>
    <col min="27" max="27" width="10.42578125" bestFit="1" customWidth="1"/>
  </cols>
  <sheetData>
    <row r="1" spans="1:24" ht="15" customHeight="1" x14ac:dyDescent="0.25">
      <c r="A1" s="165" t="s">
        <v>33</v>
      </c>
      <c r="B1" s="161"/>
      <c r="C1" s="160" t="s">
        <v>34</v>
      </c>
      <c r="D1" s="161"/>
      <c r="E1" s="160" t="s">
        <v>35</v>
      </c>
      <c r="F1" s="161"/>
      <c r="G1" s="160" t="s">
        <v>36</v>
      </c>
      <c r="H1" s="161"/>
      <c r="I1" s="160" t="s">
        <v>37</v>
      </c>
      <c r="J1" s="161"/>
      <c r="K1" s="160" t="s">
        <v>38</v>
      </c>
      <c r="L1" s="161"/>
      <c r="M1" s="160" t="s">
        <v>39</v>
      </c>
      <c r="N1" s="161"/>
      <c r="O1" s="162" t="s">
        <v>40</v>
      </c>
      <c r="P1" s="164"/>
      <c r="Q1" s="190" t="s">
        <v>2</v>
      </c>
      <c r="R1" s="191"/>
      <c r="S1" s="191"/>
      <c r="T1" s="191"/>
      <c r="U1" s="191"/>
      <c r="V1" s="191"/>
      <c r="W1" s="188">
        <v>0.41666666666666669</v>
      </c>
    </row>
    <row r="2" spans="1:24" ht="15" customHeight="1" thickBot="1" x14ac:dyDescent="0.3">
      <c r="A2" s="166"/>
      <c r="B2" s="163"/>
      <c r="C2" s="162"/>
      <c r="D2" s="163"/>
      <c r="E2" s="162"/>
      <c r="F2" s="163"/>
      <c r="G2" s="162"/>
      <c r="H2" s="163"/>
      <c r="I2" s="162"/>
      <c r="J2" s="163"/>
      <c r="K2" s="162"/>
      <c r="L2" s="163"/>
      <c r="M2" s="162"/>
      <c r="N2" s="163"/>
      <c r="O2" s="162"/>
      <c r="P2" s="164"/>
      <c r="Q2" s="192"/>
      <c r="R2" s="193"/>
      <c r="S2" s="193"/>
      <c r="T2" s="193"/>
      <c r="U2" s="193"/>
      <c r="V2" s="193"/>
      <c r="W2" s="189"/>
      <c r="X2" s="3"/>
    </row>
    <row r="3" spans="1:24" ht="15" customHeight="1" thickBot="1" x14ac:dyDescent="0.3">
      <c r="A3" s="21">
        <v>1</v>
      </c>
      <c r="B3" s="128" t="s">
        <v>59</v>
      </c>
      <c r="C3" s="42"/>
      <c r="D3" s="126"/>
      <c r="E3" s="42"/>
      <c r="F3" s="43"/>
      <c r="G3" s="132"/>
      <c r="H3" s="45"/>
      <c r="I3" s="46"/>
      <c r="J3" s="47"/>
      <c r="K3" s="46"/>
      <c r="L3" s="46"/>
      <c r="M3" s="46"/>
      <c r="N3" s="48"/>
      <c r="O3" s="50"/>
      <c r="P3" s="49"/>
      <c r="Q3" s="138" t="s">
        <v>2</v>
      </c>
      <c r="R3" s="39" t="s">
        <v>42</v>
      </c>
      <c r="S3" s="118" t="s">
        <v>104</v>
      </c>
      <c r="T3" s="144" t="s">
        <v>100</v>
      </c>
      <c r="U3" s="145" t="s">
        <v>101</v>
      </c>
      <c r="V3" s="118" t="s">
        <v>43</v>
      </c>
      <c r="W3" s="40" t="s">
        <v>105</v>
      </c>
    </row>
    <row r="4" spans="1:24" ht="15" customHeight="1" x14ac:dyDescent="0.25">
      <c r="A4" s="21">
        <v>2</v>
      </c>
      <c r="B4" s="129" t="s">
        <v>61</v>
      </c>
      <c r="C4" s="44"/>
      <c r="D4" s="125"/>
      <c r="E4" s="50"/>
      <c r="F4" s="147"/>
      <c r="G4" s="52"/>
      <c r="H4" s="53"/>
      <c r="I4" s="52"/>
      <c r="J4" s="54"/>
      <c r="K4" s="52"/>
      <c r="L4" s="52"/>
      <c r="M4" s="52"/>
      <c r="N4" s="55"/>
      <c r="O4" s="70"/>
      <c r="P4" s="56"/>
      <c r="Q4" s="139" t="s">
        <v>60</v>
      </c>
      <c r="R4" s="141">
        <f>SUM(D4+D5+D6+D7+F4+F5+F6+F7+H3+H4+H5+H6+H7+J3+J4+J5+J6+J7+L3+L4+L5+L6+L7++N3+N4+N5+N6+P3+P4+P5+P6)</f>
        <v>0</v>
      </c>
      <c r="S4" s="135">
        <v>0.29166666666666669</v>
      </c>
      <c r="T4" s="134"/>
      <c r="U4" s="134"/>
      <c r="V4" s="150">
        <f>SUM(S4-R4-T4+U4)</f>
        <v>0.29166666666666669</v>
      </c>
      <c r="W4" s="152">
        <f>IF(V4&gt;$W$1,$W$1,V4)</f>
        <v>0.29166666666666669</v>
      </c>
    </row>
    <row r="5" spans="1:24" x14ac:dyDescent="0.25">
      <c r="A5" s="21">
        <v>3</v>
      </c>
      <c r="B5" s="129" t="s">
        <v>63</v>
      </c>
      <c r="C5" s="57"/>
      <c r="D5" s="90"/>
      <c r="E5" s="52"/>
      <c r="F5" s="58"/>
      <c r="G5" s="52"/>
      <c r="H5" s="53"/>
      <c r="I5" s="52"/>
      <c r="J5" s="55"/>
      <c r="K5" s="52"/>
      <c r="L5" s="52"/>
      <c r="M5" s="52"/>
      <c r="N5" s="55"/>
      <c r="O5" s="70"/>
      <c r="P5" s="71"/>
      <c r="Q5" s="139" t="s">
        <v>62</v>
      </c>
      <c r="R5" s="142">
        <f>SUM(D8+D9+D10+D11+F8+F9+F10+F11+H8+H9+H10+H11+J8+J9+J10+J11+L8+L9+L10+L11+N7+N8+N9+N10+N11+P7+P8+P9+P10)</f>
        <v>0</v>
      </c>
      <c r="S5" s="155">
        <f>+S4+W4</f>
        <v>0.58333333333333337</v>
      </c>
      <c r="T5" s="136"/>
      <c r="U5" s="136"/>
      <c r="V5" s="150">
        <f t="shared" ref="V5:V15" si="0">SUM(S5-R5-T5+U5)</f>
        <v>0.58333333333333337</v>
      </c>
      <c r="W5" s="152">
        <f t="shared" ref="W5:W15" si="1">IF(V5&gt;$W$1,$W$1,V5)</f>
        <v>0.41666666666666669</v>
      </c>
    </row>
    <row r="6" spans="1:24" ht="15" customHeight="1" thickBot="1" x14ac:dyDescent="0.3">
      <c r="A6" s="21">
        <v>4</v>
      </c>
      <c r="B6" s="129" t="s">
        <v>65</v>
      </c>
      <c r="C6" s="57"/>
      <c r="D6" s="90"/>
      <c r="E6" s="52"/>
      <c r="F6" s="58"/>
      <c r="G6" s="52"/>
      <c r="H6" s="53"/>
      <c r="I6" s="52"/>
      <c r="J6" s="55"/>
      <c r="K6" s="52"/>
      <c r="L6" s="42"/>
      <c r="M6" s="59"/>
      <c r="N6" s="60"/>
      <c r="O6" s="96"/>
      <c r="P6" s="61"/>
      <c r="Q6" s="139" t="s">
        <v>64</v>
      </c>
      <c r="R6" s="142">
        <f>SUM(D12+D13+D14+D15+D16+F12+F13+F14+F15+F16+H12+H13+H14+H15+J12+J13+J14+J15+L12+L13+L14+L15+N12+N13+N14+N15+P11+P12+P13+P14+P15)</f>
        <v>0</v>
      </c>
      <c r="S6" s="155">
        <f>+S4+W5</f>
        <v>0.70833333333333337</v>
      </c>
      <c r="T6" s="136"/>
      <c r="U6" s="136"/>
      <c r="V6" s="150">
        <f t="shared" si="0"/>
        <v>0.70833333333333337</v>
      </c>
      <c r="W6" s="152">
        <f t="shared" si="1"/>
        <v>0.41666666666666669</v>
      </c>
    </row>
    <row r="7" spans="1:24" ht="15" customHeight="1" thickBot="1" x14ac:dyDescent="0.3">
      <c r="A7" s="21">
        <v>5</v>
      </c>
      <c r="B7" s="130" t="s">
        <v>67</v>
      </c>
      <c r="C7" s="62"/>
      <c r="D7" s="91"/>
      <c r="E7" s="42"/>
      <c r="F7" s="43"/>
      <c r="G7" s="42"/>
      <c r="H7" s="63"/>
      <c r="I7" s="64"/>
      <c r="J7" s="65"/>
      <c r="K7" s="102"/>
      <c r="L7" s="61"/>
      <c r="M7" s="44"/>
      <c r="N7" s="67"/>
      <c r="O7" s="50"/>
      <c r="P7" s="49"/>
      <c r="Q7" s="139" t="s">
        <v>66</v>
      </c>
      <c r="R7" s="142">
        <f>SUM(D17+D18+D19+D20+F17+F18+F19+F20+H16+H17+H18+H19+H20+J16+J17+J18+J19+J20+L16+L17+L18+L19+N16+N17+N18+N19+P16+P17+P18+P19)</f>
        <v>0</v>
      </c>
      <c r="S7" s="155">
        <f>+$S$4+W6</f>
        <v>0.70833333333333337</v>
      </c>
      <c r="T7" s="136"/>
      <c r="U7" s="136"/>
      <c r="V7" s="150">
        <f t="shared" si="0"/>
        <v>0.70833333333333337</v>
      </c>
      <c r="W7" s="152">
        <f t="shared" si="1"/>
        <v>0.41666666666666669</v>
      </c>
    </row>
    <row r="8" spans="1:24" x14ac:dyDescent="0.25">
      <c r="A8" s="21">
        <v>6</v>
      </c>
      <c r="B8" s="129" t="s">
        <v>69</v>
      </c>
      <c r="C8" s="44"/>
      <c r="D8" s="114"/>
      <c r="E8" s="46"/>
      <c r="F8" s="45"/>
      <c r="G8" s="46"/>
      <c r="H8" s="45"/>
      <c r="I8" s="46"/>
      <c r="J8" s="47"/>
      <c r="K8" s="46"/>
      <c r="L8" s="68"/>
      <c r="M8" s="68"/>
      <c r="N8" s="69"/>
      <c r="O8" s="70"/>
      <c r="P8" s="56"/>
      <c r="Q8" s="139" t="s">
        <v>68</v>
      </c>
      <c r="R8" s="142">
        <f>SUM(N20+N21+J21+H21+F21+F22+H22+J22+N22+N23+J23+H23+F23+F24+H24+J24+N24+D21+D22+D23+D24+L20+L21+L22+L23+L24+P20+P21+P22+P23+P24)</f>
        <v>0</v>
      </c>
      <c r="S8" s="155">
        <f t="shared" ref="S8:S15" si="2">+$S$4+W7</f>
        <v>0.70833333333333337</v>
      </c>
      <c r="T8" s="136"/>
      <c r="U8" s="136"/>
      <c r="V8" s="150">
        <f t="shared" si="0"/>
        <v>0.70833333333333337</v>
      </c>
      <c r="W8" s="152">
        <f t="shared" si="1"/>
        <v>0.41666666666666669</v>
      </c>
    </row>
    <row r="9" spans="1:24" ht="15" customHeight="1" x14ac:dyDescent="0.25">
      <c r="A9" s="21">
        <v>7</v>
      </c>
      <c r="B9" s="129" t="s">
        <v>71</v>
      </c>
      <c r="C9" s="57"/>
      <c r="D9" s="83"/>
      <c r="E9" s="70"/>
      <c r="F9" s="53"/>
      <c r="G9" s="70"/>
      <c r="H9" s="53"/>
      <c r="I9" s="52"/>
      <c r="J9" s="55"/>
      <c r="K9" s="52"/>
      <c r="L9" s="70"/>
      <c r="M9" s="70"/>
      <c r="N9" s="55"/>
      <c r="O9" s="77"/>
      <c r="P9" s="71"/>
      <c r="Q9" s="139" t="s">
        <v>70</v>
      </c>
      <c r="R9" s="142">
        <f>SUM(F25+H25+J25+N25+N26+J26+H26+F26+F27+H27+J27+N27+N28+J28+H28+F28+F29+D25+D26+D27+D28+D29+L25+L26+L27+L28+P25+P26+P27+P28)</f>
        <v>0</v>
      </c>
      <c r="S9" s="155">
        <f t="shared" si="2"/>
        <v>0.70833333333333337</v>
      </c>
      <c r="T9" s="136"/>
      <c r="U9" s="136"/>
      <c r="V9" s="150">
        <f t="shared" si="0"/>
        <v>0.70833333333333337</v>
      </c>
      <c r="W9" s="152">
        <f t="shared" si="1"/>
        <v>0.41666666666666669</v>
      </c>
    </row>
    <row r="10" spans="1:24" ht="15" customHeight="1" thickBot="1" x14ac:dyDescent="0.3">
      <c r="A10" s="21">
        <v>8</v>
      </c>
      <c r="B10" s="129" t="s">
        <v>73</v>
      </c>
      <c r="C10" s="57"/>
      <c r="D10" s="90"/>
      <c r="E10" s="52"/>
      <c r="F10" s="53"/>
      <c r="G10" s="52"/>
      <c r="H10" s="53"/>
      <c r="I10" s="52"/>
      <c r="J10" s="55"/>
      <c r="K10" s="52"/>
      <c r="L10" s="70"/>
      <c r="M10" s="70"/>
      <c r="N10" s="72"/>
      <c r="O10" s="96"/>
      <c r="P10" s="71"/>
      <c r="Q10" s="139" t="s">
        <v>72</v>
      </c>
      <c r="R10" s="142">
        <f>SUM(H29+J29+N29+N30+J30+H30+F30+F31+H31+J31+N31+N32+J32+H32+F32+F33+H33+J33+D30+D31+D32+D33+L29+L30+L31+L32+L33+P29+P30+P31+P32)</f>
        <v>0</v>
      </c>
      <c r="S10" s="155">
        <f t="shared" si="2"/>
        <v>0.70833333333333337</v>
      </c>
      <c r="T10" s="136"/>
      <c r="U10" s="136"/>
      <c r="V10" s="150">
        <f t="shared" si="0"/>
        <v>0.70833333333333337</v>
      </c>
      <c r="W10" s="152">
        <f t="shared" si="1"/>
        <v>0.41666666666666669</v>
      </c>
    </row>
    <row r="11" spans="1:24" ht="15.75" thickBot="1" x14ac:dyDescent="0.3">
      <c r="A11" s="21">
        <v>9</v>
      </c>
      <c r="B11" s="129" t="s">
        <v>75</v>
      </c>
      <c r="C11" s="73"/>
      <c r="D11" s="115"/>
      <c r="E11" s="59"/>
      <c r="F11" s="74"/>
      <c r="G11" s="42"/>
      <c r="H11" s="75"/>
      <c r="I11" s="42"/>
      <c r="J11" s="76"/>
      <c r="K11" s="42"/>
      <c r="L11" s="77"/>
      <c r="M11" s="77"/>
      <c r="N11" s="78"/>
      <c r="O11" s="86"/>
      <c r="P11" s="95"/>
      <c r="Q11" s="139" t="s">
        <v>74</v>
      </c>
      <c r="R11" s="142">
        <f>SUM(N33+F34+H34+J34+N34+N35+J35+H35+F35+F36+H36+J36+N36+N37+J37+H37+F37+D34+D35+D36+D37+D38+L34+L35+L36+L37+P33+P34+P35+P36+P37)</f>
        <v>0</v>
      </c>
      <c r="S11" s="155">
        <f t="shared" si="2"/>
        <v>0.70833333333333337</v>
      </c>
      <c r="T11" s="136"/>
      <c r="U11" s="136"/>
      <c r="V11" s="150">
        <f t="shared" si="0"/>
        <v>0.70833333333333337</v>
      </c>
      <c r="W11" s="152">
        <f t="shared" si="1"/>
        <v>0.41666666666666669</v>
      </c>
    </row>
    <row r="12" spans="1:24" x14ac:dyDescent="0.25">
      <c r="A12" s="21">
        <v>10</v>
      </c>
      <c r="B12" s="129" t="s">
        <v>54</v>
      </c>
      <c r="C12" s="44"/>
      <c r="D12" s="46"/>
      <c r="E12" s="80"/>
      <c r="F12" s="81"/>
      <c r="G12" s="46"/>
      <c r="H12" s="82"/>
      <c r="I12" s="46"/>
      <c r="J12" s="48"/>
      <c r="K12" s="46"/>
      <c r="L12" s="46"/>
      <c r="M12" s="46"/>
      <c r="N12" s="48"/>
      <c r="O12" s="70"/>
      <c r="P12" s="56"/>
      <c r="Q12" s="139" t="s">
        <v>76</v>
      </c>
      <c r="R12" s="142">
        <f>SUM(F38+H38+J38+N38+N39+J39+H39+F39+F40+H40+J40+N40+N41+J41+H41+F41+F42+H42+D39+D40+D41+D42+L38+L39+L40+L41+P38+P39+P40+P41)</f>
        <v>0</v>
      </c>
      <c r="S12" s="155">
        <f t="shared" si="2"/>
        <v>0.70833333333333337</v>
      </c>
      <c r="T12" s="136"/>
      <c r="U12" s="136"/>
      <c r="V12" s="150">
        <f t="shared" si="0"/>
        <v>0.70833333333333337</v>
      </c>
      <c r="W12" s="152">
        <f t="shared" si="1"/>
        <v>0.41666666666666669</v>
      </c>
    </row>
    <row r="13" spans="1:24" x14ac:dyDescent="0.25">
      <c r="A13" s="21">
        <v>11</v>
      </c>
      <c r="B13" s="129" t="s">
        <v>56</v>
      </c>
      <c r="C13" s="57"/>
      <c r="D13" s="52"/>
      <c r="E13" s="83"/>
      <c r="F13" s="84"/>
      <c r="G13" s="52"/>
      <c r="H13" s="55"/>
      <c r="I13" s="52"/>
      <c r="J13" s="55"/>
      <c r="K13" s="52"/>
      <c r="L13" s="52"/>
      <c r="M13" s="52"/>
      <c r="N13" s="55"/>
      <c r="O13" s="70"/>
      <c r="P13" s="56"/>
      <c r="Q13" s="139" t="s">
        <v>44</v>
      </c>
      <c r="R13" s="142">
        <f>SUM(J42+N42+N43+J43+H43+F43+F44+H44+J44+N44+N45+J45+H45+F45+F46+H46+J46+N46+D43+D44+D45+D46+L42+L43+L44+L45+L46+P42+P43+P44+P45)</f>
        <v>0</v>
      </c>
      <c r="S13" s="155">
        <f t="shared" si="2"/>
        <v>0.70833333333333337</v>
      </c>
      <c r="T13" s="136"/>
      <c r="U13" s="136"/>
      <c r="V13" s="150">
        <f t="shared" si="0"/>
        <v>0.70833333333333337</v>
      </c>
      <c r="W13" s="152">
        <f t="shared" si="1"/>
        <v>0.41666666666666669</v>
      </c>
    </row>
    <row r="14" spans="1:24" x14ac:dyDescent="0.25">
      <c r="A14" s="21">
        <v>12</v>
      </c>
      <c r="B14" s="129" t="s">
        <v>57</v>
      </c>
      <c r="C14" s="57"/>
      <c r="D14" s="52"/>
      <c r="E14" s="83"/>
      <c r="F14" s="84"/>
      <c r="G14" s="52"/>
      <c r="H14" s="55"/>
      <c r="I14" s="52"/>
      <c r="J14" s="55"/>
      <c r="K14" s="52"/>
      <c r="L14" s="52"/>
      <c r="M14" s="52"/>
      <c r="N14" s="55"/>
      <c r="O14" s="70"/>
      <c r="P14" s="56"/>
      <c r="Q14" s="139" t="s">
        <v>45</v>
      </c>
      <c r="R14" s="142">
        <f>SUM(F47+H47+J47+N47+N48+J48+H48+F48+F49+H49+J49+N49+N50+J50+H50+F50+D47+D48+D49+D50+D51+L47+L48+L49+L50+P46+P47+P48+P49+P50)</f>
        <v>0</v>
      </c>
      <c r="S14" s="155">
        <f t="shared" si="2"/>
        <v>0.70833333333333337</v>
      </c>
      <c r="T14" s="136"/>
      <c r="U14" s="136"/>
      <c r="V14" s="150">
        <f t="shared" si="0"/>
        <v>0.70833333333333337</v>
      </c>
      <c r="W14" s="152">
        <f t="shared" si="1"/>
        <v>0.41666666666666669</v>
      </c>
    </row>
    <row r="15" spans="1:24" ht="15.75" thickBot="1" x14ac:dyDescent="0.3">
      <c r="A15" s="21">
        <v>13</v>
      </c>
      <c r="B15" s="129" t="s">
        <v>58</v>
      </c>
      <c r="C15" s="62"/>
      <c r="D15" s="42"/>
      <c r="E15" s="85"/>
      <c r="F15" s="72"/>
      <c r="G15" s="59"/>
      <c r="H15" s="60"/>
      <c r="I15" s="59"/>
      <c r="J15" s="60"/>
      <c r="K15" s="59"/>
      <c r="L15" s="59"/>
      <c r="M15" s="59"/>
      <c r="N15" s="60"/>
      <c r="O15" s="96"/>
      <c r="P15" s="61"/>
      <c r="Q15" s="140" t="s">
        <v>46</v>
      </c>
      <c r="R15" s="143">
        <f>SUM(F51+H51+J51+N51+N52+J52+H52+F52+F53+H53+J53+N53+N54+J54+H54+F54+F55+H55+J55+D52+D53+D54+D55+L51+L52+L53+L54+P51+P52+P53+P54)</f>
        <v>0</v>
      </c>
      <c r="S15" s="156">
        <f t="shared" si="2"/>
        <v>0.70833333333333337</v>
      </c>
      <c r="T15" s="137"/>
      <c r="U15" s="137"/>
      <c r="V15" s="153">
        <f t="shared" si="0"/>
        <v>0.70833333333333337</v>
      </c>
      <c r="W15" s="154">
        <f t="shared" si="1"/>
        <v>0.41666666666666669</v>
      </c>
    </row>
    <row r="16" spans="1:24" ht="15.75" thickBot="1" x14ac:dyDescent="0.3">
      <c r="A16" s="21">
        <v>14</v>
      </c>
      <c r="B16" s="129" t="s">
        <v>77</v>
      </c>
      <c r="C16" s="62"/>
      <c r="D16" s="59"/>
      <c r="E16" s="85"/>
      <c r="F16" s="78"/>
      <c r="G16" s="86"/>
      <c r="H16" s="65"/>
      <c r="I16" s="64"/>
      <c r="J16" s="65"/>
      <c r="K16" s="87"/>
      <c r="L16" s="87"/>
      <c r="M16" s="87"/>
      <c r="N16" s="88"/>
      <c r="O16" s="68"/>
      <c r="P16" s="49"/>
      <c r="Q16"/>
      <c r="R16"/>
      <c r="S16"/>
      <c r="T16"/>
      <c r="U16" s="151"/>
      <c r="V16" s="151"/>
    </row>
    <row r="17" spans="1:24" ht="15" customHeight="1" x14ac:dyDescent="0.25">
      <c r="A17" s="21">
        <v>15</v>
      </c>
      <c r="B17" s="129" t="s">
        <v>61</v>
      </c>
      <c r="C17" s="44"/>
      <c r="D17" s="113"/>
      <c r="E17" s="50"/>
      <c r="F17" s="48"/>
      <c r="G17" s="70"/>
      <c r="H17" s="55"/>
      <c r="I17" s="52"/>
      <c r="J17" s="55"/>
      <c r="K17" s="90"/>
      <c r="L17" s="90"/>
      <c r="M17" s="52"/>
      <c r="N17" s="55"/>
      <c r="O17" s="70"/>
      <c r="P17" s="56"/>
      <c r="Q17"/>
      <c r="R17"/>
      <c r="S17"/>
      <c r="T17" s="119"/>
      <c r="U17" s="119"/>
      <c r="V17" s="119"/>
    </row>
    <row r="18" spans="1:24" x14ac:dyDescent="0.25">
      <c r="A18" s="21">
        <v>16</v>
      </c>
      <c r="B18" s="129" t="s">
        <v>63</v>
      </c>
      <c r="C18" s="57"/>
      <c r="D18" s="83"/>
      <c r="E18" s="70"/>
      <c r="F18" s="55"/>
      <c r="G18" s="70"/>
      <c r="H18" s="55"/>
      <c r="I18" s="52"/>
      <c r="J18" s="55"/>
      <c r="K18" s="90"/>
      <c r="L18" s="90"/>
      <c r="M18" s="52"/>
      <c r="N18" s="55"/>
      <c r="O18" s="70"/>
      <c r="P18" s="56"/>
      <c r="Q18"/>
      <c r="R18"/>
      <c r="S18"/>
      <c r="T18"/>
      <c r="U18" s="119"/>
      <c r="V18" s="121"/>
    </row>
    <row r="19" spans="1:24" ht="15.75" customHeight="1" thickBot="1" x14ac:dyDescent="0.3">
      <c r="A19" s="21">
        <v>17</v>
      </c>
      <c r="B19" s="129" t="s">
        <v>65</v>
      </c>
      <c r="C19" s="57"/>
      <c r="D19" s="83"/>
      <c r="E19" s="70"/>
      <c r="F19" s="55"/>
      <c r="G19" s="70"/>
      <c r="H19" s="55"/>
      <c r="I19" s="52"/>
      <c r="J19" s="55"/>
      <c r="K19" s="91"/>
      <c r="L19" s="91"/>
      <c r="M19" s="42"/>
      <c r="N19" s="76"/>
      <c r="O19" s="77"/>
      <c r="P19" s="61"/>
      <c r="Q19"/>
      <c r="R19"/>
      <c r="S19"/>
      <c r="T19"/>
      <c r="U19"/>
      <c r="V19"/>
    </row>
    <row r="20" spans="1:24" ht="15.75" thickBot="1" x14ac:dyDescent="0.3">
      <c r="A20" s="21">
        <v>18</v>
      </c>
      <c r="B20" s="129" t="s">
        <v>78</v>
      </c>
      <c r="C20" s="62"/>
      <c r="D20" s="85"/>
      <c r="E20" s="77"/>
      <c r="F20" s="76"/>
      <c r="G20" s="77"/>
      <c r="H20" s="76"/>
      <c r="I20" s="42"/>
      <c r="J20" s="78"/>
      <c r="K20" s="92"/>
      <c r="L20" s="92"/>
      <c r="M20" s="93"/>
      <c r="N20" s="94"/>
      <c r="O20" s="117"/>
      <c r="P20" s="95"/>
      <c r="Q20" s="122"/>
      <c r="R20" s="127"/>
      <c r="S20" s="124"/>
      <c r="T20"/>
      <c r="U20" s="119"/>
      <c r="V20" s="121"/>
    </row>
    <row r="21" spans="1:24" ht="15" customHeight="1" x14ac:dyDescent="0.25">
      <c r="A21" s="21">
        <v>19</v>
      </c>
      <c r="B21" s="129" t="s">
        <v>49</v>
      </c>
      <c r="C21" s="44"/>
      <c r="D21" s="113"/>
      <c r="E21" s="50"/>
      <c r="F21" s="48"/>
      <c r="G21" s="50"/>
      <c r="H21" s="48"/>
      <c r="I21" s="46"/>
      <c r="J21" s="48"/>
      <c r="K21" s="52"/>
      <c r="L21" s="52"/>
      <c r="M21" s="52"/>
      <c r="N21" s="55"/>
      <c r="O21" s="70"/>
      <c r="P21" s="56"/>
      <c r="Q21" s="122"/>
      <c r="R21" s="127"/>
      <c r="S21" s="124"/>
      <c r="T21" s="119"/>
      <c r="U21" s="119"/>
      <c r="V21" s="121"/>
    </row>
    <row r="22" spans="1:24" x14ac:dyDescent="0.25">
      <c r="A22" s="21">
        <v>20</v>
      </c>
      <c r="B22" s="129" t="s">
        <v>51</v>
      </c>
      <c r="C22" s="57"/>
      <c r="D22" s="83"/>
      <c r="E22" s="70"/>
      <c r="F22" s="55"/>
      <c r="G22" s="70"/>
      <c r="H22" s="55"/>
      <c r="I22" s="52"/>
      <c r="J22" s="55"/>
      <c r="K22" s="52"/>
      <c r="L22" s="52"/>
      <c r="M22" s="52"/>
      <c r="N22" s="55"/>
      <c r="O22" s="70"/>
      <c r="P22" s="56"/>
      <c r="Q22" s="122"/>
      <c r="R22" s="127"/>
      <c r="S22" s="123"/>
      <c r="T22" s="119"/>
      <c r="U22" s="119"/>
      <c r="V22" s="121"/>
      <c r="W22" s="146"/>
      <c r="X22" s="121"/>
    </row>
    <row r="23" spans="1:24" ht="15" customHeight="1" x14ac:dyDescent="0.25">
      <c r="A23" s="21">
        <v>21</v>
      </c>
      <c r="B23" s="129" t="s">
        <v>52</v>
      </c>
      <c r="C23" s="57"/>
      <c r="D23" s="83"/>
      <c r="E23" s="70"/>
      <c r="F23" s="55"/>
      <c r="G23" s="70"/>
      <c r="H23" s="55"/>
      <c r="I23" s="52"/>
      <c r="J23" s="55"/>
      <c r="K23" s="52"/>
      <c r="L23" s="52"/>
      <c r="M23" s="52"/>
      <c r="N23" s="55"/>
      <c r="O23" s="70"/>
      <c r="P23" s="56"/>
      <c r="Q23" s="122"/>
      <c r="R23" s="127"/>
      <c r="S23" s="120"/>
      <c r="T23" s="120"/>
      <c r="U23" s="120"/>
      <c r="V23" s="120"/>
      <c r="W23" s="13"/>
      <c r="X23" s="6"/>
    </row>
    <row r="24" spans="1:24" ht="15.75" thickBot="1" x14ac:dyDescent="0.3">
      <c r="A24" s="21">
        <v>22</v>
      </c>
      <c r="B24" s="129" t="s">
        <v>79</v>
      </c>
      <c r="C24" s="73"/>
      <c r="D24" s="116"/>
      <c r="E24" s="96"/>
      <c r="F24" s="60"/>
      <c r="G24" s="96"/>
      <c r="H24" s="60"/>
      <c r="I24" s="59"/>
      <c r="J24" s="60"/>
      <c r="K24" s="59"/>
      <c r="L24" s="59"/>
      <c r="M24" s="59"/>
      <c r="N24" s="60"/>
      <c r="O24" s="96"/>
      <c r="P24" s="61"/>
      <c r="R24" s="24"/>
      <c r="S24" s="7"/>
      <c r="T24" s="11"/>
      <c r="U24" s="11"/>
      <c r="V24" s="7"/>
      <c r="W24" s="13"/>
      <c r="X24" s="6"/>
    </row>
    <row r="25" spans="1:24" x14ac:dyDescent="0.25">
      <c r="A25" s="21">
        <v>23</v>
      </c>
      <c r="B25" s="129" t="s">
        <v>80</v>
      </c>
      <c r="C25" s="44"/>
      <c r="D25" s="113"/>
      <c r="E25" s="50"/>
      <c r="F25" s="51"/>
      <c r="G25" s="46"/>
      <c r="H25" s="48"/>
      <c r="I25" s="46"/>
      <c r="J25" s="48"/>
      <c r="K25" s="46"/>
      <c r="L25" s="46"/>
      <c r="M25" s="46"/>
      <c r="N25" s="48"/>
      <c r="O25" s="50"/>
      <c r="P25" s="49"/>
      <c r="R25" s="24"/>
      <c r="S25" s="7"/>
      <c r="T25" s="7"/>
      <c r="U25" s="7"/>
      <c r="V25" s="7"/>
      <c r="W25" s="13"/>
      <c r="X25" s="6"/>
    </row>
    <row r="26" spans="1:24" x14ac:dyDescent="0.25">
      <c r="A26" s="21">
        <v>24</v>
      </c>
      <c r="B26" s="129" t="s">
        <v>81</v>
      </c>
      <c r="C26" s="57"/>
      <c r="D26" s="83"/>
      <c r="E26" s="70"/>
      <c r="F26" s="84"/>
      <c r="G26" s="52"/>
      <c r="H26" s="55"/>
      <c r="I26" s="52"/>
      <c r="J26" s="55"/>
      <c r="K26" s="52"/>
      <c r="L26" s="52"/>
      <c r="M26" s="52"/>
      <c r="N26" s="55"/>
      <c r="O26" s="70"/>
      <c r="P26" s="56"/>
      <c r="R26" s="24"/>
      <c r="S26" s="7"/>
      <c r="T26" s="7"/>
      <c r="U26" s="7"/>
      <c r="V26" s="7"/>
      <c r="W26" s="13"/>
      <c r="X26" s="6"/>
    </row>
    <row r="27" spans="1:24" x14ac:dyDescent="0.25">
      <c r="A27" s="21">
        <v>25</v>
      </c>
      <c r="B27" s="129" t="s">
        <v>83</v>
      </c>
      <c r="C27" s="57"/>
      <c r="D27" s="83"/>
      <c r="E27" s="70"/>
      <c r="F27" s="84"/>
      <c r="G27" s="52"/>
      <c r="H27" s="55"/>
      <c r="I27" s="52"/>
      <c r="J27" s="55"/>
      <c r="K27" s="52"/>
      <c r="L27" s="52"/>
      <c r="M27" s="52"/>
      <c r="N27" s="55"/>
      <c r="O27" s="70"/>
      <c r="P27" s="56"/>
      <c r="R27" s="24"/>
      <c r="S27" s="7"/>
      <c r="T27" s="7"/>
      <c r="U27" s="7"/>
      <c r="V27" s="7"/>
      <c r="W27" s="13"/>
      <c r="X27" s="6"/>
    </row>
    <row r="28" spans="1:24" ht="15.75" thickBot="1" x14ac:dyDescent="0.3">
      <c r="A28" s="21">
        <v>26</v>
      </c>
      <c r="B28" s="129" t="s">
        <v>84</v>
      </c>
      <c r="C28" s="57"/>
      <c r="D28" s="83"/>
      <c r="E28" s="70"/>
      <c r="F28" s="84"/>
      <c r="G28" s="59"/>
      <c r="H28" s="60"/>
      <c r="I28" s="59"/>
      <c r="J28" s="60"/>
      <c r="K28" s="59"/>
      <c r="L28" s="59"/>
      <c r="M28" s="59"/>
      <c r="N28" s="60"/>
      <c r="O28" s="96"/>
      <c r="P28" s="61"/>
      <c r="R28" s="24"/>
      <c r="S28" s="7"/>
      <c r="T28" s="7"/>
      <c r="U28" s="7"/>
      <c r="V28" s="7"/>
      <c r="W28" s="13"/>
      <c r="X28" s="6"/>
    </row>
    <row r="29" spans="1:24" ht="15.75" thickBot="1" x14ac:dyDescent="0.3">
      <c r="A29" s="21">
        <v>27</v>
      </c>
      <c r="B29" s="129" t="s">
        <v>85</v>
      </c>
      <c r="C29" s="73"/>
      <c r="D29" s="116"/>
      <c r="E29" s="96"/>
      <c r="F29" s="97"/>
      <c r="G29" s="98"/>
      <c r="H29" s="48"/>
      <c r="I29" s="46"/>
      <c r="J29" s="48"/>
      <c r="K29" s="50"/>
      <c r="L29" s="50"/>
      <c r="M29" s="46"/>
      <c r="N29" s="48"/>
      <c r="O29" s="50"/>
      <c r="P29" s="49"/>
      <c r="R29" s="24"/>
      <c r="S29" s="7"/>
      <c r="T29" s="7"/>
      <c r="U29" s="7"/>
      <c r="V29" s="7"/>
      <c r="W29" s="13"/>
      <c r="X29" s="6"/>
    </row>
    <row r="30" spans="1:24" x14ac:dyDescent="0.25">
      <c r="A30" s="21">
        <v>28</v>
      </c>
      <c r="B30" s="129" t="s">
        <v>61</v>
      </c>
      <c r="C30" s="44"/>
      <c r="D30" s="113"/>
      <c r="E30" s="50"/>
      <c r="F30" s="48"/>
      <c r="G30" s="83"/>
      <c r="H30" s="55"/>
      <c r="I30" s="52"/>
      <c r="J30" s="55"/>
      <c r="K30" s="70"/>
      <c r="L30" s="70"/>
      <c r="M30" s="52"/>
      <c r="N30" s="55"/>
      <c r="O30" s="70"/>
      <c r="P30" s="56"/>
      <c r="R30" s="6"/>
      <c r="S30" s="7"/>
      <c r="T30" s="7"/>
      <c r="U30" s="7"/>
      <c r="V30" s="7"/>
      <c r="W30" s="13"/>
      <c r="X30" s="6"/>
    </row>
    <row r="31" spans="1:24" x14ac:dyDescent="0.25">
      <c r="A31" s="21">
        <v>29</v>
      </c>
      <c r="B31" s="129" t="s">
        <v>63</v>
      </c>
      <c r="C31" s="57"/>
      <c r="D31" s="83"/>
      <c r="E31" s="70"/>
      <c r="F31" s="55"/>
      <c r="G31" s="83"/>
      <c r="H31" s="55"/>
      <c r="I31" s="52"/>
      <c r="J31" s="55"/>
      <c r="K31" s="70"/>
      <c r="L31" s="70"/>
      <c r="M31" s="52"/>
      <c r="N31" s="55"/>
      <c r="O31" s="70"/>
      <c r="P31" s="56"/>
    </row>
    <row r="32" spans="1:24" ht="15.75" thickBot="1" x14ac:dyDescent="0.3">
      <c r="A32" s="21">
        <v>30</v>
      </c>
      <c r="B32" s="129" t="s">
        <v>65</v>
      </c>
      <c r="C32" s="57"/>
      <c r="D32" s="83"/>
      <c r="E32" s="70"/>
      <c r="F32" s="55"/>
      <c r="G32" s="83"/>
      <c r="H32" s="55"/>
      <c r="I32" s="52"/>
      <c r="J32" s="55"/>
      <c r="K32" s="70"/>
      <c r="L32" s="77"/>
      <c r="M32" s="59"/>
      <c r="N32" s="60"/>
      <c r="O32" s="96"/>
      <c r="P32" s="71"/>
    </row>
    <row r="33" spans="1:16" ht="15.75" thickBot="1" x14ac:dyDescent="0.3">
      <c r="A33" s="21">
        <v>31</v>
      </c>
      <c r="B33" s="129" t="s">
        <v>87</v>
      </c>
      <c r="C33" s="73"/>
      <c r="D33" s="85"/>
      <c r="E33" s="77"/>
      <c r="F33" s="76"/>
      <c r="G33" s="85"/>
      <c r="H33" s="76"/>
      <c r="I33" s="42"/>
      <c r="J33" s="76"/>
      <c r="K33" s="77"/>
      <c r="L33" s="61"/>
      <c r="M33" s="99"/>
      <c r="N33" s="65"/>
      <c r="O33" s="102"/>
      <c r="P33" s="95"/>
    </row>
    <row r="34" spans="1:16" x14ac:dyDescent="0.25">
      <c r="A34" s="21">
        <v>32</v>
      </c>
      <c r="B34" s="129" t="s">
        <v>69</v>
      </c>
      <c r="C34" s="98"/>
      <c r="D34" s="50"/>
      <c r="E34" s="46"/>
      <c r="F34" s="48"/>
      <c r="G34" s="50"/>
      <c r="H34" s="48"/>
      <c r="I34" s="46"/>
      <c r="J34" s="48"/>
      <c r="K34" s="46"/>
      <c r="L34" s="87"/>
      <c r="M34" s="52"/>
      <c r="N34" s="55"/>
      <c r="O34" s="70"/>
      <c r="P34" s="56"/>
    </row>
    <row r="35" spans="1:16" x14ac:dyDescent="0.25">
      <c r="A35" s="21">
        <v>33</v>
      </c>
      <c r="B35" s="129" t="s">
        <v>71</v>
      </c>
      <c r="C35" s="100"/>
      <c r="D35" s="70"/>
      <c r="E35" s="52"/>
      <c r="F35" s="55"/>
      <c r="G35" s="70"/>
      <c r="H35" s="55"/>
      <c r="I35" s="52"/>
      <c r="J35" s="55"/>
      <c r="K35" s="52"/>
      <c r="L35" s="52"/>
      <c r="M35" s="52"/>
      <c r="N35" s="55"/>
      <c r="O35" s="70"/>
      <c r="P35" s="56"/>
    </row>
    <row r="36" spans="1:16" x14ac:dyDescent="0.25">
      <c r="A36" s="21">
        <v>34</v>
      </c>
      <c r="B36" s="129" t="s">
        <v>73</v>
      </c>
      <c r="C36" s="100"/>
      <c r="D36" s="70"/>
      <c r="E36" s="52"/>
      <c r="F36" s="55"/>
      <c r="G36" s="70"/>
      <c r="H36" s="55"/>
      <c r="I36" s="52"/>
      <c r="J36" s="55"/>
      <c r="K36" s="52"/>
      <c r="L36" s="52"/>
      <c r="M36" s="52"/>
      <c r="N36" s="55"/>
      <c r="O36" s="70"/>
      <c r="P36" s="56"/>
    </row>
    <row r="37" spans="1:16" ht="15.75" thickBot="1" x14ac:dyDescent="0.3">
      <c r="A37" s="21">
        <v>35</v>
      </c>
      <c r="B37" s="129" t="s">
        <v>88</v>
      </c>
      <c r="C37" s="100"/>
      <c r="D37" s="77"/>
      <c r="E37" s="59"/>
      <c r="F37" s="60"/>
      <c r="G37" s="96"/>
      <c r="H37" s="60"/>
      <c r="I37" s="59"/>
      <c r="J37" s="60"/>
      <c r="K37" s="59"/>
      <c r="L37" s="59"/>
      <c r="M37" s="59"/>
      <c r="N37" s="60"/>
      <c r="O37" s="96"/>
      <c r="P37" s="61"/>
    </row>
    <row r="38" spans="1:16" ht="15.75" thickBot="1" x14ac:dyDescent="0.3">
      <c r="A38" s="21">
        <v>36</v>
      </c>
      <c r="B38" s="129" t="s">
        <v>89</v>
      </c>
      <c r="C38" s="105"/>
      <c r="D38" s="61"/>
      <c r="E38" s="86"/>
      <c r="F38" s="65"/>
      <c r="G38" s="102"/>
      <c r="H38" s="48"/>
      <c r="I38" s="46"/>
      <c r="J38" s="48"/>
      <c r="K38" s="46"/>
      <c r="L38" s="46"/>
      <c r="M38" s="46"/>
      <c r="N38" s="48"/>
      <c r="O38" s="50"/>
      <c r="P38" s="49"/>
    </row>
    <row r="39" spans="1:16" x14ac:dyDescent="0.25">
      <c r="A39" s="21">
        <v>37</v>
      </c>
      <c r="B39" s="129" t="s">
        <v>90</v>
      </c>
      <c r="C39" s="98"/>
      <c r="D39" s="68"/>
      <c r="E39" s="70"/>
      <c r="F39" s="55"/>
      <c r="G39" s="70"/>
      <c r="H39" s="55"/>
      <c r="I39" s="52"/>
      <c r="J39" s="55"/>
      <c r="K39" s="52"/>
      <c r="L39" s="52"/>
      <c r="M39" s="52"/>
      <c r="N39" s="55"/>
      <c r="O39" s="70"/>
      <c r="P39" s="56"/>
    </row>
    <row r="40" spans="1:16" x14ac:dyDescent="0.25">
      <c r="A40" s="21">
        <v>38</v>
      </c>
      <c r="B40" s="129" t="s">
        <v>91</v>
      </c>
      <c r="C40" s="100"/>
      <c r="D40" s="70"/>
      <c r="E40" s="70"/>
      <c r="F40" s="55"/>
      <c r="G40" s="70"/>
      <c r="H40" s="55"/>
      <c r="I40" s="52"/>
      <c r="J40" s="55"/>
      <c r="K40" s="52"/>
      <c r="L40" s="52"/>
      <c r="M40" s="52"/>
      <c r="N40" s="55"/>
      <c r="O40" s="70"/>
      <c r="P40" s="56"/>
    </row>
    <row r="41" spans="1:16" ht="15.75" thickBot="1" x14ac:dyDescent="0.3">
      <c r="A41" s="21">
        <v>39</v>
      </c>
      <c r="B41" s="129" t="s">
        <v>92</v>
      </c>
      <c r="C41" s="100"/>
      <c r="D41" s="70"/>
      <c r="E41" s="70"/>
      <c r="F41" s="55"/>
      <c r="G41" s="70"/>
      <c r="H41" s="76"/>
      <c r="I41" s="59"/>
      <c r="J41" s="60"/>
      <c r="K41" s="59"/>
      <c r="L41" s="59"/>
      <c r="M41" s="59"/>
      <c r="N41" s="60"/>
      <c r="O41" s="96"/>
      <c r="P41" s="61"/>
    </row>
    <row r="42" spans="1:16" ht="15.75" thickBot="1" x14ac:dyDescent="0.3">
      <c r="A42" s="21">
        <v>40</v>
      </c>
      <c r="B42" s="129" t="s">
        <v>93</v>
      </c>
      <c r="C42" s="105"/>
      <c r="D42" s="77"/>
      <c r="E42" s="77"/>
      <c r="F42" s="76"/>
      <c r="G42" s="77"/>
      <c r="H42" s="78"/>
      <c r="I42" s="99"/>
      <c r="J42" s="65"/>
      <c r="K42" s="64"/>
      <c r="L42" s="64"/>
      <c r="M42" s="64"/>
      <c r="N42" s="103"/>
      <c r="O42" s="50"/>
      <c r="P42" s="49"/>
    </row>
    <row r="43" spans="1:16" x14ac:dyDescent="0.25">
      <c r="A43" s="21">
        <v>41</v>
      </c>
      <c r="B43" s="129" t="s">
        <v>94</v>
      </c>
      <c r="C43" s="98"/>
      <c r="D43" s="50"/>
      <c r="E43" s="50"/>
      <c r="F43" s="48"/>
      <c r="G43" s="50"/>
      <c r="H43" s="48"/>
      <c r="I43" s="52"/>
      <c r="J43" s="55"/>
      <c r="K43" s="52"/>
      <c r="L43" s="52"/>
      <c r="M43" s="52"/>
      <c r="N43" s="55"/>
      <c r="O43" s="70"/>
      <c r="P43" s="56"/>
    </row>
    <row r="44" spans="1:16" x14ac:dyDescent="0.25">
      <c r="A44" s="21">
        <v>42</v>
      </c>
      <c r="B44" s="129" t="s">
        <v>95</v>
      </c>
      <c r="C44" s="100"/>
      <c r="D44" s="70"/>
      <c r="E44" s="70"/>
      <c r="F44" s="55"/>
      <c r="G44" s="70"/>
      <c r="H44" s="55"/>
      <c r="I44" s="52"/>
      <c r="J44" s="55"/>
      <c r="K44" s="52"/>
      <c r="L44" s="52"/>
      <c r="M44" s="52"/>
      <c r="N44" s="55"/>
      <c r="O44" s="70"/>
      <c r="P44" s="56"/>
    </row>
    <row r="45" spans="1:16" ht="15.75" thickBot="1" x14ac:dyDescent="0.3">
      <c r="A45" s="21">
        <v>43</v>
      </c>
      <c r="B45" s="129" t="s">
        <v>96</v>
      </c>
      <c r="C45" s="100"/>
      <c r="D45" s="70"/>
      <c r="E45" s="70"/>
      <c r="F45" s="55"/>
      <c r="G45" s="70"/>
      <c r="H45" s="55"/>
      <c r="I45" s="52"/>
      <c r="J45" s="55"/>
      <c r="K45" s="52"/>
      <c r="L45" s="52"/>
      <c r="M45" s="52"/>
      <c r="N45" s="84"/>
      <c r="O45" s="96"/>
      <c r="P45" s="61"/>
    </row>
    <row r="46" spans="1:16" ht="15.75" thickBot="1" x14ac:dyDescent="0.3">
      <c r="A46" s="21">
        <v>44</v>
      </c>
      <c r="B46" s="129" t="s">
        <v>97</v>
      </c>
      <c r="C46" s="107"/>
      <c r="D46" s="77"/>
      <c r="E46" s="77"/>
      <c r="F46" s="76"/>
      <c r="G46" s="77"/>
      <c r="H46" s="76"/>
      <c r="I46" s="42"/>
      <c r="J46" s="76"/>
      <c r="K46" s="42"/>
      <c r="L46" s="42"/>
      <c r="M46" s="42"/>
      <c r="N46" s="78"/>
      <c r="O46" s="98"/>
      <c r="P46" s="49"/>
    </row>
    <row r="47" spans="1:16" x14ac:dyDescent="0.25">
      <c r="A47" s="21">
        <v>45</v>
      </c>
      <c r="B47" s="129" t="s">
        <v>54</v>
      </c>
      <c r="C47" s="98"/>
      <c r="D47" s="50"/>
      <c r="E47" s="46"/>
      <c r="F47" s="48"/>
      <c r="G47" s="50"/>
      <c r="H47" s="48"/>
      <c r="I47" s="46"/>
      <c r="J47" s="48"/>
      <c r="K47" s="46"/>
      <c r="L47" s="46"/>
      <c r="M47" s="46"/>
      <c r="N47" s="48"/>
      <c r="O47" s="68"/>
      <c r="P47" s="89"/>
    </row>
    <row r="48" spans="1:16" x14ac:dyDescent="0.25">
      <c r="A48" s="21">
        <v>46</v>
      </c>
      <c r="B48" s="129" t="s">
        <v>56</v>
      </c>
      <c r="C48" s="100"/>
      <c r="D48" s="70"/>
      <c r="E48" s="52"/>
      <c r="F48" s="55"/>
      <c r="G48" s="70"/>
      <c r="H48" s="55"/>
      <c r="I48" s="52"/>
      <c r="J48" s="55"/>
      <c r="K48" s="52"/>
      <c r="L48" s="52"/>
      <c r="M48" s="52"/>
      <c r="N48" s="55"/>
      <c r="O48" s="70"/>
      <c r="P48" s="56"/>
    </row>
    <row r="49" spans="1:16" x14ac:dyDescent="0.25">
      <c r="A49" s="21">
        <v>47</v>
      </c>
      <c r="B49" s="129" t="s">
        <v>57</v>
      </c>
      <c r="C49" s="100"/>
      <c r="D49" s="70"/>
      <c r="E49" s="52"/>
      <c r="F49" s="55"/>
      <c r="G49" s="70"/>
      <c r="H49" s="55"/>
      <c r="I49" s="52"/>
      <c r="J49" s="55"/>
      <c r="K49" s="52"/>
      <c r="L49" s="52"/>
      <c r="M49" s="52"/>
      <c r="N49" s="55"/>
      <c r="O49" s="70"/>
      <c r="P49" s="56"/>
    </row>
    <row r="50" spans="1:16" ht="15.75" thickBot="1" x14ac:dyDescent="0.3">
      <c r="A50" s="21">
        <v>48</v>
      </c>
      <c r="B50" s="129" t="s">
        <v>58</v>
      </c>
      <c r="C50" s="105"/>
      <c r="D50" s="77"/>
      <c r="E50" s="59"/>
      <c r="F50" s="60"/>
      <c r="G50" s="96"/>
      <c r="H50" s="60"/>
      <c r="I50" s="59"/>
      <c r="J50" s="60"/>
      <c r="K50" s="59"/>
      <c r="L50" s="59"/>
      <c r="M50" s="59"/>
      <c r="N50" s="60"/>
      <c r="O50" s="96"/>
      <c r="P50" s="61"/>
    </row>
    <row r="51" spans="1:16" ht="15.75" thickBot="1" x14ac:dyDescent="0.3">
      <c r="A51" s="21">
        <v>49</v>
      </c>
      <c r="B51" s="129" t="s">
        <v>98</v>
      </c>
      <c r="C51" s="105"/>
      <c r="D51" s="61"/>
      <c r="E51" s="106"/>
      <c r="F51" s="94"/>
      <c r="G51" s="102"/>
      <c r="H51" s="65"/>
      <c r="I51" s="64"/>
      <c r="J51" s="103"/>
      <c r="K51" s="46"/>
      <c r="L51" s="46"/>
      <c r="M51" s="46"/>
      <c r="N51" s="48"/>
      <c r="O51" s="50"/>
      <c r="P51" s="49"/>
    </row>
    <row r="52" spans="1:16" x14ac:dyDescent="0.25">
      <c r="A52" s="21">
        <v>50</v>
      </c>
      <c r="B52" s="129" t="s">
        <v>90</v>
      </c>
      <c r="C52" s="98"/>
      <c r="D52" s="68"/>
      <c r="E52" s="52"/>
      <c r="F52" s="55"/>
      <c r="G52" s="70"/>
      <c r="H52" s="55"/>
      <c r="I52" s="52"/>
      <c r="J52" s="55"/>
      <c r="K52" s="52"/>
      <c r="L52" s="52"/>
      <c r="M52" s="52"/>
      <c r="N52" s="55"/>
      <c r="O52" s="70"/>
      <c r="P52" s="56"/>
    </row>
    <row r="53" spans="1:16" x14ac:dyDescent="0.25">
      <c r="A53" s="21">
        <v>51</v>
      </c>
      <c r="B53" s="129" t="s">
        <v>91</v>
      </c>
      <c r="C53" s="100"/>
      <c r="D53" s="70"/>
      <c r="E53" s="52"/>
      <c r="F53" s="55"/>
      <c r="G53" s="70"/>
      <c r="H53" s="55"/>
      <c r="I53" s="52"/>
      <c r="J53" s="55"/>
      <c r="K53" s="52"/>
      <c r="L53" s="52"/>
      <c r="M53" s="52"/>
      <c r="N53" s="55"/>
      <c r="O53" s="70"/>
      <c r="P53" s="56"/>
    </row>
    <row r="54" spans="1:16" ht="15.75" thickBot="1" x14ac:dyDescent="0.3">
      <c r="A54" s="21">
        <v>52</v>
      </c>
      <c r="B54" s="129" t="s">
        <v>92</v>
      </c>
      <c r="C54" s="100"/>
      <c r="D54" s="70"/>
      <c r="E54" s="52"/>
      <c r="F54" s="55"/>
      <c r="G54" s="70"/>
      <c r="H54" s="55"/>
      <c r="I54" s="52"/>
      <c r="J54" s="84"/>
      <c r="K54" s="59"/>
      <c r="L54" s="59"/>
      <c r="M54" s="59"/>
      <c r="N54" s="60"/>
      <c r="O54" s="96"/>
      <c r="P54" s="61"/>
    </row>
    <row r="55" spans="1:16" ht="15.75" thickBot="1" x14ac:dyDescent="0.3">
      <c r="A55" s="22">
        <v>1</v>
      </c>
      <c r="B55" s="131" t="s">
        <v>99</v>
      </c>
      <c r="C55" s="107"/>
      <c r="D55" s="96"/>
      <c r="E55" s="110"/>
      <c r="F55" s="109"/>
      <c r="G55" s="110"/>
      <c r="H55" s="109"/>
      <c r="I55" s="110"/>
      <c r="J55" s="111"/>
      <c r="K55" s="44"/>
      <c r="L55" s="114"/>
      <c r="M55" s="112"/>
      <c r="N55" s="48"/>
      <c r="O55" s="50"/>
      <c r="P55" s="49"/>
    </row>
  </sheetData>
  <mergeCells count="10">
    <mergeCell ref="M1:N2"/>
    <mergeCell ref="O1:P2"/>
    <mergeCell ref="Q1:V2"/>
    <mergeCell ref="W1:W2"/>
    <mergeCell ref="A1:B2"/>
    <mergeCell ref="C1:D2"/>
    <mergeCell ref="E1:F2"/>
    <mergeCell ref="G1:H2"/>
    <mergeCell ref="I1:J2"/>
    <mergeCell ref="K1:L2"/>
  </mergeCells>
  <conditionalFormatting sqref="V4:V15">
    <cfRule type="cellIs" dxfId="7" priority="1" operator="lessThanOrEqual">
      <formula>0.291666666666667</formula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" operator="equal" id="{ECAB3B43-4545-4206-9D2E-EA707ADF771E}">
            <xm:f>Données!$A$7</xm:f>
            <x14:dxf>
              <fill>
                <patternFill>
                  <bgColor theme="0"/>
                </patternFill>
              </fill>
            </x14:dxf>
          </x14:cfRule>
          <x14:cfRule type="cellIs" priority="3" operator="equal" id="{4C3BF564-7E63-4DC1-A1CE-C03C9ED84934}">
            <xm:f>Données!$A$6</xm:f>
            <x14:dxf>
              <fill>
                <patternFill>
                  <bgColor rgb="FF92D050"/>
                </patternFill>
              </fill>
            </x14:dxf>
          </x14:cfRule>
          <x14:cfRule type="cellIs" priority="4" operator="equal" id="{AC4DA358-CF6E-4216-9CBA-7441F4D3AB47}">
            <xm:f>Données!$A$5</xm:f>
            <x14:dxf>
              <fill>
                <patternFill>
                  <bgColor rgb="FFFFC000"/>
                </patternFill>
              </fill>
            </x14:dxf>
          </x14:cfRule>
          <x14:cfRule type="cellIs" priority="5" operator="equal" id="{3B6107C5-747D-40BB-A72D-33FF135F22F6}">
            <xm:f>Données!$A$3</xm:f>
            <x14:dxf>
              <fill>
                <patternFill>
                  <bgColor theme="5" tint="0.39994506668294322"/>
                </patternFill>
              </fill>
            </x14:dxf>
          </x14:cfRule>
          <xm:sqref>E3:E55 G3:G55 I3:I55 M3:M55 C3:D3</xm:sqref>
        </x14:conditionalFormatting>
        <x14:conditionalFormatting xmlns:xm="http://schemas.microsoft.com/office/excel/2006/main">
          <x14:cfRule type="cellIs" priority="6" operator="equal" id="{0BCF47F3-56C7-4E63-9531-23B703FC59DA}">
            <xm:f>Données!$A$2</xm:f>
            <x14:dxf>
              <fill>
                <patternFill patternType="lightTrellis">
                  <bgColor theme="0" tint="-0.14996795556505021"/>
                </patternFill>
              </fill>
            </x14:dxf>
          </x14:cfRule>
          <xm:sqref>G3:G55 I3:I55 K3:M55 O3:P55 C3:E55</xm:sqref>
        </x14:conditionalFormatting>
        <x14:conditionalFormatting xmlns:xm="http://schemas.microsoft.com/office/excel/2006/main">
          <x14:cfRule type="cellIs" priority="7" operator="equal" id="{2E9FC9C5-AEBF-4217-9FB5-7A7664431E18}">
            <xm:f>Données!$A$8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6391074A-CB86-4C57-B5B0-6F9CB6622DD4}">
            <xm:f>Données!$A$4</xm:f>
            <x14:dxf>
              <fill>
                <patternFill>
                  <bgColor rgb="FFFFFF00"/>
                </patternFill>
              </fill>
            </x14:dxf>
          </x14:cfRule>
          <xm:sqref>C3:E55 G3:G55 I3:I55 K3:M55 O3:P55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Données!$A$2:$A$8</xm:f>
          </x14:formula1>
          <xm:sqref>C3:C55 E3:E55 G3:G55 I3:I55 K3:K55 M3:M55 O3:O55</xm:sqref>
        </x14:dataValidation>
        <x14:dataValidation type="list" allowBlank="1" showInputMessage="1" showErrorMessage="1">
          <x14:formula1>
            <xm:f>Données!$A$2:$A$7</xm:f>
          </x14:formula1>
          <xm:sqref>I56:I1048576 G56:G1048576 E56:E1048576 E1 G1 I1 M1 M56:M1048576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Données</vt:lpstr>
      <vt:lpstr>RECAP</vt:lpstr>
      <vt:lpstr>2020</vt:lpstr>
      <vt:lpstr>CHABOT</vt:lpstr>
      <vt:lpstr>DUMOULIN</vt:lpstr>
      <vt:lpstr>ASSADI</vt:lpstr>
      <vt:lpstr>de FALVARD</vt:lpstr>
      <vt:lpstr>BUCHAILLARD</vt:lpstr>
      <vt:lpstr>DIAS</vt:lpstr>
      <vt:lpstr>MUSCO</vt:lpstr>
      <vt:lpstr>LAIB</vt:lpstr>
      <vt:lpstr>CORNET</vt:lpstr>
      <vt:lpstr>MDIMAGH</vt:lpstr>
      <vt:lpstr>VARCIA</vt:lpstr>
      <vt:lpstr>SOP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2006-09-16T00:00:00Z</dcterms:created>
  <dcterms:modified xsi:type="dcterms:W3CDTF">2019-11-09T13:21:36Z</dcterms:modified>
  <cp:category/>
  <cp:contentStatus/>
</cp:coreProperties>
</file>