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ylvie.dugrand\Desktop\"/>
    </mc:Choice>
  </mc:AlternateContent>
  <bookViews>
    <workbookView xWindow="0" yWindow="0" windowWidth="27072" windowHeight="13704"/>
  </bookViews>
  <sheets>
    <sheet name="Infos Marchés" sheetId="2" r:id="rId1"/>
    <sheet name="Détail" sheetId="1" r:id="rId2"/>
  </sheets>
  <definedNames>
    <definedName name="_xlnm._FilterDatabase" localSheetId="1" hidden="1">Détail!$A$4:$P$4</definedName>
    <definedName name="DateInter">#REF!</definedName>
    <definedName name="REFAFFAIRE">Détail!$E:$E</definedName>
    <definedName name="RefV1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1" l="1"/>
  <c r="N8" i="1" l="1"/>
  <c r="N9" i="1"/>
  <c r="N6" i="1"/>
  <c r="N7" i="1"/>
  <c r="L6" i="1" l="1"/>
  <c r="L7" i="1"/>
  <c r="L8" i="1"/>
  <c r="L9" i="1"/>
  <c r="L5" i="1"/>
  <c r="O7" i="1"/>
  <c r="P7" i="1" s="1"/>
  <c r="O8" i="1"/>
  <c r="P8" i="1" s="1"/>
  <c r="O9" i="1" l="1"/>
  <c r="P9" i="1" s="1"/>
  <c r="O6" i="1"/>
  <c r="P6" i="1" s="1"/>
  <c r="O5" i="1"/>
  <c r="P5" i="1" s="1"/>
</calcChain>
</file>

<file path=xl/sharedStrings.xml><?xml version="1.0" encoding="utf-8"?>
<sst xmlns="http://schemas.openxmlformats.org/spreadsheetml/2006/main" count="107" uniqueCount="67">
  <si>
    <t>ATLANTE</t>
  </si>
  <si>
    <t>CLIENT</t>
  </si>
  <si>
    <t>DATE</t>
  </si>
  <si>
    <t>NOM</t>
  </si>
  <si>
    <t>ADRESSE</t>
  </si>
  <si>
    <t>CP</t>
  </si>
  <si>
    <t>VILLE</t>
  </si>
  <si>
    <t>NOM TECHNICIEN</t>
  </si>
  <si>
    <t>NB PRELEVS</t>
  </si>
  <si>
    <t>REF BA</t>
  </si>
  <si>
    <t>REF AFFAIRE</t>
  </si>
  <si>
    <t>PRESTATIONS</t>
  </si>
  <si>
    <t>AF.1.7K.9.72</t>
  </si>
  <si>
    <t>AF.1.7K.9.642</t>
  </si>
  <si>
    <t>AF.1.10.47.2</t>
  </si>
  <si>
    <t>AF.1.7K.M1.3</t>
  </si>
  <si>
    <t>AF.1.E8.4B.375</t>
  </si>
  <si>
    <t>AF.1.7K.9.603</t>
  </si>
  <si>
    <t>BA.1.10.47.3</t>
  </si>
  <si>
    <t>BA.1.BJ.34.127</t>
  </si>
  <si>
    <t>BA.1.7K.M1.4</t>
  </si>
  <si>
    <t>AF.1.A9.3.393</t>
  </si>
  <si>
    <t>CENTRE DE PROFIT</t>
  </si>
  <si>
    <t>002H5000835</t>
  </si>
  <si>
    <t>BA.1.C5.P.182</t>
  </si>
  <si>
    <t>AF.1.C5.AZ.2</t>
  </si>
  <si>
    <t>Marchés</t>
  </si>
  <si>
    <t>Gré à Gré</t>
  </si>
  <si>
    <t>NOM BA</t>
  </si>
  <si>
    <t>NOM DE L'OPERATION / MARCHE</t>
  </si>
  <si>
    <t>TARIFS PRESTATIONS</t>
  </si>
  <si>
    <t>INFORMATION CLIENT</t>
  </si>
  <si>
    <t>BIEN</t>
  </si>
  <si>
    <t>0022G000227</t>
  </si>
  <si>
    <t>BA.1.A9.3.680</t>
  </si>
  <si>
    <t>002L4003383</t>
  </si>
  <si>
    <t>BA.1.7K.9.351</t>
  </si>
  <si>
    <t>AF.1.7K.9.199</t>
  </si>
  <si>
    <t>002N0001483</t>
  </si>
  <si>
    <t>BA.1.C5.P.21</t>
  </si>
  <si>
    <t>AF.1.C5.P.2</t>
  </si>
  <si>
    <t>002P7001315-1</t>
  </si>
  <si>
    <t>BA.1.C5.P.20</t>
  </si>
  <si>
    <t>AF.1.7K.9.152</t>
  </si>
  <si>
    <t>HONORAIRES</t>
  </si>
  <si>
    <t>MONTANT PRESTATIONS</t>
  </si>
  <si>
    <t>MONTANT ANALYSES</t>
  </si>
  <si>
    <t>RETRAITE ESTIME</t>
  </si>
  <si>
    <t>PU PRELEVS</t>
  </si>
  <si>
    <t>DUPONT</t>
  </si>
  <si>
    <t>AAAAAAAAA</t>
  </si>
  <si>
    <t>BBBBBBBB</t>
  </si>
  <si>
    <t>CCCCCCCCCCCC</t>
  </si>
  <si>
    <t>DDDDDDDDDD</t>
  </si>
  <si>
    <t>EEEEEEEEEEE</t>
  </si>
  <si>
    <t>FFFFFFFFFFF</t>
  </si>
  <si>
    <t>GGGGGGGGGG</t>
  </si>
  <si>
    <t>Analyse</t>
  </si>
  <si>
    <t>AM</t>
  </si>
  <si>
    <t>G</t>
  </si>
  <si>
    <t>E</t>
  </si>
  <si>
    <t>AM G E</t>
  </si>
  <si>
    <t>DPE</t>
  </si>
  <si>
    <t>REF</t>
  </si>
  <si>
    <t>XXX</t>
  </si>
  <si>
    <t>XXXXX</t>
  </si>
  <si>
    <t>DURANT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</si>
</sst>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0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8"/>
      <color theme="0"/>
      <name val="Arial Narrow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sz val="36"/>
      <color theme="1"/>
      <name val="Bebas Neue Bold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3" fillId="6" borderId="0" xfId="0" applyFont="1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 vertical="center"/>
    </xf>
    <xf numFmtId="14" fontId="0" fillId="0" borderId="0" xfId="0" applyNumberFormat="1"/>
    <xf numFmtId="0" fontId="4" fillId="10" borderId="0" xfId="0" applyFont="1" applyFill="1" applyAlignment="1">
      <alignment horizontal="center"/>
    </xf>
    <xf numFmtId="0" fontId="4" fillId="0" borderId="0" xfId="0" applyFont="1"/>
    <xf numFmtId="0" fontId="4" fillId="11" borderId="0" xfId="0" applyFont="1" applyFill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10" borderId="0" xfId="0" applyFont="1" applyFill="1" applyAlignment="1">
      <alignment horizontal="left"/>
    </xf>
    <xf numFmtId="0" fontId="4" fillId="11" borderId="0" xfId="0" applyFont="1" applyFill="1" applyAlignment="1">
      <alignment horizontal="left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/>
    </xf>
    <xf numFmtId="44" fontId="4" fillId="0" borderId="0" xfId="0" applyNumberFormat="1" applyFont="1"/>
    <xf numFmtId="44" fontId="4" fillId="0" borderId="0" xfId="1" applyNumberFormat="1" applyFont="1" applyFill="1"/>
    <xf numFmtId="44" fontId="4" fillId="0" borderId="0" xfId="0" applyNumberFormat="1" applyFont="1" applyFill="1"/>
    <xf numFmtId="44" fontId="5" fillId="5" borderId="0" xfId="0" applyNumberFormat="1" applyFont="1" applyFill="1" applyAlignment="1">
      <alignment vertical="center"/>
    </xf>
    <xf numFmtId="0" fontId="6" fillId="13" borderId="0" xfId="0" applyFont="1" applyFill="1" applyAlignment="1">
      <alignment horizontal="left" vertical="center"/>
    </xf>
    <xf numFmtId="0" fontId="6" fillId="7" borderId="0" xfId="0" applyFont="1" applyFill="1" applyAlignment="1">
      <alignment horizontal="left" vertical="center"/>
    </xf>
    <xf numFmtId="0" fontId="6" fillId="7" borderId="0" xfId="0" applyFont="1" applyFill="1" applyAlignment="1">
      <alignment horizontal="center" vertical="center"/>
    </xf>
    <xf numFmtId="44" fontId="7" fillId="12" borderId="0" xfId="0" applyNumberFormat="1" applyFont="1" applyFill="1" applyAlignment="1">
      <alignment horizontal="center" vertical="center"/>
    </xf>
    <xf numFmtId="0" fontId="8" fillId="0" borderId="0" xfId="0" applyFont="1"/>
    <xf numFmtId="14" fontId="3" fillId="6" borderId="0" xfId="0" applyNumberFormat="1" applyFont="1" applyFill="1" applyAlignment="1">
      <alignment horizontal="center" vertical="top"/>
    </xf>
    <xf numFmtId="0" fontId="3" fillId="8" borderId="0" xfId="0" applyFont="1" applyFill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left" vertical="center"/>
    </xf>
    <xf numFmtId="44" fontId="5" fillId="9" borderId="0" xfId="0" applyNumberFormat="1" applyFont="1" applyFill="1" applyAlignment="1">
      <alignment horizontal="center" vertical="top" wrapText="1"/>
    </xf>
    <xf numFmtId="44" fontId="0" fillId="0" borderId="0" xfId="0" applyNumberFormat="1"/>
    <xf numFmtId="1" fontId="5" fillId="9" borderId="0" xfId="0" applyNumberFormat="1" applyFont="1" applyFill="1" applyAlignment="1">
      <alignment horizontal="center" vertical="top"/>
    </xf>
    <xf numFmtId="1" fontId="2" fillId="0" borderId="0" xfId="0" applyNumberFormat="1" applyFont="1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horizontal="left"/>
    </xf>
    <xf numFmtId="0" fontId="4" fillId="5" borderId="0" xfId="0" applyFont="1" applyFill="1" applyAlignment="1">
      <alignment vertical="center"/>
    </xf>
    <xf numFmtId="0" fontId="3" fillId="6" borderId="0" xfId="0" applyFont="1" applyFill="1" applyAlignment="1">
      <alignment horizontal="left" vertical="top"/>
    </xf>
    <xf numFmtId="0" fontId="3" fillId="7" borderId="0" xfId="0" applyFont="1" applyFill="1" applyAlignment="1">
      <alignment vertical="top"/>
    </xf>
    <xf numFmtId="0" fontId="3" fillId="8" borderId="0" xfId="0" applyFont="1" applyFill="1" applyAlignment="1">
      <alignment vertical="top"/>
    </xf>
    <xf numFmtId="0" fontId="0" fillId="0" borderId="0" xfId="0" applyFill="1" applyAlignment="1">
      <alignment vertical="center"/>
    </xf>
    <xf numFmtId="0" fontId="3" fillId="8" borderId="0" xfId="0" applyFont="1" applyFill="1" applyAlignment="1">
      <alignment horizontal="left" vertical="top"/>
    </xf>
    <xf numFmtId="0" fontId="5" fillId="9" borderId="0" xfId="0" applyFont="1" applyFill="1" applyAlignment="1">
      <alignment horizontal="left" vertical="top"/>
    </xf>
    <xf numFmtId="0" fontId="5" fillId="9" borderId="0" xfId="0" applyFont="1" applyFill="1" applyAlignment="1">
      <alignment horizontal="left" vertical="top" wrapText="1"/>
    </xf>
    <xf numFmtId="0" fontId="9" fillId="0" borderId="0" xfId="0" applyFont="1" applyAlignment="1">
      <alignment vertical="center"/>
    </xf>
    <xf numFmtId="44" fontId="0" fillId="0" borderId="0" xfId="0" applyNumberFormat="1" applyFill="1"/>
    <xf numFmtId="44" fontId="4" fillId="5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/>
    </xf>
    <xf numFmtId="0" fontId="3" fillId="7" borderId="0" xfId="0" applyFont="1" applyFill="1" applyAlignment="1">
      <alignment horizontal="left" vertical="top"/>
    </xf>
    <xf numFmtId="44" fontId="9" fillId="0" borderId="0" xfId="0" applyNumberFormat="1" applyFont="1" applyAlignment="1">
      <alignment vertical="center"/>
    </xf>
    <xf numFmtId="0" fontId="7" fillId="10" borderId="0" xfId="0" applyFont="1" applyFill="1" applyAlignment="1">
      <alignment horizontal="center"/>
    </xf>
    <xf numFmtId="44" fontId="0" fillId="14" borderId="0" xfId="0" applyNumberFormat="1" applyFill="1"/>
  </cellXfs>
  <cellStyles count="2">
    <cellStyle name="Monétaire" xfId="1" builtinId="4"/>
    <cellStyle name="Normal" xfId="0" builtinId="0"/>
  </cellStyles>
  <dxfs count="7"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9</xdr:row>
      <xdr:rowOff>0</xdr:rowOff>
    </xdr:from>
    <xdr:to>
      <xdr:col>9</xdr:col>
      <xdr:colOff>304800</xdr:colOff>
      <xdr:row>10</xdr:row>
      <xdr:rowOff>129987</xdr:rowOff>
    </xdr:to>
    <xdr:sp macro="" textlink="">
      <xdr:nvSpPr>
        <xdr:cNvPr id="1026" name="AutoShape 2" descr="Résultat de recherche d'images pour &quot;Rentabilité logo&quot;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5334000" y="2943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9</xdr:row>
      <xdr:rowOff>0</xdr:rowOff>
    </xdr:from>
    <xdr:to>
      <xdr:col>16</xdr:col>
      <xdr:colOff>304800</xdr:colOff>
      <xdr:row>10</xdr:row>
      <xdr:rowOff>129987</xdr:rowOff>
    </xdr:to>
    <xdr:sp macro="" textlink="">
      <xdr:nvSpPr>
        <xdr:cNvPr id="1027" name="AutoShape 3" descr="Résultat de recherche d'images pour &quot;Rentabilité logo&quot;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11039475" y="3705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0.499984740745262"/>
  </sheetPr>
  <dimension ref="A1:J13"/>
  <sheetViews>
    <sheetView tabSelected="1" zoomScale="115" zoomScaleNormal="115" workbookViewId="0">
      <selection activeCell="F4" sqref="F4"/>
    </sheetView>
  </sheetViews>
  <sheetFormatPr baseColWidth="10" defaultColWidth="11.44140625" defaultRowHeight="13.2" x14ac:dyDescent="0.3"/>
  <cols>
    <col min="1" max="1" width="15" style="10" bestFit="1" customWidth="1"/>
    <col min="2" max="2" width="11" style="10" bestFit="1" customWidth="1"/>
    <col min="3" max="3" width="10.88671875" style="10" bestFit="1" customWidth="1"/>
    <col min="4" max="4" width="45.33203125" style="10" bestFit="1" customWidth="1"/>
    <col min="5" max="5" width="25.109375" style="8" bestFit="1" customWidth="1"/>
    <col min="6" max="6" width="16.6640625" style="18" bestFit="1" customWidth="1"/>
    <col min="7" max="16384" width="11.44140625" style="8"/>
  </cols>
  <sheetData>
    <row r="1" spans="1:10" x14ac:dyDescent="0.3">
      <c r="A1" s="14"/>
      <c r="B1" s="10" t="s">
        <v>26</v>
      </c>
    </row>
    <row r="2" spans="1:10" x14ac:dyDescent="0.3">
      <c r="A2" s="15"/>
      <c r="B2" s="10" t="s">
        <v>27</v>
      </c>
    </row>
    <row r="4" spans="1:10" x14ac:dyDescent="0.3">
      <c r="B4" s="16" t="s">
        <v>31</v>
      </c>
      <c r="C4" s="16"/>
      <c r="D4" s="16"/>
      <c r="E4" s="16"/>
      <c r="F4" s="21" t="s">
        <v>30</v>
      </c>
      <c r="G4" s="21"/>
      <c r="H4" s="21"/>
      <c r="I4" s="21"/>
      <c r="J4" s="21"/>
    </row>
    <row r="5" spans="1:10" s="26" customFormat="1" ht="10.199999999999999" x14ac:dyDescent="0.2">
      <c r="A5" s="22"/>
      <c r="B5" s="23" t="s">
        <v>9</v>
      </c>
      <c r="C5" s="23" t="s">
        <v>10</v>
      </c>
      <c r="D5" s="24" t="s">
        <v>28</v>
      </c>
      <c r="E5" s="24" t="s">
        <v>29</v>
      </c>
      <c r="F5" s="25" t="s">
        <v>57</v>
      </c>
      <c r="G5" s="25" t="s">
        <v>58</v>
      </c>
      <c r="H5" s="25" t="s">
        <v>59</v>
      </c>
      <c r="I5" s="25" t="s">
        <v>60</v>
      </c>
      <c r="J5" s="25" t="s">
        <v>62</v>
      </c>
    </row>
    <row r="6" spans="1:10" x14ac:dyDescent="0.3">
      <c r="B6" s="10" t="s">
        <v>18</v>
      </c>
      <c r="C6" s="11" t="s">
        <v>12</v>
      </c>
      <c r="D6" s="7" t="s">
        <v>50</v>
      </c>
      <c r="E6" s="55" t="s">
        <v>64</v>
      </c>
      <c r="F6" s="19">
        <v>0</v>
      </c>
      <c r="G6" s="18">
        <v>100</v>
      </c>
      <c r="H6" s="18">
        <v>0</v>
      </c>
      <c r="I6" s="18">
        <v>0</v>
      </c>
      <c r="J6" s="18">
        <v>0</v>
      </c>
    </row>
    <row r="7" spans="1:10" x14ac:dyDescent="0.3">
      <c r="B7" s="10" t="s">
        <v>18</v>
      </c>
      <c r="C7" s="12" t="s">
        <v>13</v>
      </c>
      <c r="D7" s="7" t="s">
        <v>51</v>
      </c>
      <c r="E7" s="7" t="s">
        <v>64</v>
      </c>
      <c r="F7" s="19">
        <v>30</v>
      </c>
      <c r="G7" s="18"/>
      <c r="H7" s="18">
        <v>105</v>
      </c>
      <c r="I7" s="18">
        <v>90</v>
      </c>
      <c r="J7" s="18">
        <v>40</v>
      </c>
    </row>
    <row r="8" spans="1:10" x14ac:dyDescent="0.3">
      <c r="B8" s="10" t="s">
        <v>18</v>
      </c>
      <c r="C8" s="11" t="s">
        <v>14</v>
      </c>
      <c r="D8" s="7" t="s">
        <v>52</v>
      </c>
      <c r="E8" s="7" t="s">
        <v>64</v>
      </c>
      <c r="F8" s="19">
        <v>25</v>
      </c>
      <c r="G8" s="18">
        <v>90</v>
      </c>
      <c r="H8" s="18">
        <v>100</v>
      </c>
      <c r="I8" s="18">
        <v>85</v>
      </c>
      <c r="J8" s="18">
        <v>35</v>
      </c>
    </row>
    <row r="9" spans="1:10" x14ac:dyDescent="0.3">
      <c r="B9" s="10" t="s">
        <v>18</v>
      </c>
      <c r="C9" s="11" t="s">
        <v>43</v>
      </c>
      <c r="D9" s="9" t="s">
        <v>53</v>
      </c>
      <c r="E9" s="9" t="s">
        <v>64</v>
      </c>
      <c r="F9" s="19">
        <v>35</v>
      </c>
      <c r="G9" s="18">
        <v>100</v>
      </c>
      <c r="H9" s="18">
        <v>100</v>
      </c>
      <c r="I9" s="18">
        <v>85</v>
      </c>
      <c r="J9" s="18">
        <v>35</v>
      </c>
    </row>
    <row r="10" spans="1:10" x14ac:dyDescent="0.3">
      <c r="B10" s="13" t="s">
        <v>20</v>
      </c>
      <c r="C10" s="11" t="s">
        <v>15</v>
      </c>
      <c r="D10" s="7" t="s">
        <v>54</v>
      </c>
      <c r="E10" s="7" t="s">
        <v>64</v>
      </c>
      <c r="F10" s="19">
        <v>0</v>
      </c>
      <c r="G10" s="18">
        <v>105</v>
      </c>
      <c r="H10" s="18">
        <v>105</v>
      </c>
      <c r="I10" s="18">
        <v>90</v>
      </c>
      <c r="J10" s="18">
        <v>40</v>
      </c>
    </row>
    <row r="11" spans="1:10" x14ac:dyDescent="0.3">
      <c r="B11" s="10" t="s">
        <v>19</v>
      </c>
      <c r="C11" s="12" t="s">
        <v>16</v>
      </c>
      <c r="D11" s="7" t="s">
        <v>55</v>
      </c>
      <c r="E11" s="7" t="s">
        <v>64</v>
      </c>
      <c r="F11" s="19">
        <v>45</v>
      </c>
      <c r="G11" s="18">
        <v>105</v>
      </c>
      <c r="H11" s="18">
        <v>105</v>
      </c>
      <c r="I11" s="18">
        <v>90</v>
      </c>
      <c r="J11" s="18">
        <v>50</v>
      </c>
    </row>
    <row r="12" spans="1:10" x14ac:dyDescent="0.3">
      <c r="B12" s="10" t="s">
        <v>19</v>
      </c>
      <c r="C12" s="12" t="s">
        <v>17</v>
      </c>
      <c r="D12" s="7" t="s">
        <v>56</v>
      </c>
      <c r="E12" s="7" t="s">
        <v>64</v>
      </c>
      <c r="F12" s="19">
        <v>45</v>
      </c>
      <c r="G12" s="18">
        <v>105</v>
      </c>
      <c r="H12" s="18">
        <v>105</v>
      </c>
      <c r="I12" s="18">
        <v>90</v>
      </c>
      <c r="J12" s="18">
        <v>45</v>
      </c>
    </row>
    <row r="13" spans="1:10" x14ac:dyDescent="0.3">
      <c r="F13" s="20"/>
    </row>
  </sheetData>
  <conditionalFormatting sqref="E5">
    <cfRule type="cellIs" dxfId="6" priority="7" operator="equal">
      <formula>"AUTRE"</formula>
    </cfRule>
  </conditionalFormatting>
  <conditionalFormatting sqref="D5">
    <cfRule type="cellIs" dxfId="5" priority="6" operator="equal">
      <formula>"AUTRE"</formula>
    </cfRule>
  </conditionalFormatting>
  <conditionalFormatting sqref="F5">
    <cfRule type="cellIs" dxfId="4" priority="5" operator="equal">
      <formula>"AUTRE"</formula>
    </cfRule>
  </conditionalFormatting>
  <conditionalFormatting sqref="G5:J5">
    <cfRule type="cellIs" dxfId="0" priority="1" operator="equal">
      <formula>"AUTRE"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9"/>
  <sheetViews>
    <sheetView showZeros="0" topLeftCell="B1" zoomScale="85" zoomScaleNormal="85" workbookViewId="0">
      <selection activeCell="M8" sqref="M8"/>
    </sheetView>
  </sheetViews>
  <sheetFormatPr baseColWidth="10" defaultRowHeight="14.4" x14ac:dyDescent="0.3"/>
  <cols>
    <col min="1" max="1" width="20" style="38" bestFit="1" customWidth="1"/>
    <col min="2" max="2" width="15" bestFit="1" customWidth="1"/>
    <col min="3" max="3" width="10.88671875" style="6" bestFit="1" customWidth="1"/>
    <col min="4" max="4" width="14.44140625" style="38" bestFit="1" customWidth="1"/>
    <col min="5" max="5" width="17" style="38" bestFit="1" customWidth="1"/>
    <col min="6" max="6" width="42.5546875" style="30" customWidth="1"/>
    <col min="7" max="7" width="30.44140625" style="30" customWidth="1"/>
    <col min="8" max="8" width="7.109375" style="4" customWidth="1"/>
    <col min="9" max="9" width="12.109375" style="38" customWidth="1"/>
    <col min="10" max="10" width="17.33203125" style="38" bestFit="1" customWidth="1"/>
    <col min="11" max="11" width="33.44140625" style="38" bestFit="1" customWidth="1"/>
    <col min="12" max="12" width="16.6640625" style="37" customWidth="1"/>
    <col min="13" max="16" width="16.6640625" style="34" customWidth="1"/>
  </cols>
  <sheetData>
    <row r="1" spans="1:17" ht="35.25" customHeight="1" x14ac:dyDescent="0.3">
      <c r="A1" s="47"/>
      <c r="B1" s="47"/>
      <c r="C1" s="47"/>
      <c r="D1" s="52"/>
      <c r="E1" s="52"/>
      <c r="F1" s="47"/>
      <c r="G1" s="47"/>
      <c r="H1" s="47"/>
      <c r="I1" s="47"/>
      <c r="J1" s="47"/>
      <c r="K1" s="47"/>
      <c r="L1" s="47"/>
      <c r="M1" s="47"/>
      <c r="N1" s="54"/>
      <c r="O1" s="47"/>
      <c r="P1" s="47"/>
    </row>
    <row r="2" spans="1:17" ht="34.5" customHeight="1" x14ac:dyDescent="0.3">
      <c r="A2" s="47"/>
      <c r="B2" s="47"/>
      <c r="C2" s="47"/>
      <c r="D2" s="52"/>
      <c r="E2" s="52"/>
      <c r="F2" s="47"/>
      <c r="G2" s="47"/>
      <c r="H2" s="47"/>
      <c r="I2" s="47"/>
      <c r="J2" s="47"/>
      <c r="K2" s="47"/>
      <c r="L2" s="47"/>
      <c r="M2" s="47"/>
      <c r="N2" s="54"/>
      <c r="O2" s="47"/>
      <c r="P2" s="47"/>
    </row>
    <row r="3" spans="1:17" x14ac:dyDescent="0.3">
      <c r="B3" s="50" t="s">
        <v>0</v>
      </c>
      <c r="C3" s="50"/>
      <c r="D3" s="17" t="s">
        <v>1</v>
      </c>
      <c r="E3" s="17"/>
      <c r="F3" s="16"/>
      <c r="G3" s="51" t="s">
        <v>32</v>
      </c>
      <c r="H3" s="51"/>
      <c r="I3" s="51"/>
      <c r="J3" s="39" t="s">
        <v>11</v>
      </c>
      <c r="K3" s="39"/>
      <c r="L3" s="39" t="s">
        <v>44</v>
      </c>
      <c r="M3" s="39"/>
      <c r="N3" s="49"/>
      <c r="O3" s="39"/>
      <c r="P3" s="39"/>
    </row>
    <row r="4" spans="1:17" s="29" customFormat="1" ht="26.4" x14ac:dyDescent="0.3">
      <c r="A4" s="40" t="s">
        <v>22</v>
      </c>
      <c r="B4" s="1" t="s">
        <v>63</v>
      </c>
      <c r="C4" s="27" t="s">
        <v>2</v>
      </c>
      <c r="D4" s="53" t="s">
        <v>9</v>
      </c>
      <c r="E4" s="53" t="s">
        <v>10</v>
      </c>
      <c r="F4" s="41" t="s">
        <v>3</v>
      </c>
      <c r="G4" s="42" t="s">
        <v>4</v>
      </c>
      <c r="H4" s="28" t="s">
        <v>5</v>
      </c>
      <c r="I4" s="44" t="s">
        <v>6</v>
      </c>
      <c r="J4" s="45" t="s">
        <v>7</v>
      </c>
      <c r="K4" s="46" t="s">
        <v>11</v>
      </c>
      <c r="L4" s="35" t="s">
        <v>8</v>
      </c>
      <c r="M4" s="33" t="s">
        <v>45</v>
      </c>
      <c r="N4" s="33" t="s">
        <v>48</v>
      </c>
      <c r="O4" s="33" t="s">
        <v>46</v>
      </c>
      <c r="P4" s="33" t="s">
        <v>47</v>
      </c>
    </row>
    <row r="5" spans="1:17" ht="18" customHeight="1" x14ac:dyDescent="0.3">
      <c r="B5" s="2" t="s">
        <v>23</v>
      </c>
      <c r="C5" s="5">
        <v>43773</v>
      </c>
      <c r="D5" s="32" t="s">
        <v>24</v>
      </c>
      <c r="E5" s="31" t="s">
        <v>25</v>
      </c>
      <c r="F5" s="43" t="s">
        <v>64</v>
      </c>
      <c r="G5" s="43" t="s">
        <v>64</v>
      </c>
      <c r="H5" s="2" t="s">
        <v>65</v>
      </c>
      <c r="I5" s="31" t="s">
        <v>64</v>
      </c>
      <c r="J5" s="31" t="s">
        <v>49</v>
      </c>
      <c r="K5" s="31" t="s">
        <v>58</v>
      </c>
      <c r="L5" s="36" t="e">
        <f>#REF!</f>
        <v>#REF!</v>
      </c>
      <c r="M5" s="56"/>
      <c r="N5" s="56" t="e">
        <f>INDEX('Infos Marchés'!$E$6:$F$12,MATCH(K5,'Infos Marchés'!$E$6:$E$12,0),2)</f>
        <v>#N/A</v>
      </c>
      <c r="O5" s="48" t="e">
        <f>N5*L5</f>
        <v>#N/A</v>
      </c>
      <c r="P5" s="48" t="e">
        <f>M5+(O5/2)</f>
        <v>#N/A</v>
      </c>
      <c r="Q5" s="3"/>
    </row>
    <row r="6" spans="1:17" ht="18" customHeight="1" x14ac:dyDescent="0.3">
      <c r="B6" s="2" t="s">
        <v>38</v>
      </c>
      <c r="C6" s="5">
        <v>43774</v>
      </c>
      <c r="D6" s="32" t="s">
        <v>39</v>
      </c>
      <c r="E6" s="31" t="s">
        <v>40</v>
      </c>
      <c r="F6" s="43" t="s">
        <v>64</v>
      </c>
      <c r="G6" s="43" t="s">
        <v>64</v>
      </c>
      <c r="H6" s="2" t="s">
        <v>65</v>
      </c>
      <c r="I6" s="31" t="s">
        <v>64</v>
      </c>
      <c r="J6" s="31" t="s">
        <v>66</v>
      </c>
      <c r="K6" s="31" t="s">
        <v>59</v>
      </c>
      <c r="L6" s="36" t="e">
        <f>#REF!</f>
        <v>#REF!</v>
      </c>
      <c r="M6" s="56"/>
      <c r="N6" s="56" t="e">
        <f>INDEX('Infos Marchés'!$E$6:$F$12,MATCH(K6,'Infos Marchés'!$E$6:$E$12,0),2)</f>
        <v>#N/A</v>
      </c>
      <c r="O6" s="48" t="e">
        <f t="shared" ref="O6:O9" si="0">N6*L6</f>
        <v>#N/A</v>
      </c>
      <c r="P6" s="48" t="e">
        <f t="shared" ref="P6:P9" si="1">M6+(O6/2)</f>
        <v>#N/A</v>
      </c>
      <c r="Q6" s="3"/>
    </row>
    <row r="7" spans="1:17" ht="18" customHeight="1" x14ac:dyDescent="0.3">
      <c r="B7" s="2" t="s">
        <v>33</v>
      </c>
      <c r="C7" s="5">
        <v>43773</v>
      </c>
      <c r="D7" s="32" t="s">
        <v>34</v>
      </c>
      <c r="E7" s="31" t="s">
        <v>21</v>
      </c>
      <c r="F7" s="43" t="s">
        <v>64</v>
      </c>
      <c r="G7" s="43" t="s">
        <v>64</v>
      </c>
      <c r="H7" s="2" t="s">
        <v>65</v>
      </c>
      <c r="I7" s="31" t="s">
        <v>64</v>
      </c>
      <c r="J7" s="31" t="s">
        <v>49</v>
      </c>
      <c r="K7" s="31" t="s">
        <v>60</v>
      </c>
      <c r="L7" s="36" t="e">
        <f>#REF!</f>
        <v>#REF!</v>
      </c>
      <c r="M7" s="56"/>
      <c r="N7" s="56" t="e">
        <f>INDEX('Infos Marchés'!$E$6:$F$12,MATCH(K7,'Infos Marchés'!$E$6:$E$12,0),2)</f>
        <v>#N/A</v>
      </c>
      <c r="O7" s="48" t="e">
        <f t="shared" si="0"/>
        <v>#N/A</v>
      </c>
      <c r="P7" s="48" t="e">
        <f t="shared" si="1"/>
        <v>#N/A</v>
      </c>
      <c r="Q7" s="3"/>
    </row>
    <row r="8" spans="1:17" ht="18" customHeight="1" x14ac:dyDescent="0.3">
      <c r="B8" s="2" t="s">
        <v>41</v>
      </c>
      <c r="C8" s="5">
        <v>43773</v>
      </c>
      <c r="D8" s="32" t="s">
        <v>42</v>
      </c>
      <c r="E8" s="31" t="s">
        <v>43</v>
      </c>
      <c r="F8" s="43" t="s">
        <v>64</v>
      </c>
      <c r="G8" s="43" t="s">
        <v>64</v>
      </c>
      <c r="H8" s="2" t="s">
        <v>65</v>
      </c>
      <c r="I8" s="31" t="s">
        <v>64</v>
      </c>
      <c r="J8" s="31" t="s">
        <v>66</v>
      </c>
      <c r="K8" s="31" t="s">
        <v>61</v>
      </c>
      <c r="L8" s="36" t="e">
        <f>#REF!</f>
        <v>#REF!</v>
      </c>
      <c r="M8" s="56"/>
      <c r="N8" s="56" t="e">
        <f>INDEX('Infos Marchés'!$E$6:$F$12,MATCH(K8,'Infos Marchés'!$E$6:$E$12,0),2)</f>
        <v>#N/A</v>
      </c>
      <c r="O8" s="48" t="e">
        <f t="shared" si="0"/>
        <v>#N/A</v>
      </c>
      <c r="P8" s="48" t="e">
        <f t="shared" si="1"/>
        <v>#N/A</v>
      </c>
      <c r="Q8" s="3"/>
    </row>
    <row r="9" spans="1:17" ht="18" customHeight="1" x14ac:dyDescent="0.3">
      <c r="B9" s="2" t="s">
        <v>35</v>
      </c>
      <c r="C9" s="5">
        <v>43774</v>
      </c>
      <c r="D9" s="32" t="s">
        <v>36</v>
      </c>
      <c r="E9" s="31" t="s">
        <v>37</v>
      </c>
      <c r="F9" s="43" t="s">
        <v>64</v>
      </c>
      <c r="G9" s="43" t="s">
        <v>64</v>
      </c>
      <c r="H9" s="2" t="s">
        <v>65</v>
      </c>
      <c r="I9" s="31" t="s">
        <v>64</v>
      </c>
      <c r="J9" s="31" t="s">
        <v>49</v>
      </c>
      <c r="K9" s="31" t="s">
        <v>62</v>
      </c>
      <c r="L9" s="36" t="e">
        <f>#REF!</f>
        <v>#REF!</v>
      </c>
      <c r="M9" s="56"/>
      <c r="N9" s="56" t="e">
        <f>INDEX('Infos Marchés'!$E$6:$F$12,MATCH(K9,'Infos Marchés'!$E$6:$E$12,0),2)</f>
        <v>#N/A</v>
      </c>
      <c r="O9" s="48" t="e">
        <f t="shared" si="0"/>
        <v>#N/A</v>
      </c>
      <c r="P9" s="48" t="e">
        <f t="shared" si="1"/>
        <v>#N/A</v>
      </c>
      <c r="Q9" s="3"/>
    </row>
  </sheetData>
  <autoFilter ref="A4:P4"/>
  <conditionalFormatting sqref="F4">
    <cfRule type="cellIs" dxfId="3" priority="13" operator="equal">
      <formula>"AUTRE"</formula>
    </cfRule>
  </conditionalFormatting>
  <conditionalFormatting sqref="L4">
    <cfRule type="cellIs" dxfId="2" priority="12" operator="equal">
      <formula>0</formula>
    </cfRule>
  </conditionalFormatting>
  <conditionalFormatting sqref="O4:P4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Infos Marchés</vt:lpstr>
      <vt:lpstr>Détail</vt:lpstr>
      <vt:lpstr>REFAFFAIRE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Dupuy</dc:creator>
  <cp:lastModifiedBy>Administrateur</cp:lastModifiedBy>
  <dcterms:created xsi:type="dcterms:W3CDTF">2019-11-06T08:56:28Z</dcterms:created>
  <dcterms:modified xsi:type="dcterms:W3CDTF">2019-11-07T22:20:04Z</dcterms:modified>
</cp:coreProperties>
</file>