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N:\NCE\NCE\01 TPM\01 Piliers\04 GA\Nicolas Bétrémieux\Projet LEAN\"/>
    </mc:Choice>
  </mc:AlternateContent>
  <bookViews>
    <workbookView xWindow="0" yWindow="0" windowWidth="19200" windowHeight="5850"/>
  </bookViews>
  <sheets>
    <sheet name="TEST emplacement laiterie" sheetId="1" r:id="rId1"/>
    <sheet name="Feuil15" sheetId="16" r:id="rId2"/>
    <sheet name="Feuil2" sheetId="3" r:id="rId3"/>
    <sheet name="Feuil16" sheetId="17" r:id="rId4"/>
  </sheets>
  <definedNames>
    <definedName name="_xlnm._FilterDatabase" localSheetId="0" hidden="1">'TEST emplacement laiterie'!$J$1:$K$1</definedName>
  </definedNames>
  <calcPr calcId="162913"/>
  <pivotCaches>
    <pivotCache cacheId="22" r:id="rId5"/>
  </pivotCaches>
</workbook>
</file>

<file path=xl/calcChain.xml><?xml version="1.0" encoding="utf-8"?>
<calcChain xmlns="http://schemas.openxmlformats.org/spreadsheetml/2006/main">
  <c r="D2" i="17" l="1" a="1"/>
  <c r="D2" i="17" s="1"/>
  <c r="D3" i="17" a="1"/>
  <c r="D3" i="17" s="1"/>
  <c r="D4" i="17" a="1"/>
  <c r="D4" i="17" s="1"/>
  <c r="D5" i="17" a="1"/>
  <c r="D5" i="17" s="1"/>
  <c r="D6" i="17" a="1"/>
  <c r="D6" i="17" s="1"/>
  <c r="D7" i="17" a="1"/>
  <c r="D7" i="17" s="1"/>
  <c r="D8" i="17" a="1"/>
  <c r="D8" i="17" s="1"/>
  <c r="D9" i="17" a="1"/>
  <c r="D9" i="17" s="1"/>
  <c r="D10" i="17" a="1"/>
  <c r="D10" i="17" s="1"/>
  <c r="D11" i="17" a="1"/>
  <c r="D11" i="17" s="1"/>
  <c r="D12" i="17" a="1"/>
  <c r="D12" i="17" s="1"/>
  <c r="D13" i="17" a="1"/>
  <c r="D13" i="17" s="1"/>
  <c r="D14" i="17" a="1"/>
  <c r="D14" i="17" s="1"/>
  <c r="D15" i="17" a="1"/>
  <c r="D15" i="17" s="1"/>
  <c r="F15" i="17" s="1" a="1"/>
  <c r="F15" i="17" s="1"/>
  <c r="D16" i="17" a="1"/>
  <c r="D16" i="17" s="1"/>
  <c r="D17" i="17" a="1"/>
  <c r="D17" i="17" s="1"/>
  <c r="D18" i="17" a="1"/>
  <c r="D18" i="17" s="1"/>
  <c r="D19" i="17" a="1"/>
  <c r="D19" i="17" s="1"/>
  <c r="F19" i="17" s="1" a="1"/>
  <c r="F19" i="17" s="1"/>
  <c r="D20" i="17" a="1"/>
  <c r="D20" i="17" s="1"/>
  <c r="F20" i="17" s="1" a="1"/>
  <c r="F20" i="17" s="1"/>
  <c r="D21" i="17" a="1"/>
  <c r="D21" i="17" s="1"/>
  <c r="D22" i="17" a="1"/>
  <c r="D22" i="17" s="1"/>
  <c r="D23" i="17" a="1"/>
  <c r="D23" i="17" s="1"/>
  <c r="F23" i="17" s="1" a="1"/>
  <c r="F23" i="17" s="1"/>
  <c r="D24" i="17" a="1"/>
  <c r="D24" i="17" s="1"/>
  <c r="F24" i="17" s="1" a="1"/>
  <c r="F24" i="17" s="1"/>
  <c r="D25" i="17" a="1"/>
  <c r="D25" i="17" s="1"/>
  <c r="D26" i="17" a="1"/>
  <c r="D26" i="17" s="1"/>
  <c r="D27" i="17" a="1"/>
  <c r="D27" i="17" s="1"/>
  <c r="F27" i="17" s="1" a="1"/>
  <c r="F27" i="17" s="1"/>
  <c r="D28" i="17" a="1"/>
  <c r="D28" i="17" s="1"/>
  <c r="F28" i="17" s="1" a="1"/>
  <c r="F28" i="17" s="1"/>
  <c r="D29" i="17" a="1"/>
  <c r="D29" i="17" s="1"/>
  <c r="D30" i="17" a="1"/>
  <c r="D30" i="17" s="1"/>
  <c r="D31" i="17" a="1"/>
  <c r="D31" i="17" s="1"/>
  <c r="F31" i="17" s="1" a="1"/>
  <c r="F31" i="17" s="1"/>
  <c r="D32" i="17" a="1"/>
  <c r="D32" i="17" s="1"/>
  <c r="D33" i="17" a="1"/>
  <c r="D33" i="17" s="1"/>
  <c r="F33" i="17" s="1" a="1"/>
  <c r="F33" i="17" s="1"/>
  <c r="D34" i="17" a="1"/>
  <c r="D34" i="17" s="1"/>
  <c r="D35" i="17" a="1"/>
  <c r="D35" i="17" s="1"/>
  <c r="F35" i="17" s="1" a="1"/>
  <c r="F35" i="17" s="1"/>
  <c r="D36" i="17" a="1"/>
  <c r="D36" i="17" s="1"/>
  <c r="D37" i="17" a="1"/>
  <c r="D37" i="17" s="1"/>
  <c r="D38" i="17" a="1"/>
  <c r="D38" i="17" s="1"/>
  <c r="D39" i="17" a="1"/>
  <c r="D39" i="17" s="1"/>
  <c r="D40" i="17" a="1"/>
  <c r="D40" i="17" s="1"/>
  <c r="D41" i="17" a="1"/>
  <c r="D41" i="17" s="1"/>
  <c r="D42" i="17" a="1"/>
  <c r="D42" i="17" s="1"/>
  <c r="D43" i="17" a="1"/>
  <c r="D43" i="17" s="1"/>
  <c r="F43" i="17" s="1" a="1"/>
  <c r="F43" i="17" s="1"/>
  <c r="D44" i="17" a="1"/>
  <c r="D44" i="17" s="1"/>
  <c r="F44" i="17" s="1" a="1"/>
  <c r="F44" i="17" s="1"/>
  <c r="D45" i="17" a="1"/>
  <c r="D45" i="17" s="1"/>
  <c r="D46" i="17" a="1"/>
  <c r="D46" i="17" s="1"/>
  <c r="D47" i="17" a="1"/>
  <c r="D47" i="17" s="1"/>
  <c r="F47" i="17" s="1" a="1"/>
  <c r="F47" i="17" s="1"/>
  <c r="D48" i="17" a="1"/>
  <c r="D48" i="17" s="1"/>
  <c r="D49" i="17" a="1"/>
  <c r="D49" i="17" s="1"/>
  <c r="D50" i="17" a="1"/>
  <c r="D50" i="17" s="1"/>
  <c r="D51" i="17" a="1"/>
  <c r="D51" i="17" s="1"/>
  <c r="D52" i="17" a="1"/>
  <c r="D52" i="17" s="1"/>
  <c r="F52" i="17" s="1" a="1"/>
  <c r="F52" i="17" s="1"/>
  <c r="D53" i="17" a="1"/>
  <c r="D53" i="17" s="1"/>
  <c r="F53" i="17" s="1" a="1"/>
  <c r="F53" i="17" s="1"/>
  <c r="D54" i="17" a="1"/>
  <c r="D54" i="17" s="1"/>
  <c r="D55" i="17" a="1"/>
  <c r="D55" i="17" s="1"/>
  <c r="F55" i="17" s="1" a="1"/>
  <c r="F55" i="17" s="1"/>
  <c r="D56" i="17" a="1"/>
  <c r="D56" i="17" s="1"/>
  <c r="F56" i="17" s="1" a="1"/>
  <c r="F56" i="17" s="1"/>
  <c r="D57" i="17" a="1"/>
  <c r="D57" i="17" s="1"/>
  <c r="D58" i="17" a="1"/>
  <c r="D58" i="17" s="1"/>
  <c r="D59" i="17" a="1"/>
  <c r="D59" i="17" s="1"/>
  <c r="F59" i="17" s="1" a="1"/>
  <c r="F59" i="17" s="1"/>
  <c r="D60" i="17" a="1"/>
  <c r="D60" i="17" s="1"/>
  <c r="D61" i="17" a="1"/>
  <c r="D61" i="17" s="1"/>
  <c r="D62" i="17" a="1"/>
  <c r="D62" i="17" s="1"/>
  <c r="D63" i="17" a="1"/>
  <c r="D63" i="17" s="1"/>
  <c r="D64" i="17" a="1"/>
  <c r="D64" i="17" s="1"/>
  <c r="D65" i="17" a="1"/>
  <c r="D65" i="17" s="1"/>
  <c r="D66" i="17" a="1"/>
  <c r="D66" i="17" s="1"/>
  <c r="D67" i="17" a="1"/>
  <c r="D67" i="17" s="1"/>
  <c r="F67" i="17" s="1" a="1"/>
  <c r="F67" i="17" s="1"/>
  <c r="D68" i="17" a="1"/>
  <c r="D68" i="17" s="1"/>
  <c r="F68" i="17" s="1" a="1"/>
  <c r="F68" i="17" s="1"/>
  <c r="D69" i="17" a="1"/>
  <c r="D69" i="17" s="1"/>
  <c r="D70" i="17" a="1"/>
  <c r="D70" i="17" s="1"/>
  <c r="D71" i="17" a="1"/>
  <c r="D71" i="17" s="1"/>
  <c r="F71" i="17" s="1" a="1"/>
  <c r="F71" i="17" s="1"/>
  <c r="D72" i="17" a="1"/>
  <c r="D72" i="17" s="1"/>
  <c r="D73" i="17" a="1"/>
  <c r="D73" i="17" s="1"/>
  <c r="D74" i="17" a="1"/>
  <c r="D74" i="17" s="1"/>
  <c r="D75" i="17" a="1"/>
  <c r="D75" i="17" s="1"/>
  <c r="D76" i="17" a="1"/>
  <c r="D76" i="17" s="1"/>
  <c r="F76" i="17" s="1" a="1"/>
  <c r="F76" i="17" s="1"/>
  <c r="D77" i="17" a="1"/>
  <c r="D77" i="17" s="1"/>
  <c r="F77" i="17" s="1" a="1"/>
  <c r="F77" i="17" s="1"/>
  <c r="D78" i="17" a="1"/>
  <c r="D78" i="17" s="1"/>
  <c r="D79" i="17" a="1"/>
  <c r="D79" i="17" s="1"/>
  <c r="F79" i="17" s="1" a="1"/>
  <c r="F79" i="17" s="1"/>
  <c r="D80" i="17" a="1"/>
  <c r="D80" i="17" s="1"/>
  <c r="F80" i="17" s="1" a="1"/>
  <c r="F80" i="17" s="1"/>
  <c r="D81" i="17" a="1"/>
  <c r="D81" i="17" s="1"/>
  <c r="D82" i="17" a="1"/>
  <c r="D82" i="17" s="1"/>
  <c r="D83" i="17" a="1"/>
  <c r="D83" i="17" s="1"/>
  <c r="F83" i="17" s="1" a="1"/>
  <c r="F83" i="17" s="1"/>
  <c r="D84" i="17" a="1"/>
  <c r="D84" i="17" s="1"/>
  <c r="D85" i="17" a="1"/>
  <c r="D85" i="17" s="1"/>
  <c r="D86" i="17" a="1"/>
  <c r="D86" i="17" s="1"/>
  <c r="D87" i="17" a="1"/>
  <c r="D87" i="17" s="1"/>
  <c r="F87" i="17" s="1" a="1"/>
  <c r="F87" i="17" s="1"/>
  <c r="D88" i="17" a="1"/>
  <c r="D88" i="17" s="1"/>
  <c r="D89" i="17" a="1"/>
  <c r="D89" i="17" s="1"/>
  <c r="D90" i="17" a="1"/>
  <c r="D90" i="17"/>
  <c r="D91" i="17" a="1"/>
  <c r="D91" i="17" s="1"/>
  <c r="D92" i="17" a="1"/>
  <c r="D92" i="17" s="1"/>
  <c r="D93" i="17" a="1"/>
  <c r="D93" i="17" s="1"/>
  <c r="D94" i="17" a="1"/>
  <c r="D94" i="17" s="1"/>
  <c r="D95" i="17" a="1"/>
  <c r="D95" i="17" s="1"/>
  <c r="D96" i="17" a="1"/>
  <c r="D96" i="17" s="1"/>
  <c r="D97" i="17" a="1"/>
  <c r="D97" i="17" s="1"/>
  <c r="D98" i="17" a="1"/>
  <c r="D98" i="17" s="1"/>
  <c r="D99" i="17" a="1"/>
  <c r="D99" i="17" s="1"/>
  <c r="D100" i="17" a="1"/>
  <c r="D100" i="17" s="1"/>
  <c r="D101" i="17" a="1"/>
  <c r="D101" i="17" s="1"/>
  <c r="F101" i="17" s="1" a="1"/>
  <c r="F101" i="17" s="1"/>
  <c r="D102" i="17" a="1"/>
  <c r="D102" i="17" s="1"/>
  <c r="D103" i="17" a="1"/>
  <c r="D103" i="17" s="1"/>
  <c r="D104" i="17" a="1"/>
  <c r="D104" i="17" s="1"/>
  <c r="D105" i="17" a="1"/>
  <c r="D105" i="17" s="1"/>
  <c r="D106" i="17" a="1"/>
  <c r="D106" i="17" s="1"/>
  <c r="D107" i="17" a="1"/>
  <c r="D107" i="17" s="1"/>
  <c r="F107" i="17" s="1" a="1"/>
  <c r="F107" i="17" s="1"/>
  <c r="D108" i="17" a="1"/>
  <c r="D108" i="17" s="1"/>
  <c r="D109" i="17" a="1"/>
  <c r="D109" i="17" s="1"/>
  <c r="D110" i="17" a="1"/>
  <c r="D110" i="17" s="1"/>
  <c r="D111" i="17" a="1"/>
  <c r="D111" i="17" s="1"/>
  <c r="D112" i="17" a="1"/>
  <c r="D112" i="17" s="1"/>
  <c r="D113" i="17" a="1"/>
  <c r="D113" i="17" s="1"/>
  <c r="F113" i="17" s="1" a="1"/>
  <c r="F113" i="17" s="1"/>
  <c r="D114" i="17" a="1"/>
  <c r="D114" i="17" s="1"/>
  <c r="D115" i="17" a="1"/>
  <c r="D115" i="17" s="1"/>
  <c r="D116" i="17" a="1"/>
  <c r="D116" i="17" s="1"/>
  <c r="D117" i="17" a="1"/>
  <c r="D117" i="17" s="1"/>
  <c r="D118" i="17" a="1"/>
  <c r="D118" i="17" s="1"/>
  <c r="D119" i="17" a="1"/>
  <c r="D119" i="17" s="1"/>
  <c r="D120" i="17" a="1"/>
  <c r="D120" i="17" s="1"/>
  <c r="D121" i="17" a="1"/>
  <c r="D121" i="17" s="1"/>
  <c r="D122" i="17" a="1"/>
  <c r="D122" i="17" s="1"/>
  <c r="F122" i="17" s="1" a="1"/>
  <c r="F122" i="17" s="1"/>
  <c r="D123" i="17" a="1"/>
  <c r="D123" i="17" s="1"/>
  <c r="D124" i="17" a="1"/>
  <c r="D124" i="17" s="1"/>
  <c r="D125" i="17" a="1"/>
  <c r="D125" i="17" s="1"/>
  <c r="F125" i="17" s="1" a="1"/>
  <c r="F125" i="17" s="1"/>
  <c r="D126" i="17" a="1"/>
  <c r="D126" i="17" s="1"/>
  <c r="D127" i="17" a="1"/>
  <c r="D127" i="17" s="1"/>
  <c r="D128" i="17" a="1"/>
  <c r="D128" i="17" s="1"/>
  <c r="F128" i="17" s="1" a="1"/>
  <c r="F128" i="17" s="1"/>
  <c r="D129" i="17" a="1"/>
  <c r="D129" i="17" s="1"/>
  <c r="D130" i="17" a="1"/>
  <c r="D130" i="17" s="1"/>
  <c r="D131" i="17" a="1"/>
  <c r="D131" i="17" s="1"/>
  <c r="F131" i="17" s="1" a="1"/>
  <c r="F131" i="17" s="1"/>
  <c r="D132" i="17" a="1"/>
  <c r="D132" i="17" s="1"/>
  <c r="D133" i="17" a="1"/>
  <c r="D133" i="17" s="1"/>
  <c r="F133" i="17" s="1" a="1"/>
  <c r="F133" i="17" s="1"/>
  <c r="D134" i="17" a="1"/>
  <c r="D134" i="17" s="1"/>
  <c r="D135" i="17" a="1"/>
  <c r="D135" i="17" s="1"/>
  <c r="D136" i="17" a="1"/>
  <c r="D136" i="17" s="1"/>
  <c r="D137" i="17" a="1"/>
  <c r="D137" i="17" s="1"/>
  <c r="F137" i="17" s="1" a="1"/>
  <c r="F137" i="17" s="1"/>
  <c r="D138" i="17" a="1"/>
  <c r="D138" i="17" s="1"/>
  <c r="D139" i="17" a="1"/>
  <c r="D139" i="17" s="1"/>
  <c r="F139" i="17" s="1" a="1"/>
  <c r="F139" i="17" s="1"/>
  <c r="D140" i="17" a="1"/>
  <c r="D140" i="17" s="1"/>
  <c r="D141" i="17" a="1"/>
  <c r="D141" i="17" s="1"/>
  <c r="D142" i="17" a="1"/>
  <c r="D142" i="17" s="1"/>
  <c r="F142" i="17" s="1" a="1"/>
  <c r="F142" i="17" s="1"/>
  <c r="D143" i="17" a="1"/>
  <c r="D143" i="17" s="1"/>
  <c r="D144" i="17" a="1"/>
  <c r="D144" i="17" s="1"/>
  <c r="D145" i="17" a="1"/>
  <c r="D145" i="17" s="1"/>
  <c r="F145" i="17" s="1" a="1"/>
  <c r="F145" i="17" s="1"/>
  <c r="D146" i="17" a="1"/>
  <c r="D146" i="17" s="1"/>
  <c r="D147" i="17" a="1"/>
  <c r="D147" i="17" s="1"/>
  <c r="D148" i="17" a="1"/>
  <c r="D148" i="17" s="1"/>
  <c r="F148" i="17" s="1" a="1"/>
  <c r="F148" i="17" s="1"/>
  <c r="D149" i="17" a="1"/>
  <c r="D149" i="17" s="1"/>
  <c r="F149" i="17" s="1" a="1"/>
  <c r="F149" i="17" s="1"/>
  <c r="D150" i="17" a="1"/>
  <c r="D150" i="17" s="1"/>
  <c r="D151" i="17" a="1"/>
  <c r="D151" i="17" s="1"/>
  <c r="F151" i="17" s="1" a="1"/>
  <c r="F151" i="17" s="1"/>
  <c r="D152" i="17" a="1"/>
  <c r="D152" i="17" s="1"/>
  <c r="D153" i="17" a="1"/>
  <c r="D153" i="17" s="1"/>
  <c r="D154" i="17" a="1"/>
  <c r="D154" i="17" s="1"/>
  <c r="D155" i="17" a="1"/>
  <c r="D155" i="17" s="1"/>
  <c r="D156" i="17" a="1"/>
  <c r="D156" i="17" s="1"/>
  <c r="D157" i="17" a="1"/>
  <c r="D157" i="17" s="1"/>
  <c r="D158" i="17" a="1"/>
  <c r="D158" i="17" s="1"/>
  <c r="F158" i="17" s="1" a="1"/>
  <c r="F158" i="17" s="1"/>
  <c r="D159" i="17" a="1"/>
  <c r="D159" i="17" s="1"/>
  <c r="D160" i="17" a="1"/>
  <c r="D160" i="17" s="1"/>
  <c r="D161" i="17" a="1"/>
  <c r="D161" i="17" s="1"/>
  <c r="D162" i="17" a="1"/>
  <c r="D162" i="17" s="1"/>
  <c r="D163" i="17" a="1"/>
  <c r="D163" i="17" s="1"/>
  <c r="D164" i="17" a="1"/>
  <c r="D164" i="17" s="1"/>
  <c r="D165" i="17" a="1"/>
  <c r="D165" i="17" s="1"/>
  <c r="D166" i="17" a="1"/>
  <c r="D166" i="17" s="1"/>
  <c r="F166" i="17" s="1" a="1"/>
  <c r="F166" i="17" s="1"/>
  <c r="D167" i="17" a="1"/>
  <c r="D167" i="17" s="1"/>
  <c r="F167" i="17" s="1" a="1"/>
  <c r="F167" i="17" s="1"/>
  <c r="D168" i="17" a="1"/>
  <c r="D168" i="17" s="1"/>
  <c r="D169" i="17" a="1"/>
  <c r="D169" i="17" s="1"/>
  <c r="D170" i="17" a="1"/>
  <c r="D170" i="17" s="1"/>
  <c r="D171" i="17" a="1"/>
  <c r="D171" i="17" s="1"/>
  <c r="D172" i="17" a="1"/>
  <c r="D172" i="17" s="1"/>
  <c r="D173" i="17" a="1"/>
  <c r="D173" i="17" s="1"/>
  <c r="D174" i="17" a="1"/>
  <c r="D174" i="17" s="1"/>
  <c r="D175" i="17" a="1"/>
  <c r="D175" i="17" s="1"/>
  <c r="D176" i="17" a="1"/>
  <c r="D176" i="17" s="1"/>
  <c r="D177" i="17" a="1"/>
  <c r="D177" i="17" s="1"/>
  <c r="D178" i="17" a="1"/>
  <c r="D178" i="17" s="1"/>
  <c r="D179" i="17" a="1"/>
  <c r="D179" i="17" s="1"/>
  <c r="D180" i="17" a="1"/>
  <c r="D180" i="17" s="1"/>
  <c r="D181" i="17" a="1"/>
  <c r="D181" i="17" s="1"/>
  <c r="D182" i="17" a="1"/>
  <c r="D182" i="17" s="1"/>
  <c r="D183" i="17" a="1"/>
  <c r="D183" i="17" s="1"/>
  <c r="D184" i="17" a="1"/>
  <c r="D184" i="17" s="1"/>
  <c r="D185" i="17" a="1"/>
  <c r="D185" i="17" s="1"/>
  <c r="D186" i="17" a="1"/>
  <c r="D186" i="17" s="1"/>
  <c r="D187" i="17" a="1"/>
  <c r="D187" i="17" s="1"/>
  <c r="D188" i="17" a="1"/>
  <c r="D188" i="17" s="1"/>
  <c r="D189" i="17" a="1"/>
  <c r="D189" i="17" s="1"/>
  <c r="D190" i="17" a="1"/>
  <c r="D190" i="17" s="1"/>
  <c r="D191" i="17" a="1"/>
  <c r="D191" i="17" s="1"/>
  <c r="D192" i="17" a="1"/>
  <c r="D192" i="17" s="1"/>
  <c r="D193" i="17" a="1"/>
  <c r="D193" i="17" s="1"/>
  <c r="D194" i="17" a="1"/>
  <c r="D194" i="17" s="1"/>
  <c r="D195" i="17" a="1"/>
  <c r="D195" i="17" s="1"/>
  <c r="D196" i="17" a="1"/>
  <c r="D196" i="17" s="1"/>
  <c r="D197" i="17" a="1"/>
  <c r="D197" i="17" s="1"/>
  <c r="D198" i="17" a="1"/>
  <c r="D198" i="17" s="1"/>
  <c r="D199" i="17" a="1"/>
  <c r="D199" i="17" s="1"/>
  <c r="D200" i="17" a="1"/>
  <c r="D200" i="17" s="1"/>
  <c r="D201" i="17" a="1"/>
  <c r="D201" i="17" s="1"/>
  <c r="D202" i="17" a="1"/>
  <c r="D202" i="17" s="1"/>
  <c r="D203" i="17" a="1"/>
  <c r="D203" i="17" s="1"/>
  <c r="D204" i="17" a="1"/>
  <c r="D204" i="17" s="1"/>
  <c r="D205" i="17" a="1"/>
  <c r="D205" i="17" s="1"/>
  <c r="D206" i="17" a="1"/>
  <c r="D206" i="17" s="1"/>
  <c r="D207" i="17" a="1"/>
  <c r="D207" i="17" s="1"/>
  <c r="D208" i="17" a="1"/>
  <c r="D208" i="17" s="1"/>
  <c r="F208" i="17" s="1" a="1"/>
  <c r="F208" i="17" s="1"/>
  <c r="D209" i="17" a="1"/>
  <c r="D209" i="17" s="1"/>
  <c r="D210" i="17" a="1"/>
  <c r="D210" i="17" s="1"/>
  <c r="D211" i="17" a="1"/>
  <c r="D211" i="17" s="1"/>
  <c r="F211" i="17" s="1" a="1"/>
  <c r="F211" i="17" s="1"/>
  <c r="D212" i="17" a="1"/>
  <c r="D212" i="17" s="1"/>
  <c r="D213" i="17" a="1"/>
  <c r="D213" i="17" s="1"/>
  <c r="D214" i="17" a="1"/>
  <c r="D214" i="17" s="1"/>
  <c r="F214" i="17" s="1" a="1"/>
  <c r="F214" i="17" s="1"/>
  <c r="D215" i="17" a="1"/>
  <c r="D215" i="17" s="1"/>
  <c r="D216" i="17" a="1"/>
  <c r="D216" i="17" s="1"/>
  <c r="F216" i="17" s="1" a="1"/>
  <c r="F216" i="17" s="1"/>
  <c r="D217" i="17" a="1"/>
  <c r="D217" i="17" s="1"/>
  <c r="D218" i="17" a="1"/>
  <c r="D218" i="17" s="1"/>
  <c r="D219" i="17" a="1"/>
  <c r="D219" i="17" s="1"/>
  <c r="F219" i="17" s="1" a="1"/>
  <c r="F219" i="17" s="1"/>
  <c r="D220" i="17" a="1"/>
  <c r="D220" i="17" s="1"/>
  <c r="D221" i="17" a="1"/>
  <c r="D221" i="17" s="1"/>
  <c r="D222" i="17" a="1"/>
  <c r="D222" i="17" s="1"/>
  <c r="F222" i="17" s="1" a="1"/>
  <c r="F222" i="17" s="1"/>
  <c r="D223" i="17" a="1"/>
  <c r="D223" i="17" s="1"/>
  <c r="D224" i="17" a="1"/>
  <c r="D224" i="17" s="1"/>
  <c r="F224" i="17" s="1" a="1"/>
  <c r="F224" i="17" s="1"/>
  <c r="D225" i="17" a="1"/>
  <c r="D225" i="17" s="1"/>
  <c r="D226" i="17" a="1"/>
  <c r="D226" i="17" s="1"/>
  <c r="D227" i="17" a="1"/>
  <c r="D227" i="17" s="1"/>
  <c r="D228" i="17" a="1"/>
  <c r="D228" i="17" s="1"/>
  <c r="F228" i="17" s="1" a="1"/>
  <c r="F228" i="17" s="1"/>
  <c r="D229" i="17" a="1"/>
  <c r="D229" i="17" s="1"/>
  <c r="D230" i="17" a="1"/>
  <c r="D230" i="17" s="1"/>
  <c r="D231" i="17" a="1"/>
  <c r="D231" i="17" s="1"/>
  <c r="D232" i="17" a="1"/>
  <c r="D232" i="17" s="1"/>
  <c r="D233" i="17" a="1"/>
  <c r="D233" i="17" s="1"/>
  <c r="D234" i="17" a="1"/>
  <c r="D234" i="17" s="1"/>
  <c r="D235" i="17" a="1"/>
  <c r="D235" i="17" s="1"/>
  <c r="D236" i="17" a="1"/>
  <c r="D236" i="17" s="1"/>
  <c r="D237" i="17" a="1"/>
  <c r="D237" i="17" s="1"/>
  <c r="D238" i="17" a="1"/>
  <c r="D238" i="17" s="1"/>
  <c r="D239" i="17" a="1"/>
  <c r="D239" i="17" s="1"/>
  <c r="D240" i="17" a="1"/>
  <c r="D240" i="17" s="1"/>
  <c r="F240" i="17" s="1" a="1"/>
  <c r="F240" i="17" s="1"/>
  <c r="D241" i="17" a="1"/>
  <c r="D241" i="17" s="1"/>
  <c r="D242" i="17" a="1"/>
  <c r="D242" i="17" s="1"/>
  <c r="D243" i="17" a="1"/>
  <c r="D243" i="17" s="1"/>
  <c r="F243" i="17" s="1" a="1"/>
  <c r="F243" i="17" s="1"/>
  <c r="D244" i="17" a="1"/>
  <c r="D244" i="17" s="1"/>
  <c r="D245" i="17" a="1"/>
  <c r="D245" i="17" s="1"/>
  <c r="D246" i="17" a="1"/>
  <c r="D246" i="17" s="1"/>
  <c r="F246" i="17" s="1" a="1"/>
  <c r="F246" i="17" s="1"/>
  <c r="D247" i="17" a="1"/>
  <c r="D247" i="17" s="1"/>
  <c r="D248" i="17" a="1"/>
  <c r="D248" i="17" s="1"/>
  <c r="F248" i="17" s="1" a="1"/>
  <c r="F248" i="17" s="1"/>
  <c r="D249" i="17" a="1"/>
  <c r="D249" i="17" s="1"/>
  <c r="D250" i="17" a="1"/>
  <c r="D250" i="17" s="1"/>
  <c r="D251" i="17" a="1"/>
  <c r="D251" i="17" s="1"/>
  <c r="F251" i="17" s="1" a="1"/>
  <c r="F251" i="17" s="1"/>
  <c r="D252" i="17" a="1"/>
  <c r="D252" i="17" s="1"/>
  <c r="F252" i="17" s="1" a="1"/>
  <c r="F252" i="17" s="1"/>
  <c r="D253" i="17" a="1"/>
  <c r="D253" i="17" s="1"/>
  <c r="D254" i="17" a="1"/>
  <c r="D254" i="17" s="1"/>
  <c r="D255" i="17" a="1"/>
  <c r="D255" i="17" s="1"/>
  <c r="D256" i="17" a="1"/>
  <c r="D256" i="17" s="1"/>
  <c r="D257" i="17" a="1"/>
  <c r="D257" i="17" s="1"/>
  <c r="D258" i="17" a="1"/>
  <c r="D258" i="17" s="1"/>
  <c r="D259" i="17" a="1"/>
  <c r="D259" i="17" s="1"/>
  <c r="D260" i="17" a="1"/>
  <c r="D260" i="17" s="1"/>
  <c r="D261" i="17" a="1"/>
  <c r="D261" i="17" s="1"/>
  <c r="D262" i="17" a="1"/>
  <c r="D262" i="17" s="1"/>
  <c r="F262" i="17" s="1" a="1"/>
  <c r="F262" i="17" s="1"/>
  <c r="D263" i="17" a="1"/>
  <c r="D263" i="17" s="1"/>
  <c r="D264" i="17" a="1"/>
  <c r="D264" i="17" s="1"/>
  <c r="F264" i="17" s="1" a="1"/>
  <c r="F264" i="17" s="1"/>
  <c r="D265" i="17" a="1"/>
  <c r="D265" i="17" s="1"/>
  <c r="D266" i="17" a="1"/>
  <c r="D266" i="17" s="1"/>
  <c r="D267" i="17" a="1"/>
  <c r="D267" i="17" s="1"/>
  <c r="F267" i="17" s="1" a="1"/>
  <c r="F267" i="17" s="1"/>
  <c r="D268" i="17" a="1"/>
  <c r="D268" i="17" s="1"/>
  <c r="D269" i="17" a="1"/>
  <c r="D269" i="17" s="1"/>
  <c r="D270" i="17" a="1"/>
  <c r="D270" i="17" s="1"/>
  <c r="F270" i="17" s="1" a="1"/>
  <c r="F270" i="17" s="1"/>
  <c r="D271" i="17" a="1"/>
  <c r="D271" i="17" s="1"/>
  <c r="D272" i="17" a="1"/>
  <c r="D272" i="17" s="1"/>
  <c r="F272" i="17" s="1" a="1"/>
  <c r="F272" i="17" s="1"/>
  <c r="D273" i="17" a="1"/>
  <c r="D273" i="17" s="1"/>
  <c r="D274" i="17" a="1"/>
  <c r="D274" i="17" s="1"/>
  <c r="D275" i="17" a="1"/>
  <c r="D275" i="17" s="1"/>
  <c r="D276" i="17" a="1"/>
  <c r="D276" i="17" s="1"/>
  <c r="F276" i="17" s="1" a="1"/>
  <c r="F276" i="17" s="1"/>
  <c r="D277" i="17" a="1"/>
  <c r="D277" i="17" s="1"/>
  <c r="D278" i="17" a="1"/>
  <c r="D278" i="17" s="1"/>
  <c r="D279" i="17" a="1"/>
  <c r="D279" i="17" s="1"/>
  <c r="D280" i="17" a="1"/>
  <c r="D280" i="17" s="1"/>
  <c r="D281" i="17" a="1"/>
  <c r="D281" i="17" s="1"/>
  <c r="D282" i="17" a="1"/>
  <c r="D282" i="17" s="1"/>
  <c r="D283" i="17" a="1"/>
  <c r="D283" i="17" s="1"/>
  <c r="D284" i="17" a="1"/>
  <c r="D284" i="17" s="1"/>
  <c r="D285" i="17" a="1"/>
  <c r="D285" i="17" s="1"/>
  <c r="D286" i="17" a="1"/>
  <c r="D286" i="17" s="1"/>
  <c r="F286" i="17" s="1" a="1"/>
  <c r="F286" i="17" s="1"/>
  <c r="D287" i="17" a="1"/>
  <c r="D287" i="17" s="1"/>
  <c r="D288" i="17" a="1"/>
  <c r="D288" i="17" s="1"/>
  <c r="F288" i="17" s="1" a="1"/>
  <c r="F288" i="17" s="1"/>
  <c r="D289" i="17" a="1"/>
  <c r="D289" i="17" s="1"/>
  <c r="D290" i="17" a="1"/>
  <c r="D290" i="17" s="1"/>
  <c r="D291" i="17" a="1"/>
  <c r="D291" i="17" s="1"/>
  <c r="F291" i="17" s="1" a="1"/>
  <c r="F291" i="17" s="1"/>
  <c r="D292" i="17" a="1"/>
  <c r="D292" i="17" s="1"/>
  <c r="D293" i="17" a="1"/>
  <c r="D293" i="17" s="1"/>
  <c r="D294" i="17" a="1"/>
  <c r="D294" i="17" s="1"/>
  <c r="F294" i="17" s="1" a="1"/>
  <c r="F294" i="17" s="1"/>
  <c r="D295" i="17" a="1"/>
  <c r="D295" i="17" s="1"/>
  <c r="D296" i="17" a="1"/>
  <c r="D296" i="17" s="1"/>
  <c r="F296" i="17" s="1" a="1"/>
  <c r="F296" i="17" s="1"/>
  <c r="D297" i="17" a="1"/>
  <c r="D297" i="17" s="1"/>
  <c r="D298" i="17" a="1"/>
  <c r="D298" i="17" s="1"/>
  <c r="D299" i="17" a="1"/>
  <c r="D299" i="17" s="1"/>
  <c r="D300" i="17" a="1"/>
  <c r="D300" i="17" s="1"/>
  <c r="F300" i="17" s="1" a="1"/>
  <c r="F300" i="17" s="1"/>
  <c r="D301" i="17" a="1"/>
  <c r="D301" i="17" s="1"/>
  <c r="D302" i="17" a="1"/>
  <c r="D302" i="17" s="1"/>
  <c r="F302" i="17" s="1" a="1"/>
  <c r="F302" i="17" s="1"/>
  <c r="D303" i="17" a="1"/>
  <c r="D303" i="17" s="1"/>
  <c r="D304" i="17" a="1"/>
  <c r="D304" i="17" s="1"/>
  <c r="F304" i="17" s="1" a="1"/>
  <c r="F304" i="17" s="1"/>
  <c r="D305" i="17" a="1"/>
  <c r="D305" i="17" s="1"/>
  <c r="D306" i="17" a="1"/>
  <c r="D306" i="17" s="1"/>
  <c r="D307" i="17" a="1"/>
  <c r="D307" i="17" s="1"/>
  <c r="F307" i="17" s="1" a="1"/>
  <c r="F307" i="17" s="1"/>
  <c r="D308" i="17" a="1"/>
  <c r="D308" i="17" s="1"/>
  <c r="F308" i="17" s="1" a="1"/>
  <c r="F308" i="17" s="1"/>
  <c r="D309" i="17" a="1"/>
  <c r="D309" i="17" s="1"/>
  <c r="D310" i="17" a="1"/>
  <c r="D310" i="17" s="1"/>
  <c r="F310" i="17" s="1" a="1"/>
  <c r="F310" i="17" s="1"/>
  <c r="D311" i="17" a="1"/>
  <c r="D311" i="17" s="1"/>
  <c r="D312" i="17" a="1"/>
  <c r="D312" i="17" s="1"/>
  <c r="F312" i="17" s="1" a="1"/>
  <c r="F312" i="17" s="1"/>
  <c r="D313" i="17" a="1"/>
  <c r="D313" i="17" s="1"/>
  <c r="D314" i="17" a="1"/>
  <c r="D314" i="17" s="1"/>
  <c r="D315" i="17" a="1"/>
  <c r="D315" i="17" s="1"/>
  <c r="F315" i="17" s="1" a="1"/>
  <c r="F315" i="17" s="1"/>
  <c r="D316" i="17" a="1"/>
  <c r="D316" i="17" s="1"/>
  <c r="F316" i="17" s="1" a="1"/>
  <c r="F316" i="17" s="1"/>
  <c r="D317" i="17" a="1"/>
  <c r="D317" i="17" s="1"/>
  <c r="D318" i="17" a="1"/>
  <c r="D318" i="17" s="1"/>
  <c r="F318" i="17" s="1" a="1"/>
  <c r="F318" i="17" s="1"/>
  <c r="D319" i="17" a="1"/>
  <c r="D319" i="17" s="1"/>
  <c r="D320" i="17" a="1"/>
  <c r="D320" i="17" s="1"/>
  <c r="F320" i="17" s="1" a="1"/>
  <c r="F320" i="17" s="1"/>
  <c r="D321" i="17" a="1"/>
  <c r="D321" i="17" s="1"/>
  <c r="D322" i="17" a="1"/>
  <c r="D322" i="17" s="1"/>
  <c r="D323" i="17" a="1"/>
  <c r="D323" i="17" s="1"/>
  <c r="F323" i="17" s="1" a="1"/>
  <c r="F323" i="17" s="1"/>
  <c r="D324" i="17" a="1"/>
  <c r="D324" i="17" s="1"/>
  <c r="F324" i="17" s="1" a="1"/>
  <c r="F324" i="17" s="1"/>
  <c r="D325" i="17" a="1"/>
  <c r="D325" i="17" s="1"/>
  <c r="D326" i="17" a="1"/>
  <c r="D326" i="17" s="1"/>
  <c r="F326" i="17" s="1" a="1"/>
  <c r="F326" i="17" s="1"/>
  <c r="D327" i="17" a="1"/>
  <c r="D327" i="17" s="1"/>
  <c r="D328" i="17" a="1"/>
  <c r="D328" i="17" s="1"/>
  <c r="F328" i="17" s="1" a="1"/>
  <c r="F328" i="17" s="1"/>
  <c r="E2" i="17"/>
  <c r="E3" i="17"/>
  <c r="E4" i="17"/>
  <c r="E5" i="17"/>
  <c r="E6" i="17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E68" i="17"/>
  <c r="E69" i="17"/>
  <c r="E70" i="17"/>
  <c r="E71" i="17"/>
  <c r="E72" i="17"/>
  <c r="E73" i="17"/>
  <c r="E74" i="17"/>
  <c r="E75" i="17"/>
  <c r="E76" i="17"/>
  <c r="E77" i="17"/>
  <c r="E78" i="17"/>
  <c r="E79" i="17"/>
  <c r="E80" i="17"/>
  <c r="E81" i="17"/>
  <c r="E82" i="17"/>
  <c r="E83" i="17"/>
  <c r="E84" i="17"/>
  <c r="E85" i="17"/>
  <c r="E86" i="17"/>
  <c r="E87" i="17"/>
  <c r="E88" i="17"/>
  <c r="E89" i="17"/>
  <c r="E90" i="17"/>
  <c r="E91" i="17"/>
  <c r="E92" i="17"/>
  <c r="E93" i="17"/>
  <c r="E94" i="17"/>
  <c r="E95" i="17"/>
  <c r="E96" i="17"/>
  <c r="E97" i="17"/>
  <c r="E98" i="17"/>
  <c r="E99" i="17"/>
  <c r="E100" i="17"/>
  <c r="E101" i="17"/>
  <c r="E102" i="17"/>
  <c r="E103" i="17"/>
  <c r="E104" i="17"/>
  <c r="E105" i="17"/>
  <c r="E106" i="17"/>
  <c r="E107" i="17"/>
  <c r="E108" i="17"/>
  <c r="E109" i="17"/>
  <c r="E110" i="17"/>
  <c r="E111" i="17"/>
  <c r="E112" i="17"/>
  <c r="E113" i="17"/>
  <c r="E114" i="17"/>
  <c r="E115" i="17"/>
  <c r="E116" i="17"/>
  <c r="E117" i="17"/>
  <c r="E118" i="17"/>
  <c r="E119" i="17"/>
  <c r="E120" i="17"/>
  <c r="E121" i="17"/>
  <c r="E122" i="17"/>
  <c r="E123" i="17"/>
  <c r="E124" i="17"/>
  <c r="E125" i="17"/>
  <c r="E126" i="17"/>
  <c r="E127" i="17"/>
  <c r="E128" i="17"/>
  <c r="E129" i="17"/>
  <c r="E130" i="17"/>
  <c r="E131" i="17"/>
  <c r="E132" i="17"/>
  <c r="E133" i="17"/>
  <c r="E134" i="17"/>
  <c r="E135" i="17"/>
  <c r="E136" i="17"/>
  <c r="E137" i="17"/>
  <c r="E138" i="17"/>
  <c r="E139" i="17"/>
  <c r="E140" i="17"/>
  <c r="E141" i="17"/>
  <c r="E142" i="17"/>
  <c r="E143" i="17"/>
  <c r="E144" i="17"/>
  <c r="E145" i="17"/>
  <c r="E146" i="17"/>
  <c r="E147" i="17"/>
  <c r="E148" i="17"/>
  <c r="E149" i="17"/>
  <c r="E150" i="17"/>
  <c r="E151" i="17"/>
  <c r="E152" i="17"/>
  <c r="E153" i="17"/>
  <c r="E154" i="17"/>
  <c r="E155" i="17"/>
  <c r="E156" i="17"/>
  <c r="E157" i="17"/>
  <c r="E158" i="17"/>
  <c r="E159" i="17"/>
  <c r="E160" i="17"/>
  <c r="E161" i="17"/>
  <c r="E162" i="17"/>
  <c r="E163" i="17"/>
  <c r="E164" i="17"/>
  <c r="E165" i="17"/>
  <c r="E166" i="17"/>
  <c r="E167" i="17"/>
  <c r="E168" i="17"/>
  <c r="E169" i="17"/>
  <c r="E170" i="17"/>
  <c r="E171" i="17"/>
  <c r="E172" i="17"/>
  <c r="E173" i="17"/>
  <c r="E174" i="17"/>
  <c r="E175" i="17"/>
  <c r="E176" i="17"/>
  <c r="E177" i="17"/>
  <c r="E178" i="17"/>
  <c r="E179" i="17"/>
  <c r="E180" i="17"/>
  <c r="E181" i="17"/>
  <c r="E182" i="17"/>
  <c r="E183" i="17"/>
  <c r="E184" i="17"/>
  <c r="E185" i="17"/>
  <c r="E186" i="17"/>
  <c r="E187" i="17"/>
  <c r="E188" i="17"/>
  <c r="E189" i="17"/>
  <c r="E190" i="17"/>
  <c r="E191" i="17"/>
  <c r="E192" i="17"/>
  <c r="E193" i="17"/>
  <c r="E194" i="17"/>
  <c r="E195" i="17"/>
  <c r="E196" i="17"/>
  <c r="E197" i="17"/>
  <c r="E198" i="17"/>
  <c r="E199" i="17"/>
  <c r="E200" i="17"/>
  <c r="E201" i="17"/>
  <c r="E202" i="17"/>
  <c r="E203" i="17"/>
  <c r="E204" i="17"/>
  <c r="E205" i="17"/>
  <c r="E206" i="17"/>
  <c r="E207" i="17"/>
  <c r="E208" i="17"/>
  <c r="E209" i="17"/>
  <c r="E210" i="17"/>
  <c r="E211" i="17"/>
  <c r="E212" i="17"/>
  <c r="E213" i="17"/>
  <c r="E214" i="17"/>
  <c r="E215" i="17"/>
  <c r="E216" i="17"/>
  <c r="E217" i="17"/>
  <c r="E218" i="17"/>
  <c r="E219" i="17"/>
  <c r="E220" i="17"/>
  <c r="E221" i="17"/>
  <c r="E222" i="17"/>
  <c r="E223" i="17"/>
  <c r="E224" i="17"/>
  <c r="E225" i="17"/>
  <c r="E226" i="17"/>
  <c r="E227" i="17"/>
  <c r="E228" i="17"/>
  <c r="E229" i="17"/>
  <c r="E230" i="17"/>
  <c r="E231" i="17"/>
  <c r="E232" i="17"/>
  <c r="E233" i="17"/>
  <c r="E234" i="17"/>
  <c r="E235" i="17"/>
  <c r="E236" i="17"/>
  <c r="E237" i="17"/>
  <c r="E238" i="17"/>
  <c r="E239" i="17"/>
  <c r="E240" i="17"/>
  <c r="E241" i="17"/>
  <c r="E242" i="17"/>
  <c r="E243" i="17"/>
  <c r="E244" i="17"/>
  <c r="E245" i="17"/>
  <c r="E246" i="17"/>
  <c r="E247" i="17"/>
  <c r="E248" i="17"/>
  <c r="E249" i="17"/>
  <c r="E250" i="17"/>
  <c r="E251" i="17"/>
  <c r="E252" i="17"/>
  <c r="E253" i="17"/>
  <c r="E254" i="17"/>
  <c r="E255" i="17"/>
  <c r="E256" i="17"/>
  <c r="E257" i="17"/>
  <c r="E258" i="17"/>
  <c r="E259" i="17"/>
  <c r="E260" i="17"/>
  <c r="E261" i="17"/>
  <c r="E262" i="17"/>
  <c r="E263" i="17"/>
  <c r="E264" i="17"/>
  <c r="E265" i="17"/>
  <c r="E266" i="17"/>
  <c r="E267" i="17"/>
  <c r="E268" i="17"/>
  <c r="E269" i="17"/>
  <c r="E270" i="17"/>
  <c r="E271" i="17"/>
  <c r="E272" i="17"/>
  <c r="E273" i="17"/>
  <c r="E274" i="17"/>
  <c r="E275" i="17"/>
  <c r="E276" i="17"/>
  <c r="E277" i="17"/>
  <c r="E278" i="17"/>
  <c r="E279" i="17"/>
  <c r="E280" i="17"/>
  <c r="E281" i="17"/>
  <c r="E282" i="17"/>
  <c r="E283" i="17"/>
  <c r="E284" i="17"/>
  <c r="E285" i="17"/>
  <c r="E286" i="17"/>
  <c r="E287" i="17"/>
  <c r="E288" i="17"/>
  <c r="E289" i="17"/>
  <c r="E290" i="17"/>
  <c r="E291" i="17"/>
  <c r="E292" i="17"/>
  <c r="E293" i="17"/>
  <c r="E294" i="17"/>
  <c r="E295" i="17"/>
  <c r="E296" i="17"/>
  <c r="E297" i="17"/>
  <c r="E298" i="17"/>
  <c r="E299" i="17"/>
  <c r="E300" i="17"/>
  <c r="E301" i="17"/>
  <c r="E302" i="17"/>
  <c r="E303" i="17"/>
  <c r="E304" i="17"/>
  <c r="E305" i="17"/>
  <c r="E306" i="17"/>
  <c r="E307" i="17"/>
  <c r="E308" i="17"/>
  <c r="E309" i="17"/>
  <c r="E310" i="17"/>
  <c r="E311" i="17"/>
  <c r="E312" i="17"/>
  <c r="E313" i="17"/>
  <c r="E314" i="17"/>
  <c r="E315" i="17"/>
  <c r="E316" i="17"/>
  <c r="E317" i="17"/>
  <c r="E318" i="17"/>
  <c r="E319" i="17"/>
  <c r="E320" i="17"/>
  <c r="E321" i="17"/>
  <c r="E322" i="17"/>
  <c r="E323" i="17"/>
  <c r="E324" i="17"/>
  <c r="E325" i="17"/>
  <c r="E326" i="17"/>
  <c r="E327" i="17"/>
  <c r="E328" i="17"/>
  <c r="F289" i="17" l="1" a="1"/>
  <c r="F289" i="17" s="1"/>
  <c r="F285" i="17" a="1"/>
  <c r="F285" i="17" s="1"/>
  <c r="F325" i="17" a="1"/>
  <c r="F325" i="17" s="1"/>
  <c r="F309" i="17" a="1"/>
  <c r="F309" i="17" s="1"/>
  <c r="F293" i="17" a="1"/>
  <c r="F293" i="17" s="1"/>
  <c r="F277" i="17" a="1"/>
  <c r="F277" i="17" s="1"/>
  <c r="F261" i="17" a="1"/>
  <c r="F261" i="17" s="1"/>
  <c r="F245" i="17" a="1"/>
  <c r="F245" i="17" s="1"/>
  <c r="F229" i="17" a="1"/>
  <c r="F229" i="17" s="1"/>
  <c r="F213" i="17" a="1"/>
  <c r="F213" i="17" s="1"/>
  <c r="F197" i="17" a="1"/>
  <c r="F197" i="17" s="1"/>
  <c r="F193" i="17" a="1"/>
  <c r="F193" i="17" s="1"/>
  <c r="F189" i="17" a="1"/>
  <c r="F189" i="17" s="1"/>
  <c r="F185" i="17" a="1"/>
  <c r="F185" i="17" s="1"/>
  <c r="F181" i="17" a="1"/>
  <c r="F181" i="17" s="1"/>
  <c r="F177" i="17" a="1"/>
  <c r="F177" i="17" s="1"/>
  <c r="F173" i="17" a="1"/>
  <c r="F173" i="17" s="1"/>
  <c r="F156" i="17" a="1"/>
  <c r="F156" i="17" s="1"/>
  <c r="F146" i="17" a="1"/>
  <c r="F146" i="17" s="1"/>
  <c r="F136" i="17" a="1"/>
  <c r="F136" i="17" s="1"/>
  <c r="F92" i="17" a="1"/>
  <c r="F92" i="17" s="1"/>
  <c r="F273" i="17" a="1"/>
  <c r="F273" i="17" s="1"/>
  <c r="F257" i="17" a="1"/>
  <c r="F257" i="17" s="1"/>
  <c r="F241" i="17" a="1"/>
  <c r="F241" i="17" s="1"/>
  <c r="F225" i="17" a="1"/>
  <c r="F225" i="17" s="1"/>
  <c r="F209" i="17" a="1"/>
  <c r="F209" i="17" s="1"/>
  <c r="F196" i="17" a="1"/>
  <c r="F196" i="17" s="1"/>
  <c r="F192" i="17" a="1"/>
  <c r="F192" i="17" s="1"/>
  <c r="F188" i="17" a="1"/>
  <c r="F188" i="17" s="1"/>
  <c r="F184" i="17" a="1"/>
  <c r="F184" i="17" s="1"/>
  <c r="F180" i="17" a="1"/>
  <c r="F180" i="17" s="1"/>
  <c r="F176" i="17" a="1"/>
  <c r="F176" i="17" s="1"/>
  <c r="F172" i="17" a="1"/>
  <c r="F172" i="17" s="1"/>
  <c r="F162" i="17" a="1"/>
  <c r="F162" i="17" s="1"/>
  <c r="F152" i="17" a="1"/>
  <c r="F152" i="17" s="1"/>
  <c r="F108" i="17" a="1"/>
  <c r="F108" i="17" s="1"/>
  <c r="F98" i="17" a="1"/>
  <c r="F98" i="17" s="1"/>
  <c r="F88" i="17" a="1"/>
  <c r="F88" i="17" s="1"/>
  <c r="F321" i="17" a="1"/>
  <c r="F321" i="17" s="1"/>
  <c r="F301" i="17" a="1"/>
  <c r="F301" i="17" s="1"/>
  <c r="F269" i="17" a="1"/>
  <c r="F269" i="17" s="1"/>
  <c r="F253" i="17" a="1"/>
  <c r="F253" i="17" s="1"/>
  <c r="F237" i="17" a="1"/>
  <c r="F237" i="17" s="1"/>
  <c r="F183" i="17" a="1"/>
  <c r="F183" i="17" s="1"/>
  <c r="F175" i="17" a="1"/>
  <c r="F175" i="17" s="1"/>
  <c r="F104" i="17" a="1"/>
  <c r="F104" i="17" s="1"/>
  <c r="F305" i="17" a="1"/>
  <c r="F305" i="17" s="1"/>
  <c r="F317" i="17" a="1"/>
  <c r="F317" i="17" s="1"/>
  <c r="F221" i="17" a="1"/>
  <c r="F221" i="17" s="1"/>
  <c r="F205" i="17" a="1"/>
  <c r="F205" i="17" s="1"/>
  <c r="F195" i="17" a="1"/>
  <c r="F195" i="17" s="1"/>
  <c r="F191" i="17" a="1"/>
  <c r="F191" i="17" s="1"/>
  <c r="F187" i="17" a="1"/>
  <c r="F187" i="17" s="1"/>
  <c r="F179" i="17" a="1"/>
  <c r="F179" i="17" s="1"/>
  <c r="F168" i="17" a="1"/>
  <c r="F168" i="17" s="1"/>
  <c r="F124" i="17" a="1"/>
  <c r="F124" i="17" s="1"/>
  <c r="F114" i="17" a="1"/>
  <c r="F114" i="17" s="1"/>
  <c r="F313" i="17" a="1"/>
  <c r="F313" i="17" s="1"/>
  <c r="F297" i="17" a="1"/>
  <c r="F297" i="17" s="1"/>
  <c r="F281" i="17" a="1"/>
  <c r="F281" i="17" s="1"/>
  <c r="F265" i="17" a="1"/>
  <c r="F265" i="17" s="1"/>
  <c r="F249" i="17" a="1"/>
  <c r="F249" i="17" s="1"/>
  <c r="F233" i="17" a="1"/>
  <c r="F233" i="17" s="1"/>
  <c r="F217" i="17" a="1"/>
  <c r="F217" i="17" s="1"/>
  <c r="F201" i="17" a="1"/>
  <c r="F201" i="17" s="1"/>
  <c r="F194" i="17" a="1"/>
  <c r="F194" i="17" s="1"/>
  <c r="F190" i="17" a="1"/>
  <c r="F190" i="17" s="1"/>
  <c r="F186" i="17" a="1"/>
  <c r="F186" i="17" s="1"/>
  <c r="F182" i="17" a="1"/>
  <c r="F182" i="17" s="1"/>
  <c r="F178" i="17" a="1"/>
  <c r="F178" i="17" s="1"/>
  <c r="F174" i="17" a="1"/>
  <c r="F174" i="17" s="1"/>
  <c r="F140" i="17" a="1"/>
  <c r="F140" i="17" s="1"/>
  <c r="F130" i="17" a="1"/>
  <c r="F130" i="17" s="1"/>
  <c r="F120" i="17" a="1"/>
  <c r="F120" i="17" s="1"/>
  <c r="F26" i="17" a="1"/>
  <c r="F26" i="17" s="1"/>
  <c r="H26" i="17" s="1" a="1"/>
  <c r="H26" i="17" s="1"/>
  <c r="F22" i="17" a="1"/>
  <c r="F22" i="17" s="1"/>
  <c r="F14" i="17" a="1"/>
  <c r="F14" i="17" s="1"/>
  <c r="F10" i="17" a="1"/>
  <c r="F10" i="17" s="1"/>
  <c r="F6" i="17" a="1"/>
  <c r="F6" i="17" s="1"/>
  <c r="F2" i="17" a="1"/>
  <c r="F2" i="17" s="1"/>
  <c r="H2" i="17" s="1" a="1"/>
  <c r="H2" i="17" s="1"/>
  <c r="F295" i="17" a="1"/>
  <c r="F295" i="17" s="1"/>
  <c r="F282" i="17" a="1"/>
  <c r="F282" i="17" s="1"/>
  <c r="F271" i="17" a="1"/>
  <c r="F271" i="17" s="1"/>
  <c r="F258" i="17" a="1"/>
  <c r="F258" i="17" s="1"/>
  <c r="F234" i="17" a="1"/>
  <c r="F234" i="17" s="1"/>
  <c r="F223" i="17" a="1"/>
  <c r="F223" i="17" s="1"/>
  <c r="F202" i="17" a="1"/>
  <c r="F202" i="17" s="1"/>
  <c r="F170" i="17" a="1"/>
  <c r="F170" i="17" s="1"/>
  <c r="F164" i="17" a="1"/>
  <c r="F164" i="17" s="1"/>
  <c r="F118" i="17" a="1"/>
  <c r="F118" i="17" s="1"/>
  <c r="F95" i="17" a="1"/>
  <c r="F95" i="17" s="1"/>
  <c r="F89" i="17" a="1"/>
  <c r="F89" i="17" s="1"/>
  <c r="F74" i="17" a="1"/>
  <c r="F74" i="17" s="1"/>
  <c r="F62" i="17" a="1"/>
  <c r="F62" i="17" s="1"/>
  <c r="F50" i="17" a="1"/>
  <c r="F50" i="17" s="1"/>
  <c r="F38" i="17" a="1"/>
  <c r="F38" i="17" s="1"/>
  <c r="H324" i="17" a="1"/>
  <c r="H324" i="17" s="1"/>
  <c r="H316" i="17" a="1"/>
  <c r="H316" i="17" s="1"/>
  <c r="J316" i="17" s="1" a="1"/>
  <c r="J316" i="17" s="1"/>
  <c r="H308" i="17" a="1"/>
  <c r="H308" i="17" s="1"/>
  <c r="J308" i="17" s="1" a="1"/>
  <c r="J308" i="17" s="1"/>
  <c r="H300" i="17" a="1"/>
  <c r="H300" i="17" s="1"/>
  <c r="H276" i="17" a="1"/>
  <c r="H276" i="17" s="1"/>
  <c r="J276" i="17" s="1" a="1"/>
  <c r="J276" i="17" s="1"/>
  <c r="M276" i="17" s="1" a="1"/>
  <c r="M276" i="17" s="1"/>
  <c r="H252" i="17" a="1"/>
  <c r="H252" i="17" s="1"/>
  <c r="H228" i="17" a="1"/>
  <c r="H228" i="17" s="1"/>
  <c r="J228" i="17" s="1" a="1"/>
  <c r="J228" i="17" s="1"/>
  <c r="M228" i="17" s="1" a="1"/>
  <c r="M228" i="17" s="1"/>
  <c r="H167" i="17" a="1"/>
  <c r="H167" i="17" s="1"/>
  <c r="H158" i="17" a="1"/>
  <c r="H158" i="17" s="1"/>
  <c r="H149" i="17" a="1"/>
  <c r="H149" i="17" s="1"/>
  <c r="J149" i="17" s="1" a="1"/>
  <c r="J149" i="17" s="1"/>
  <c r="H77" i="17" a="1"/>
  <c r="H77" i="17" s="1"/>
  <c r="H53" i="17" a="1"/>
  <c r="H53" i="17" s="1"/>
  <c r="H33" i="17" a="1"/>
  <c r="H33" i="17" s="1"/>
  <c r="F29" i="17" a="1"/>
  <c r="F29" i="17" s="1"/>
  <c r="H29" i="17" s="1" a="1"/>
  <c r="H29" i="17" s="1"/>
  <c r="J29" i="17" s="1" a="1"/>
  <c r="J29" i="17" s="1"/>
  <c r="F17" i="17" a="1"/>
  <c r="F17" i="17" s="1"/>
  <c r="F9" i="17" a="1"/>
  <c r="F9" i="17" s="1"/>
  <c r="F5" i="17" a="1"/>
  <c r="F5" i="17" s="1"/>
  <c r="F279" i="17" a="1"/>
  <c r="F279" i="17" s="1"/>
  <c r="F255" i="17" a="1"/>
  <c r="F255" i="17" s="1"/>
  <c r="F242" i="17" a="1"/>
  <c r="F242" i="17" s="1"/>
  <c r="F236" i="17" a="1"/>
  <c r="F236" i="17" s="1"/>
  <c r="F231" i="17" a="1"/>
  <c r="F231" i="17" s="1"/>
  <c r="F210" i="17" a="1"/>
  <c r="F210" i="17" s="1"/>
  <c r="F204" i="17" a="1"/>
  <c r="F204" i="17" s="1"/>
  <c r="F199" i="17" a="1"/>
  <c r="F199" i="17" s="1"/>
  <c r="F161" i="17" a="1"/>
  <c r="F161" i="17" s="1"/>
  <c r="F155" i="17" a="1"/>
  <c r="F155" i="17" s="1"/>
  <c r="F127" i="17" a="1"/>
  <c r="F127" i="17" s="1"/>
  <c r="F121" i="17" a="1"/>
  <c r="F121" i="17" s="1"/>
  <c r="F115" i="17" a="1"/>
  <c r="F115" i="17" s="1"/>
  <c r="F112" i="17" a="1"/>
  <c r="F112" i="17" s="1"/>
  <c r="F109" i="17" a="1"/>
  <c r="F109" i="17" s="1"/>
  <c r="F106" i="17" a="1"/>
  <c r="F106" i="17" s="1"/>
  <c r="F103" i="17" a="1"/>
  <c r="F103" i="17" s="1"/>
  <c r="F100" i="17" a="1"/>
  <c r="F100" i="17" s="1"/>
  <c r="F94" i="17" a="1"/>
  <c r="F94" i="17" s="1"/>
  <c r="F85" i="17" a="1"/>
  <c r="F85" i="17" s="1"/>
  <c r="F82" i="17" a="1"/>
  <c r="F82" i="17" s="1"/>
  <c r="F70" i="17" a="1"/>
  <c r="F70" i="17" s="1"/>
  <c r="F65" i="17" a="1"/>
  <c r="F65" i="17" s="1"/>
  <c r="F46" i="17" a="1"/>
  <c r="F46" i="17" s="1"/>
  <c r="F41" i="17" a="1"/>
  <c r="F41" i="17" s="1"/>
  <c r="F13" i="17" a="1"/>
  <c r="F13" i="17" s="1"/>
  <c r="H326" i="17" a="1"/>
  <c r="H326" i="17" s="1"/>
  <c r="H323" i="17" a="1"/>
  <c r="H323" i="17" s="1"/>
  <c r="H318" i="17" a="1"/>
  <c r="H318" i="17" s="1"/>
  <c r="H315" i="17" a="1"/>
  <c r="H315" i="17" s="1"/>
  <c r="J315" i="17" s="1" a="1"/>
  <c r="J315" i="17" s="1"/>
  <c r="H310" i="17" a="1"/>
  <c r="H310" i="17" s="1"/>
  <c r="H307" i="17" a="1"/>
  <c r="H307" i="17" s="1"/>
  <c r="H302" i="17" a="1"/>
  <c r="H302" i="17" s="1"/>
  <c r="J302" i="17" s="1" a="1"/>
  <c r="J302" i="17" s="1"/>
  <c r="H294" i="17" a="1"/>
  <c r="H294" i="17" s="1"/>
  <c r="H291" i="17" a="1"/>
  <c r="H291" i="17" s="1"/>
  <c r="H286" i="17" a="1"/>
  <c r="H286" i="17" s="1"/>
  <c r="H270" i="17" a="1"/>
  <c r="H270" i="17" s="1"/>
  <c r="H267" i="17" a="1"/>
  <c r="H267" i="17" s="1"/>
  <c r="H262" i="17" a="1"/>
  <c r="H262" i="17" s="1"/>
  <c r="H251" i="17" a="1"/>
  <c r="H251" i="17" s="1"/>
  <c r="J251" i="17" s="1" a="1"/>
  <c r="J251" i="17" s="1"/>
  <c r="M251" i="17" s="1" a="1"/>
  <c r="M251" i="17" s="1"/>
  <c r="H246" i="17" a="1"/>
  <c r="H246" i="17" s="1"/>
  <c r="H243" i="17" a="1"/>
  <c r="H243" i="17" s="1"/>
  <c r="H222" i="17" a="1"/>
  <c r="H222" i="17" s="1"/>
  <c r="J222" i="17" s="1" a="1"/>
  <c r="J222" i="17" s="1"/>
  <c r="H219" i="17" a="1"/>
  <c r="H219" i="17" s="1"/>
  <c r="J219" i="17" s="1" a="1"/>
  <c r="J219" i="17" s="1"/>
  <c r="H214" i="17" a="1"/>
  <c r="H214" i="17" s="1"/>
  <c r="H211" i="17" a="1"/>
  <c r="H211" i="17" s="1"/>
  <c r="H166" i="17" a="1"/>
  <c r="H166" i="17" s="1"/>
  <c r="J166" i="17" s="1" a="1"/>
  <c r="J166" i="17" s="1"/>
  <c r="H148" i="17" a="1"/>
  <c r="H148" i="17" s="1"/>
  <c r="J148" i="17" s="1" a="1"/>
  <c r="J148" i="17" s="1"/>
  <c r="L148" i="17" s="1" a="1"/>
  <c r="L148" i="17" s="1"/>
  <c r="O148" i="17" s="1"/>
  <c r="H137" i="17" a="1"/>
  <c r="H137" i="17" s="1"/>
  <c r="H131" i="17" a="1"/>
  <c r="H131" i="17" s="1"/>
  <c r="J131" i="17" s="1" a="1"/>
  <c r="J131" i="17" s="1"/>
  <c r="L131" i="17" s="1" a="1"/>
  <c r="L131" i="17" s="1"/>
  <c r="H128" i="17" a="1"/>
  <c r="H128" i="17" s="1"/>
  <c r="H125" i="17" a="1"/>
  <c r="H125" i="17" s="1"/>
  <c r="J125" i="17" s="1" a="1"/>
  <c r="J125" i="17" s="1"/>
  <c r="H122" i="17" a="1"/>
  <c r="H122" i="17" s="1"/>
  <c r="H80" i="17" a="1"/>
  <c r="H80" i="17" s="1"/>
  <c r="H76" i="17" a="1"/>
  <c r="H76" i="17" s="1"/>
  <c r="H68" i="17" a="1"/>
  <c r="H68" i="17" s="1"/>
  <c r="J68" i="17" s="1" a="1"/>
  <c r="J68" i="17" s="1"/>
  <c r="M68" i="17" s="1" a="1"/>
  <c r="M68" i="17" s="1"/>
  <c r="H56" i="17" a="1"/>
  <c r="H56" i="17" s="1"/>
  <c r="J56" i="17" s="1" a="1"/>
  <c r="J56" i="17" s="1"/>
  <c r="M56" i="17" s="1" a="1"/>
  <c r="M56" i="17" s="1"/>
  <c r="H52" i="17" a="1"/>
  <c r="H52" i="17" s="1"/>
  <c r="J52" i="17" s="1" a="1"/>
  <c r="J52" i="17" s="1"/>
  <c r="H44" i="17" a="1"/>
  <c r="H44" i="17" s="1"/>
  <c r="F32" i="17" a="1"/>
  <c r="F32" i="17" s="1"/>
  <c r="H32" i="17" s="1" a="1"/>
  <c r="H32" i="17" s="1"/>
  <c r="H28" i="17" a="1"/>
  <c r="H28" i="17" s="1"/>
  <c r="H24" i="17" a="1"/>
  <c r="H24" i="17" s="1"/>
  <c r="H20" i="17" a="1"/>
  <c r="H20" i="17" s="1"/>
  <c r="F8" i="17" a="1"/>
  <c r="F8" i="17" s="1"/>
  <c r="H8" i="17" s="1" a="1"/>
  <c r="H8" i="17" s="1"/>
  <c r="K8" i="17" s="1" a="1"/>
  <c r="K8" i="17" s="1"/>
  <c r="F4" i="17" a="1"/>
  <c r="F4" i="17" s="1"/>
  <c r="H4" i="17" s="1" a="1"/>
  <c r="H4" i="17" s="1"/>
  <c r="F299" i="17" a="1"/>
  <c r="F299" i="17" s="1"/>
  <c r="F290" i="17" a="1"/>
  <c r="F290" i="17" s="1"/>
  <c r="F284" i="17" a="1"/>
  <c r="F284" i="17" s="1"/>
  <c r="F278" i="17" a="1"/>
  <c r="F278" i="17" s="1"/>
  <c r="F275" i="17" a="1"/>
  <c r="F275" i="17" s="1"/>
  <c r="F266" i="17" a="1"/>
  <c r="F266" i="17" s="1"/>
  <c r="F260" i="17" a="1"/>
  <c r="F260" i="17" s="1"/>
  <c r="F254" i="17" a="1"/>
  <c r="F254" i="17" s="1"/>
  <c r="F250" i="17" a="1"/>
  <c r="F250" i="17" s="1"/>
  <c r="F244" i="17" a="1"/>
  <c r="F244" i="17" s="1"/>
  <c r="F239" i="17" a="1"/>
  <c r="F239" i="17" s="1"/>
  <c r="F230" i="17" a="1"/>
  <c r="F230" i="17" s="1"/>
  <c r="F227" i="17" a="1"/>
  <c r="F227" i="17" s="1"/>
  <c r="F218" i="17" a="1"/>
  <c r="F218" i="17" s="1"/>
  <c r="F212" i="17" a="1"/>
  <c r="F212" i="17" s="1"/>
  <c r="F207" i="17" a="1"/>
  <c r="F207" i="17" s="1"/>
  <c r="F198" i="17" a="1"/>
  <c r="F198" i="17" s="1"/>
  <c r="F169" i="17" a="1"/>
  <c r="F169" i="17" s="1"/>
  <c r="F163" i="17" a="1"/>
  <c r="F163" i="17" s="1"/>
  <c r="F160" i="17" a="1"/>
  <c r="F160" i="17" s="1"/>
  <c r="F157" i="17" a="1"/>
  <c r="F157" i="17" s="1"/>
  <c r="F154" i="17" a="1"/>
  <c r="F154" i="17" s="1"/>
  <c r="F150" i="17" a="1"/>
  <c r="F150" i="17" s="1"/>
  <c r="F147" i="17" a="1"/>
  <c r="F147" i="17" s="1"/>
  <c r="F144" i="17" a="1"/>
  <c r="F144" i="17" s="1"/>
  <c r="F141" i="17" a="1"/>
  <c r="F141" i="17" s="1"/>
  <c r="F138" i="17" a="1"/>
  <c r="F138" i="17" s="1"/>
  <c r="F135" i="17" a="1"/>
  <c r="F135" i="17" s="1"/>
  <c r="F132" i="17" a="1"/>
  <c r="F132" i="17" s="1"/>
  <c r="F126" i="17" a="1"/>
  <c r="F126" i="17" s="1"/>
  <c r="F117" i="17" a="1"/>
  <c r="F117" i="17" s="1"/>
  <c r="F111" i="17" a="1"/>
  <c r="F111" i="17" s="1"/>
  <c r="F102" i="17" a="1"/>
  <c r="F102" i="17" s="1"/>
  <c r="F97" i="17" a="1"/>
  <c r="F97" i="17" s="1"/>
  <c r="F91" i="17" a="1"/>
  <c r="F91" i="17" s="1"/>
  <c r="F84" i="17" a="1"/>
  <c r="F84" i="17" s="1"/>
  <c r="F78" i="17" a="1"/>
  <c r="F78" i="17" s="1"/>
  <c r="F73" i="17" a="1"/>
  <c r="F73" i="17" s="1"/>
  <c r="F64" i="17" a="1"/>
  <c r="F64" i="17" s="1"/>
  <c r="F61" i="17" a="1"/>
  <c r="F61" i="17" s="1"/>
  <c r="F58" i="17" a="1"/>
  <c r="F58" i="17" s="1"/>
  <c r="F54" i="17" a="1"/>
  <c r="F54" i="17" s="1"/>
  <c r="F49" i="17" a="1"/>
  <c r="F49" i="17" s="1"/>
  <c r="F40" i="17" a="1"/>
  <c r="F40" i="17" s="1"/>
  <c r="F37" i="17" a="1"/>
  <c r="F37" i="17" s="1"/>
  <c r="F34" i="17" a="1"/>
  <c r="F34" i="17" s="1"/>
  <c r="F30" i="17" a="1"/>
  <c r="F30" i="17" s="1"/>
  <c r="F18" i="17" a="1"/>
  <c r="F18" i="17" s="1"/>
  <c r="F12" i="17" a="1"/>
  <c r="F12" i="17" s="1"/>
  <c r="H12" i="17" s="1" a="1"/>
  <c r="H12" i="17" s="1"/>
  <c r="H328" i="17" a="1"/>
  <c r="H328" i="17" s="1"/>
  <c r="J328" i="17" s="1" a="1"/>
  <c r="J328" i="17" s="1"/>
  <c r="H320" i="17" a="1"/>
  <c r="H320" i="17" s="1"/>
  <c r="J320" i="17" s="1" a="1"/>
  <c r="J320" i="17" s="1"/>
  <c r="H312" i="17" a="1"/>
  <c r="H312" i="17" s="1"/>
  <c r="H304" i="17" a="1"/>
  <c r="H304" i="17" s="1"/>
  <c r="J304" i="17" s="1" a="1"/>
  <c r="J304" i="17" s="1"/>
  <c r="H296" i="17" a="1"/>
  <c r="H296" i="17" s="1"/>
  <c r="H288" i="17" a="1"/>
  <c r="H288" i="17" s="1"/>
  <c r="H272" i="17" a="1"/>
  <c r="H272" i="17" s="1"/>
  <c r="H264" i="17" a="1"/>
  <c r="H264" i="17" s="1"/>
  <c r="J264" i="17" s="1" a="1"/>
  <c r="J264" i="17" s="1"/>
  <c r="H248" i="17" a="1"/>
  <c r="H248" i="17" s="1"/>
  <c r="J248" i="17" s="1" a="1"/>
  <c r="J248" i="17" s="1"/>
  <c r="M248" i="17" s="1" a="1"/>
  <c r="M248" i="17" s="1"/>
  <c r="H240" i="17" a="1"/>
  <c r="H240" i="17" s="1"/>
  <c r="H224" i="17" a="1"/>
  <c r="H224" i="17" s="1"/>
  <c r="H216" i="17" a="1"/>
  <c r="H216" i="17" s="1"/>
  <c r="J216" i="17" s="1" a="1"/>
  <c r="J216" i="17" s="1"/>
  <c r="H208" i="17" a="1"/>
  <c r="H208" i="17" s="1"/>
  <c r="H151" i="17" a="1"/>
  <c r="H151" i="17" s="1"/>
  <c r="J151" i="17" s="1" a="1"/>
  <c r="J151" i="17" s="1"/>
  <c r="H145" i="17" a="1"/>
  <c r="H145" i="17" s="1"/>
  <c r="H142" i="17" a="1"/>
  <c r="H142" i="17" s="1"/>
  <c r="H139" i="17" a="1"/>
  <c r="H139" i="17" s="1"/>
  <c r="J139" i="17" s="1" a="1"/>
  <c r="J139" i="17" s="1"/>
  <c r="H133" i="17" a="1"/>
  <c r="H133" i="17" s="1"/>
  <c r="H113" i="17" a="1"/>
  <c r="H113" i="17" s="1"/>
  <c r="H107" i="17" a="1"/>
  <c r="H107" i="17" s="1"/>
  <c r="H101" i="17" a="1"/>
  <c r="H101" i="17" s="1"/>
  <c r="H87" i="17" a="1"/>
  <c r="H87" i="17" s="1"/>
  <c r="J87" i="17" s="1" a="1"/>
  <c r="J87" i="17" s="1"/>
  <c r="L87" i="17" s="1" a="1"/>
  <c r="L87" i="17" s="1"/>
  <c r="N87" i="17" s="1" a="1"/>
  <c r="N87" i="17" s="1"/>
  <c r="H83" i="17" a="1"/>
  <c r="H83" i="17" s="1"/>
  <c r="J83" i="17" s="1" a="1"/>
  <c r="J83" i="17" s="1"/>
  <c r="H79" i="17" a="1"/>
  <c r="H79" i="17" s="1"/>
  <c r="H71" i="17" a="1"/>
  <c r="H71" i="17" s="1"/>
  <c r="H67" i="17" a="1"/>
  <c r="H67" i="17" s="1"/>
  <c r="J67" i="17" s="1" a="1"/>
  <c r="J67" i="17" s="1"/>
  <c r="H59" i="17" a="1"/>
  <c r="H59" i="17" s="1"/>
  <c r="H55" i="17" a="1"/>
  <c r="H55" i="17" s="1"/>
  <c r="H47" i="17" a="1"/>
  <c r="H47" i="17" s="1"/>
  <c r="H43" i="17" a="1"/>
  <c r="H43" i="17" s="1"/>
  <c r="H35" i="17" a="1"/>
  <c r="H35" i="17" s="1"/>
  <c r="J35" i="17" s="1" a="1"/>
  <c r="J35" i="17" s="1"/>
  <c r="H31" i="17" a="1"/>
  <c r="H31" i="17" s="1"/>
  <c r="H27" i="17" a="1"/>
  <c r="H27" i="17" s="1"/>
  <c r="H23" i="17" a="1"/>
  <c r="H23" i="17" s="1"/>
  <c r="H19" i="17" a="1"/>
  <c r="H19" i="17" s="1"/>
  <c r="J19" i="17" s="1" a="1"/>
  <c r="J19" i="17" s="1"/>
  <c r="H15" i="17" a="1"/>
  <c r="H15" i="17" s="1"/>
  <c r="F11" i="17" a="1"/>
  <c r="F11" i="17" s="1"/>
  <c r="H11" i="17" s="1" a="1"/>
  <c r="H11" i="17" s="1"/>
  <c r="F7" i="17" a="1"/>
  <c r="F7" i="17" s="1"/>
  <c r="H7" i="17" s="1" a="1"/>
  <c r="H7" i="17" s="1"/>
  <c r="K7" i="17" s="1" a="1"/>
  <c r="K7" i="17" s="1"/>
  <c r="F3" i="17" a="1"/>
  <c r="F3" i="17" s="1"/>
  <c r="F327" i="17" a="1"/>
  <c r="F327" i="17" s="1"/>
  <c r="F322" i="17" a="1"/>
  <c r="F322" i="17" s="1"/>
  <c r="F319" i="17" a="1"/>
  <c r="F319" i="17" s="1"/>
  <c r="F314" i="17" a="1"/>
  <c r="F314" i="17" s="1"/>
  <c r="F311" i="17" a="1"/>
  <c r="F311" i="17" s="1"/>
  <c r="F306" i="17" a="1"/>
  <c r="F306" i="17" s="1"/>
  <c r="F303" i="17" a="1"/>
  <c r="F303" i="17" s="1"/>
  <c r="F298" i="17" a="1"/>
  <c r="F298" i="17" s="1"/>
  <c r="F292" i="17" a="1"/>
  <c r="F292" i="17" s="1"/>
  <c r="F287" i="17" a="1"/>
  <c r="F287" i="17" s="1"/>
  <c r="I287" i="17" s="1" a="1"/>
  <c r="I287" i="17" s="1"/>
  <c r="F283" i="17" a="1"/>
  <c r="F283" i="17" s="1"/>
  <c r="F280" i="17" a="1"/>
  <c r="F280" i="17" s="1"/>
  <c r="F274" i="17" a="1"/>
  <c r="F274" i="17" s="1"/>
  <c r="F268" i="17" a="1"/>
  <c r="F268" i="17" s="1"/>
  <c r="F263" i="17" a="1"/>
  <c r="F263" i="17" s="1"/>
  <c r="F259" i="17" a="1"/>
  <c r="F259" i="17" s="1"/>
  <c r="F256" i="17" a="1"/>
  <c r="F256" i="17" s="1"/>
  <c r="F247" i="17" a="1"/>
  <c r="F247" i="17" s="1"/>
  <c r="F238" i="17" a="1"/>
  <c r="F238" i="17" s="1"/>
  <c r="F235" i="17" a="1"/>
  <c r="F235" i="17" s="1"/>
  <c r="F232" i="17" a="1"/>
  <c r="F232" i="17" s="1"/>
  <c r="F226" i="17" a="1"/>
  <c r="F226" i="17" s="1"/>
  <c r="F220" i="17" a="1"/>
  <c r="F220" i="17" s="1"/>
  <c r="F215" i="17" a="1"/>
  <c r="F215" i="17" s="1"/>
  <c r="F206" i="17" a="1"/>
  <c r="F206" i="17" s="1"/>
  <c r="F203" i="17" a="1"/>
  <c r="F203" i="17" s="1"/>
  <c r="F200" i="17" a="1"/>
  <c r="F200" i="17" s="1"/>
  <c r="F171" i="17" a="1"/>
  <c r="F171" i="17" s="1"/>
  <c r="F165" i="17" a="1"/>
  <c r="F165" i="17" s="1"/>
  <c r="F159" i="17" a="1"/>
  <c r="F159" i="17" s="1"/>
  <c r="F153" i="17" a="1"/>
  <c r="F153" i="17" s="1"/>
  <c r="F143" i="17" a="1"/>
  <c r="F143" i="17" s="1"/>
  <c r="F134" i="17" a="1"/>
  <c r="F134" i="17" s="1"/>
  <c r="F129" i="17" a="1"/>
  <c r="F129" i="17" s="1"/>
  <c r="F123" i="17" a="1"/>
  <c r="F123" i="17" s="1"/>
  <c r="F119" i="17" a="1"/>
  <c r="F119" i="17" s="1"/>
  <c r="F116" i="17" a="1"/>
  <c r="F116" i="17" s="1"/>
  <c r="I116" i="17" s="1" a="1"/>
  <c r="I116" i="17" s="1"/>
  <c r="F110" i="17" a="1"/>
  <c r="F110" i="17" s="1"/>
  <c r="F105" i="17" a="1"/>
  <c r="F105" i="17" s="1"/>
  <c r="F99" i="17" a="1"/>
  <c r="F99" i="17" s="1"/>
  <c r="F96" i="17" a="1"/>
  <c r="F96" i="17" s="1"/>
  <c r="I96" i="17" s="1" a="1"/>
  <c r="I96" i="17" s="1"/>
  <c r="F93" i="17" a="1"/>
  <c r="F93" i="17" s="1"/>
  <c r="F90" i="17" a="1"/>
  <c r="F90" i="17" s="1"/>
  <c r="F86" i="17" a="1"/>
  <c r="F86" i="17" s="1"/>
  <c r="F81" i="17" a="1"/>
  <c r="F81" i="17" s="1"/>
  <c r="F75" i="17" a="1"/>
  <c r="F75" i="17" s="1"/>
  <c r="F72" i="17" a="1"/>
  <c r="F72" i="17" s="1"/>
  <c r="I72" i="17" s="1" a="1"/>
  <c r="I72" i="17" s="1"/>
  <c r="F69" i="17" a="1"/>
  <c r="F69" i="17" s="1"/>
  <c r="F66" i="17" a="1"/>
  <c r="F66" i="17" s="1"/>
  <c r="F63" i="17" a="1"/>
  <c r="F63" i="17" s="1"/>
  <c r="H63" i="17" s="1" a="1"/>
  <c r="H63" i="17" s="1"/>
  <c r="K63" i="17" s="1" a="1"/>
  <c r="K63" i="17" s="1"/>
  <c r="F60" i="17" a="1"/>
  <c r="F60" i="17" s="1"/>
  <c r="I60" i="17" s="1" a="1"/>
  <c r="I60" i="17" s="1"/>
  <c r="F57" i="17" a="1"/>
  <c r="F57" i="17" s="1"/>
  <c r="F51" i="17" a="1"/>
  <c r="F51" i="17" s="1"/>
  <c r="F48" i="17" a="1"/>
  <c r="F48" i="17" s="1"/>
  <c r="I48" i="17" s="1" a="1"/>
  <c r="I48" i="17" s="1"/>
  <c r="F45" i="17" a="1"/>
  <c r="F45" i="17" s="1"/>
  <c r="F42" i="17" a="1"/>
  <c r="F42" i="17" s="1"/>
  <c r="F39" i="17" a="1"/>
  <c r="F39" i="17" s="1"/>
  <c r="F36" i="17" a="1"/>
  <c r="F36" i="17" s="1"/>
  <c r="I36" i="17" s="1" a="1"/>
  <c r="I36" i="17" s="1"/>
  <c r="F25" i="17" a="1"/>
  <c r="F25" i="17" s="1"/>
  <c r="F21" i="17" a="1"/>
  <c r="F21" i="17" s="1"/>
  <c r="F16" i="17" a="1"/>
  <c r="F16" i="17" s="1"/>
  <c r="I308" i="17" a="1"/>
  <c r="I308" i="17" s="1"/>
  <c r="G308" i="17" a="1"/>
  <c r="G308" i="17" s="1"/>
  <c r="G292" i="17" a="1"/>
  <c r="G292" i="17" s="1"/>
  <c r="I292" i="17" a="1"/>
  <c r="I292" i="17" s="1"/>
  <c r="I276" i="17" a="1"/>
  <c r="I276" i="17" s="1"/>
  <c r="G276" i="17" a="1"/>
  <c r="G276" i="17" s="1"/>
  <c r="G260" i="17" a="1"/>
  <c r="G260" i="17" s="1"/>
  <c r="I228" i="17" a="1"/>
  <c r="I228" i="17" s="1"/>
  <c r="G228" i="17" a="1"/>
  <c r="G228" i="17" s="1"/>
  <c r="I220" i="17" a="1"/>
  <c r="I220" i="17" s="1"/>
  <c r="G220" i="17" a="1"/>
  <c r="G220" i="17" s="1"/>
  <c r="I204" i="17" a="1"/>
  <c r="I204" i="17" s="1"/>
  <c r="G204" i="17" a="1"/>
  <c r="G204" i="17" s="1"/>
  <c r="I184" i="17" a="1"/>
  <c r="I184" i="17" s="1"/>
  <c r="G184" i="17" a="1"/>
  <c r="G184" i="17" s="1"/>
  <c r="I168" i="17" a="1"/>
  <c r="I168" i="17" s="1"/>
  <c r="G168" i="17" a="1"/>
  <c r="G168" i="17" s="1"/>
  <c r="I164" i="17" a="1"/>
  <c r="I164" i="17" s="1"/>
  <c r="G164" i="17" a="1"/>
  <c r="G164" i="17" s="1"/>
  <c r="I156" i="17" a="1"/>
  <c r="I156" i="17" s="1"/>
  <c r="G156" i="17" a="1"/>
  <c r="G156" i="17" s="1"/>
  <c r="G152" i="17" a="1"/>
  <c r="G152" i="17" s="1"/>
  <c r="I148" i="17" a="1"/>
  <c r="I148" i="17" s="1"/>
  <c r="G148" i="17" a="1"/>
  <c r="G148" i="17" s="1"/>
  <c r="I144" i="17" a="1"/>
  <c r="I144" i="17" s="1"/>
  <c r="G144" i="17" a="1"/>
  <c r="G144" i="17" s="1"/>
  <c r="I140" i="17" a="1"/>
  <c r="I140" i="17" s="1"/>
  <c r="G140" i="17" a="1"/>
  <c r="G140" i="17" s="1"/>
  <c r="I136" i="17" a="1"/>
  <c r="I136" i="17" s="1"/>
  <c r="G136" i="17" a="1"/>
  <c r="G136" i="17" s="1"/>
  <c r="I132" i="17" a="1"/>
  <c r="I132" i="17" s="1"/>
  <c r="G132" i="17" a="1"/>
  <c r="G132" i="17" s="1"/>
  <c r="I128" i="17" a="1"/>
  <c r="I128" i="17" s="1"/>
  <c r="G128" i="17" a="1"/>
  <c r="G128" i="17" s="1"/>
  <c r="I124" i="17" a="1"/>
  <c r="I124" i="17" s="1"/>
  <c r="G124" i="17" a="1"/>
  <c r="G124" i="17" s="1"/>
  <c r="I120" i="17" a="1"/>
  <c r="I120" i="17" s="1"/>
  <c r="G120" i="17" a="1"/>
  <c r="G120" i="17" s="1"/>
  <c r="G116" i="17" a="1"/>
  <c r="G116" i="17" s="1"/>
  <c r="I112" i="17" a="1"/>
  <c r="I112" i="17" s="1"/>
  <c r="G112" i="17" a="1"/>
  <c r="G112" i="17" s="1"/>
  <c r="I108" i="17" a="1"/>
  <c r="I108" i="17" s="1"/>
  <c r="G108" i="17" a="1"/>
  <c r="G108" i="17" s="1"/>
  <c r="I104" i="17" a="1"/>
  <c r="I104" i="17" s="1"/>
  <c r="G104" i="17" a="1"/>
  <c r="G104" i="17" s="1"/>
  <c r="I100" i="17" a="1"/>
  <c r="I100" i="17" s="1"/>
  <c r="G100" i="17" a="1"/>
  <c r="G100" i="17" s="1"/>
  <c r="G96" i="17" a="1"/>
  <c r="G96" i="17" s="1"/>
  <c r="I92" i="17" a="1"/>
  <c r="I92" i="17" s="1"/>
  <c r="G92" i="17" a="1"/>
  <c r="G92" i="17" s="1"/>
  <c r="I88" i="17" a="1"/>
  <c r="I88" i="17" s="1"/>
  <c r="G88" i="17" a="1"/>
  <c r="G88" i="17" s="1"/>
  <c r="I84" i="17" a="1"/>
  <c r="I84" i="17" s="1"/>
  <c r="G84" i="17" a="1"/>
  <c r="G84" i="17" s="1"/>
  <c r="I80" i="17" a="1"/>
  <c r="I80" i="17" s="1"/>
  <c r="G80" i="17" a="1"/>
  <c r="G80" i="17" s="1"/>
  <c r="I76" i="17" a="1"/>
  <c r="I76" i="17" s="1"/>
  <c r="G76" i="17" a="1"/>
  <c r="G76" i="17" s="1"/>
  <c r="G72" i="17" a="1"/>
  <c r="G72" i="17" s="1"/>
  <c r="I68" i="17" a="1"/>
  <c r="I68" i="17" s="1"/>
  <c r="G68" i="17" a="1"/>
  <c r="G68" i="17" s="1"/>
  <c r="I64" i="17" a="1"/>
  <c r="I64" i="17" s="1"/>
  <c r="G64" i="17" a="1"/>
  <c r="G64" i="17" s="1"/>
  <c r="G60" i="17" a="1"/>
  <c r="G60" i="17" s="1"/>
  <c r="I56" i="17" a="1"/>
  <c r="I56" i="17" s="1"/>
  <c r="G56" i="17" a="1"/>
  <c r="G56" i="17" s="1"/>
  <c r="I52" i="17" a="1"/>
  <c r="I52" i="17" s="1"/>
  <c r="G52" i="17" a="1"/>
  <c r="G52" i="17" s="1"/>
  <c r="G48" i="17" a="1"/>
  <c r="G48" i="17" s="1"/>
  <c r="I44" i="17" a="1"/>
  <c r="I44" i="17" s="1"/>
  <c r="G44" i="17" a="1"/>
  <c r="G44" i="17" s="1"/>
  <c r="I40" i="17" a="1"/>
  <c r="I40" i="17" s="1"/>
  <c r="G40" i="17" a="1"/>
  <c r="G40" i="17" s="1"/>
  <c r="G36" i="17" a="1"/>
  <c r="G36" i="17" s="1"/>
  <c r="I32" i="17" a="1"/>
  <c r="I32" i="17" s="1"/>
  <c r="G32" i="17" a="1"/>
  <c r="G32" i="17" s="1"/>
  <c r="I28" i="17" a="1"/>
  <c r="I28" i="17" s="1"/>
  <c r="G28" i="17" a="1"/>
  <c r="G28" i="17" s="1"/>
  <c r="I24" i="17" a="1"/>
  <c r="I24" i="17" s="1"/>
  <c r="G24" i="17" a="1"/>
  <c r="G24" i="17" s="1"/>
  <c r="I20" i="17" a="1"/>
  <c r="I20" i="17" s="1"/>
  <c r="G20" i="17" a="1"/>
  <c r="G20" i="17" s="1"/>
  <c r="I16" i="17" a="1"/>
  <c r="I16" i="17" s="1"/>
  <c r="G16" i="17" a="1"/>
  <c r="G16" i="17" s="1"/>
  <c r="I12" i="17" a="1"/>
  <c r="I12" i="17" s="1"/>
  <c r="G12" i="17" a="1"/>
  <c r="G12" i="17" s="1"/>
  <c r="I8" i="17" a="1"/>
  <c r="I8" i="17" s="1"/>
  <c r="G8" i="17" a="1"/>
  <c r="G8" i="17" s="1"/>
  <c r="I4" i="17" a="1"/>
  <c r="I4" i="17" s="1"/>
  <c r="G4" i="17" a="1"/>
  <c r="G4" i="17" s="1"/>
  <c r="I324" i="17" a="1"/>
  <c r="I324" i="17" s="1"/>
  <c r="G324" i="17" a="1"/>
  <c r="G324" i="17" s="1"/>
  <c r="I300" i="17" a="1"/>
  <c r="I300" i="17" s="1"/>
  <c r="G300" i="17" a="1"/>
  <c r="G300" i="17" s="1"/>
  <c r="G288" i="17" a="1"/>
  <c r="G288" i="17" s="1"/>
  <c r="I288" i="17" a="1"/>
  <c r="I288" i="17" s="1"/>
  <c r="I268" i="17" a="1"/>
  <c r="I268" i="17" s="1"/>
  <c r="G268" i="17" a="1"/>
  <c r="G268" i="17" s="1"/>
  <c r="G252" i="17" a="1"/>
  <c r="G252" i="17" s="1"/>
  <c r="G248" i="17" a="1"/>
  <c r="G248" i="17" s="1"/>
  <c r="I236" i="17" a="1"/>
  <c r="I236" i="17" s="1"/>
  <c r="G236" i="17" a="1"/>
  <c r="G236" i="17" s="1"/>
  <c r="G216" i="17" a="1"/>
  <c r="G216" i="17" s="1"/>
  <c r="G196" i="17" a="1"/>
  <c r="G196" i="17" s="1"/>
  <c r="G176" i="17" a="1"/>
  <c r="G176" i="17" s="1"/>
  <c r="I323" i="17" a="1"/>
  <c r="I323" i="17" s="1"/>
  <c r="G323" i="17" a="1"/>
  <c r="G323" i="17" s="1"/>
  <c r="I311" i="17" a="1"/>
  <c r="I311" i="17" s="1"/>
  <c r="G311" i="17" a="1"/>
  <c r="G311" i="17" s="1"/>
  <c r="I307" i="17" a="1"/>
  <c r="I307" i="17" s="1"/>
  <c r="G307" i="17" a="1"/>
  <c r="G307" i="17" s="1"/>
  <c r="I303" i="17" a="1"/>
  <c r="I303" i="17" s="1"/>
  <c r="G303" i="17" a="1"/>
  <c r="G303" i="17" s="1"/>
  <c r="I299" i="17" a="1"/>
  <c r="I299" i="17" s="1"/>
  <c r="G299" i="17" a="1"/>
  <c r="G299" i="17" s="1"/>
  <c r="I295" i="17" a="1"/>
  <c r="I295" i="17" s="1"/>
  <c r="G295" i="17" a="1"/>
  <c r="G295" i="17" s="1"/>
  <c r="I291" i="17" a="1"/>
  <c r="I291" i="17" s="1"/>
  <c r="G291" i="17" a="1"/>
  <c r="G291" i="17" s="1"/>
  <c r="G287" i="17" a="1"/>
  <c r="G287" i="17" s="1"/>
  <c r="I283" i="17" a="1"/>
  <c r="I283" i="17" s="1"/>
  <c r="G283" i="17" a="1"/>
  <c r="G283" i="17" s="1"/>
  <c r="I279" i="17" a="1"/>
  <c r="I279" i="17" s="1"/>
  <c r="G279" i="17" a="1"/>
  <c r="G279" i="17" s="1"/>
  <c r="I275" i="17" a="1"/>
  <c r="I275" i="17" s="1"/>
  <c r="G275" i="17" a="1"/>
  <c r="G275" i="17" s="1"/>
  <c r="I271" i="17" a="1"/>
  <c r="I271" i="17" s="1"/>
  <c r="G271" i="17" a="1"/>
  <c r="G271" i="17" s="1"/>
  <c r="I267" i="17" a="1"/>
  <c r="I267" i="17" s="1"/>
  <c r="G267" i="17" a="1"/>
  <c r="G267" i="17" s="1"/>
  <c r="G263" i="17" a="1"/>
  <c r="G263" i="17" s="1"/>
  <c r="I263" i="17" a="1"/>
  <c r="I263" i="17" s="1"/>
  <c r="G259" i="17" a="1"/>
  <c r="G259" i="17" s="1"/>
  <c r="I255" i="17" a="1"/>
  <c r="I255" i="17" s="1"/>
  <c r="G255" i="17" a="1"/>
  <c r="G255" i="17" s="1"/>
  <c r="G251" i="17" a="1"/>
  <c r="G251" i="17" s="1"/>
  <c r="G247" i="17" a="1"/>
  <c r="G247" i="17" s="1"/>
  <c r="G243" i="17" a="1"/>
  <c r="G243" i="17" s="1"/>
  <c r="G239" i="17" a="1"/>
  <c r="G239" i="17" s="1"/>
  <c r="G235" i="17" a="1"/>
  <c r="G235" i="17" s="1"/>
  <c r="G231" i="17" a="1"/>
  <c r="G231" i="17" s="1"/>
  <c r="G227" i="17" a="1"/>
  <c r="G227" i="17" s="1"/>
  <c r="G223" i="17" a="1"/>
  <c r="G223" i="17" s="1"/>
  <c r="G219" i="17" a="1"/>
  <c r="G219" i="17" s="1"/>
  <c r="G215" i="17" a="1"/>
  <c r="G215" i="17" s="1"/>
  <c r="G211" i="17" a="1"/>
  <c r="G211" i="17" s="1"/>
  <c r="G207" i="17" a="1"/>
  <c r="G207" i="17" s="1"/>
  <c r="G203" i="17" a="1"/>
  <c r="G203" i="17" s="1"/>
  <c r="G199" i="17" a="1"/>
  <c r="G199" i="17" s="1"/>
  <c r="G195" i="17" a="1"/>
  <c r="G195" i="17" s="1"/>
  <c r="I191" i="17" a="1"/>
  <c r="I191" i="17" s="1"/>
  <c r="G191" i="17" a="1"/>
  <c r="G191" i="17" s="1"/>
  <c r="I187" i="17" a="1"/>
  <c r="I187" i="17" s="1"/>
  <c r="G187" i="17" a="1"/>
  <c r="G187" i="17" s="1"/>
  <c r="I183" i="17" a="1"/>
  <c r="I183" i="17" s="1"/>
  <c r="G183" i="17" a="1"/>
  <c r="G183" i="17" s="1"/>
  <c r="I179" i="17" a="1"/>
  <c r="I179" i="17" s="1"/>
  <c r="G179" i="17" a="1"/>
  <c r="G179" i="17" s="1"/>
  <c r="I175" i="17" a="1"/>
  <c r="I175" i="17" s="1"/>
  <c r="G175" i="17" a="1"/>
  <c r="G175" i="17" s="1"/>
  <c r="G171" i="17" a="1"/>
  <c r="G171" i="17" s="1"/>
  <c r="G167" i="17" a="1"/>
  <c r="G167" i="17" s="1"/>
  <c r="G163" i="17" a="1"/>
  <c r="G163" i="17" s="1"/>
  <c r="G159" i="17" a="1"/>
  <c r="G159" i="17" s="1"/>
  <c r="I155" i="17" a="1"/>
  <c r="I155" i="17" s="1"/>
  <c r="G155" i="17" a="1"/>
  <c r="G155" i="17" s="1"/>
  <c r="I151" i="17" a="1"/>
  <c r="I151" i="17" s="1"/>
  <c r="G151" i="17" a="1"/>
  <c r="G151" i="17" s="1"/>
  <c r="G147" i="17" a="1"/>
  <c r="G147" i="17" s="1"/>
  <c r="G143" i="17" a="1"/>
  <c r="G143" i="17" s="1"/>
  <c r="I139" i="17" a="1"/>
  <c r="I139" i="17" s="1"/>
  <c r="G139" i="17" a="1"/>
  <c r="G139" i="17" s="1"/>
  <c r="I135" i="17" a="1"/>
  <c r="I135" i="17" s="1"/>
  <c r="G135" i="17" a="1"/>
  <c r="G135" i="17" s="1"/>
  <c r="G131" i="17" a="1"/>
  <c r="G131" i="17" s="1"/>
  <c r="G127" i="17" a="1"/>
  <c r="G127" i="17" s="1"/>
  <c r="I123" i="17" a="1"/>
  <c r="I123" i="17" s="1"/>
  <c r="G123" i="17" a="1"/>
  <c r="G123" i="17" s="1"/>
  <c r="G119" i="17" a="1"/>
  <c r="G119" i="17" s="1"/>
  <c r="I115" i="17" a="1"/>
  <c r="I115" i="17" s="1"/>
  <c r="G115" i="17" a="1"/>
  <c r="G115" i="17" s="1"/>
  <c r="G111" i="17" a="1"/>
  <c r="G111" i="17" s="1"/>
  <c r="I107" i="17" a="1"/>
  <c r="I107" i="17" s="1"/>
  <c r="G107" i="17" a="1"/>
  <c r="G107" i="17" s="1"/>
  <c r="I103" i="17" a="1"/>
  <c r="I103" i="17" s="1"/>
  <c r="G103" i="17" a="1"/>
  <c r="G103" i="17" s="1"/>
  <c r="G99" i="17" a="1"/>
  <c r="G99" i="17" s="1"/>
  <c r="I95" i="17" a="1"/>
  <c r="I95" i="17" s="1"/>
  <c r="G95" i="17" a="1"/>
  <c r="G95" i="17" s="1"/>
  <c r="G91" i="17" a="1"/>
  <c r="G91" i="17" s="1"/>
  <c r="G87" i="17" a="1"/>
  <c r="G87" i="17" s="1"/>
  <c r="I83" i="17" a="1"/>
  <c r="I83" i="17" s="1"/>
  <c r="G83" i="17" a="1"/>
  <c r="G83" i="17" s="1"/>
  <c r="G79" i="17" a="1"/>
  <c r="G79" i="17" s="1"/>
  <c r="G75" i="17" a="1"/>
  <c r="G75" i="17" s="1"/>
  <c r="G71" i="17" a="1"/>
  <c r="G71" i="17" s="1"/>
  <c r="I67" i="17" a="1"/>
  <c r="I67" i="17" s="1"/>
  <c r="G67" i="17" a="1"/>
  <c r="G67" i="17" s="1"/>
  <c r="G63" i="17" a="1"/>
  <c r="G63" i="17" s="1"/>
  <c r="G59" i="17" a="1"/>
  <c r="G59" i="17" s="1"/>
  <c r="G55" i="17" a="1"/>
  <c r="G55" i="17" s="1"/>
  <c r="I51" i="17" a="1"/>
  <c r="I51" i="17" s="1"/>
  <c r="G51" i="17" a="1"/>
  <c r="G51" i="17" s="1"/>
  <c r="G47" i="17" a="1"/>
  <c r="G47" i="17" s="1"/>
  <c r="G43" i="17" a="1"/>
  <c r="G43" i="17" s="1"/>
  <c r="G39" i="17" a="1"/>
  <c r="G39" i="17" s="1"/>
  <c r="I35" i="17" a="1"/>
  <c r="I35" i="17" s="1"/>
  <c r="G35" i="17" a="1"/>
  <c r="G35" i="17" s="1"/>
  <c r="G31" i="17" a="1"/>
  <c r="G31" i="17" s="1"/>
  <c r="I27" i="17" a="1"/>
  <c r="I27" i="17" s="1"/>
  <c r="G27" i="17" a="1"/>
  <c r="G27" i="17" s="1"/>
  <c r="G23" i="17" a="1"/>
  <c r="G23" i="17" s="1"/>
  <c r="I19" i="17" a="1"/>
  <c r="I19" i="17" s="1"/>
  <c r="G19" i="17" a="1"/>
  <c r="G19" i="17" s="1"/>
  <c r="G15" i="17" a="1"/>
  <c r="G15" i="17" s="1"/>
  <c r="G11" i="17" a="1"/>
  <c r="G11" i="17" s="1"/>
  <c r="G7" i="17" a="1"/>
  <c r="G7" i="17" s="1"/>
  <c r="G3" i="17" a="1"/>
  <c r="G3" i="17" s="1"/>
  <c r="I328" i="17" a="1"/>
  <c r="I328" i="17" s="1"/>
  <c r="G328" i="17" a="1"/>
  <c r="G328" i="17" s="1"/>
  <c r="G316" i="17" a="1"/>
  <c r="G316" i="17" s="1"/>
  <c r="I304" i="17" a="1"/>
  <c r="I304" i="17" s="1"/>
  <c r="G304" i="17" a="1"/>
  <c r="G304" i="17" s="1"/>
  <c r="I284" i="17" a="1"/>
  <c r="I284" i="17" s="1"/>
  <c r="G284" i="17" a="1"/>
  <c r="G284" i="17" s="1"/>
  <c r="I272" i="17" a="1"/>
  <c r="I272" i="17" s="1"/>
  <c r="G272" i="17" a="1"/>
  <c r="G272" i="17" s="1"/>
  <c r="I256" i="17" a="1"/>
  <c r="I256" i="17" s="1"/>
  <c r="G256" i="17" a="1"/>
  <c r="G256" i="17" s="1"/>
  <c r="I232" i="17" a="1"/>
  <c r="I232" i="17" s="1"/>
  <c r="G232" i="17" a="1"/>
  <c r="G232" i="17" s="1"/>
  <c r="I212" i="17" a="1"/>
  <c r="I212" i="17" s="1"/>
  <c r="G212" i="17" a="1"/>
  <c r="G212" i="17" s="1"/>
  <c r="I200" i="17" a="1"/>
  <c r="I200" i="17" s="1"/>
  <c r="G200" i="17" a="1"/>
  <c r="G200" i="17" s="1"/>
  <c r="I188" i="17" a="1"/>
  <c r="I188" i="17" s="1"/>
  <c r="G188" i="17" a="1"/>
  <c r="G188" i="17" s="1"/>
  <c r="I180" i="17" a="1"/>
  <c r="I180" i="17" s="1"/>
  <c r="G180" i="17" a="1"/>
  <c r="G180" i="17" s="1"/>
  <c r="I327" i="17" a="1"/>
  <c r="I327" i="17" s="1"/>
  <c r="G327" i="17" a="1"/>
  <c r="G327" i="17" s="1"/>
  <c r="I315" i="17" a="1"/>
  <c r="I315" i="17" s="1"/>
  <c r="G315" i="17" a="1"/>
  <c r="G315" i="17" s="1"/>
  <c r="G322" i="17" a="1"/>
  <c r="G322" i="17" s="1"/>
  <c r="I322" i="17" a="1"/>
  <c r="I322" i="17" s="1"/>
  <c r="I318" i="17" a="1"/>
  <c r="I318" i="17" s="1"/>
  <c r="G318" i="17" a="1"/>
  <c r="G318" i="17" s="1"/>
  <c r="I314" i="17" a="1"/>
  <c r="I314" i="17" s="1"/>
  <c r="G314" i="17" a="1"/>
  <c r="G314" i="17" s="1"/>
  <c r="I310" i="17" a="1"/>
  <c r="I310" i="17" s="1"/>
  <c r="G310" i="17" a="1"/>
  <c r="G310" i="17" s="1"/>
  <c r="I306" i="17" a="1"/>
  <c r="I306" i="17" s="1"/>
  <c r="G306" i="17" a="1"/>
  <c r="G306" i="17" s="1"/>
  <c r="I302" i="17" a="1"/>
  <c r="I302" i="17" s="1"/>
  <c r="G302" i="17" a="1"/>
  <c r="G302" i="17" s="1"/>
  <c r="I298" i="17" a="1"/>
  <c r="I298" i="17" s="1"/>
  <c r="G298" i="17" a="1"/>
  <c r="G298" i="17" s="1"/>
  <c r="I294" i="17" a="1"/>
  <c r="I294" i="17" s="1"/>
  <c r="G294" i="17" a="1"/>
  <c r="G294" i="17" s="1"/>
  <c r="I290" i="17" a="1"/>
  <c r="I290" i="17" s="1"/>
  <c r="G290" i="17" a="1"/>
  <c r="G290" i="17" s="1"/>
  <c r="I286" i="17" a="1"/>
  <c r="I286" i="17" s="1"/>
  <c r="G286" i="17" a="1"/>
  <c r="G286" i="17" s="1"/>
  <c r="I282" i="17" a="1"/>
  <c r="I282" i="17" s="1"/>
  <c r="G282" i="17" a="1"/>
  <c r="G282" i="17" s="1"/>
  <c r="I278" i="17" a="1"/>
  <c r="I278" i="17" s="1"/>
  <c r="G278" i="17" a="1"/>
  <c r="G278" i="17" s="1"/>
  <c r="G274" i="17" a="1"/>
  <c r="G274" i="17" s="1"/>
  <c r="I274" i="17" a="1"/>
  <c r="I274" i="17" s="1"/>
  <c r="I270" i="17" a="1"/>
  <c r="I270" i="17" s="1"/>
  <c r="G270" i="17" a="1"/>
  <c r="G270" i="17" s="1"/>
  <c r="I266" i="17" a="1"/>
  <c r="I266" i="17" s="1"/>
  <c r="G266" i="17" a="1"/>
  <c r="G266" i="17" s="1"/>
  <c r="I262" i="17" a="1"/>
  <c r="I262" i="17" s="1"/>
  <c r="G262" i="17" a="1"/>
  <c r="G262" i="17" s="1"/>
  <c r="G258" i="17" a="1"/>
  <c r="G258" i="17" s="1"/>
  <c r="G254" i="17" a="1"/>
  <c r="G254" i="17" s="1"/>
  <c r="G250" i="17" a="1"/>
  <c r="G250" i="17" s="1"/>
  <c r="I246" i="17" a="1"/>
  <c r="I246" i="17" s="1"/>
  <c r="G246" i="17" a="1"/>
  <c r="G246" i="17" s="1"/>
  <c r="I242" i="17" a="1"/>
  <c r="I242" i="17" s="1"/>
  <c r="G242" i="17" a="1"/>
  <c r="G242" i="17" s="1"/>
  <c r="G238" i="17" a="1"/>
  <c r="G238" i="17" s="1"/>
  <c r="I234" i="17" a="1"/>
  <c r="I234" i="17" s="1"/>
  <c r="G234" i="17" a="1"/>
  <c r="G234" i="17" s="1"/>
  <c r="I230" i="17" a="1"/>
  <c r="I230" i="17" s="1"/>
  <c r="G230" i="17" a="1"/>
  <c r="G230" i="17" s="1"/>
  <c r="I226" i="17" a="1"/>
  <c r="I226" i="17" s="1"/>
  <c r="G226" i="17" a="1"/>
  <c r="G226" i="17" s="1"/>
  <c r="G222" i="17" a="1"/>
  <c r="G222" i="17" s="1"/>
  <c r="I218" i="17" a="1"/>
  <c r="I218" i="17" s="1"/>
  <c r="G218" i="17" a="1"/>
  <c r="G218" i="17" s="1"/>
  <c r="G214" i="17" a="1"/>
  <c r="G214" i="17" s="1"/>
  <c r="I210" i="17" a="1"/>
  <c r="I210" i="17" s="1"/>
  <c r="G210" i="17" a="1"/>
  <c r="G210" i="17" s="1"/>
  <c r="G206" i="17" a="1"/>
  <c r="G206" i="17" s="1"/>
  <c r="I206" i="17" a="1"/>
  <c r="I206" i="17" s="1"/>
  <c r="I202" i="17" a="1"/>
  <c r="I202" i="17" s="1"/>
  <c r="G202" i="17" a="1"/>
  <c r="G202" i="17" s="1"/>
  <c r="I198" i="17" a="1"/>
  <c r="I198" i="17" s="1"/>
  <c r="G198" i="17" a="1"/>
  <c r="G198" i="17" s="1"/>
  <c r="I194" i="17" a="1"/>
  <c r="I194" i="17" s="1"/>
  <c r="G194" i="17" a="1"/>
  <c r="G194" i="17" s="1"/>
  <c r="G190" i="17" a="1"/>
  <c r="G190" i="17" s="1"/>
  <c r="I190" i="17" a="1"/>
  <c r="I190" i="17" s="1"/>
  <c r="G186" i="17" a="1"/>
  <c r="G186" i="17" s="1"/>
  <c r="I186" i="17" a="1"/>
  <c r="I186" i="17" s="1"/>
  <c r="I182" i="17" a="1"/>
  <c r="I182" i="17" s="1"/>
  <c r="G182" i="17" a="1"/>
  <c r="G182" i="17" s="1"/>
  <c r="I178" i="17" a="1"/>
  <c r="I178" i="17" s="1"/>
  <c r="G178" i="17" a="1"/>
  <c r="G178" i="17" s="1"/>
  <c r="G174" i="17" a="1"/>
  <c r="G174" i="17" s="1"/>
  <c r="I174" i="17" a="1"/>
  <c r="I174" i="17" s="1"/>
  <c r="G170" i="17" a="1"/>
  <c r="G170" i="17" s="1"/>
  <c r="I170" i="17" a="1"/>
  <c r="I170" i="17" s="1"/>
  <c r="I166" i="17" a="1"/>
  <c r="I166" i="17" s="1"/>
  <c r="G166" i="17" a="1"/>
  <c r="G166" i="17" s="1"/>
  <c r="I162" i="17" a="1"/>
  <c r="I162" i="17" s="1"/>
  <c r="G162" i="17" a="1"/>
  <c r="G162" i="17" s="1"/>
  <c r="I158" i="17" a="1"/>
  <c r="I158" i="17" s="1"/>
  <c r="G158" i="17" a="1"/>
  <c r="G158" i="17" s="1"/>
  <c r="I154" i="17" a="1"/>
  <c r="I154" i="17" s="1"/>
  <c r="G154" i="17" a="1"/>
  <c r="G154" i="17" s="1"/>
  <c r="I150" i="17" a="1"/>
  <c r="I150" i="17" s="1"/>
  <c r="G150" i="17" a="1"/>
  <c r="G150" i="17" s="1"/>
  <c r="I146" i="17" a="1"/>
  <c r="I146" i="17" s="1"/>
  <c r="G146" i="17" a="1"/>
  <c r="G146" i="17" s="1"/>
  <c r="G142" i="17" a="1"/>
  <c r="G142" i="17" s="1"/>
  <c r="I138" i="17" a="1"/>
  <c r="I138" i="17" s="1"/>
  <c r="G138" i="17" a="1"/>
  <c r="G138" i="17" s="1"/>
  <c r="I134" i="17" a="1"/>
  <c r="I134" i="17" s="1"/>
  <c r="G134" i="17" a="1"/>
  <c r="G134" i="17" s="1"/>
  <c r="I130" i="17" a="1"/>
  <c r="I130" i="17" s="1"/>
  <c r="G130" i="17" a="1"/>
  <c r="G130" i="17" s="1"/>
  <c r="I126" i="17" a="1"/>
  <c r="I126" i="17" s="1"/>
  <c r="G126" i="17" a="1"/>
  <c r="G126" i="17" s="1"/>
  <c r="I122" i="17" a="1"/>
  <c r="I122" i="17" s="1"/>
  <c r="G122" i="17" a="1"/>
  <c r="G122" i="17" s="1"/>
  <c r="I118" i="17" a="1"/>
  <c r="I118" i="17" s="1"/>
  <c r="G118" i="17" a="1"/>
  <c r="G118" i="17" s="1"/>
  <c r="I114" i="17" a="1"/>
  <c r="I114" i="17" s="1"/>
  <c r="G114" i="17" a="1"/>
  <c r="G114" i="17" s="1"/>
  <c r="I110" i="17" a="1"/>
  <c r="I110" i="17" s="1"/>
  <c r="G110" i="17" a="1"/>
  <c r="G110" i="17" s="1"/>
  <c r="I106" i="17" a="1"/>
  <c r="I106" i="17" s="1"/>
  <c r="G106" i="17" a="1"/>
  <c r="G106" i="17" s="1"/>
  <c r="G102" i="17" a="1"/>
  <c r="G102" i="17" s="1"/>
  <c r="I102" i="17" a="1"/>
  <c r="I102" i="17" s="1"/>
  <c r="I98" i="17" a="1"/>
  <c r="I98" i="17" s="1"/>
  <c r="G98" i="17" a="1"/>
  <c r="G98" i="17" s="1"/>
  <c r="I94" i="17" a="1"/>
  <c r="I94" i="17" s="1"/>
  <c r="G94" i="17" a="1"/>
  <c r="G94" i="17" s="1"/>
  <c r="I90" i="17" a="1"/>
  <c r="I90" i="17" s="1"/>
  <c r="G90" i="17" a="1"/>
  <c r="G90" i="17" s="1"/>
  <c r="I86" i="17" a="1"/>
  <c r="I86" i="17" s="1"/>
  <c r="G86" i="17" a="1"/>
  <c r="G86" i="17" s="1"/>
  <c r="I82" i="17" a="1"/>
  <c r="I82" i="17" s="1"/>
  <c r="G82" i="17" a="1"/>
  <c r="G82" i="17" s="1"/>
  <c r="I78" i="17" a="1"/>
  <c r="I78" i="17" s="1"/>
  <c r="G78" i="17" a="1"/>
  <c r="G78" i="17" s="1"/>
  <c r="I74" i="17" a="1"/>
  <c r="I74" i="17" s="1"/>
  <c r="G74" i="17" a="1"/>
  <c r="G74" i="17" s="1"/>
  <c r="I70" i="17" a="1"/>
  <c r="I70" i="17" s="1"/>
  <c r="G70" i="17" a="1"/>
  <c r="G70" i="17" s="1"/>
  <c r="G66" i="17" a="1"/>
  <c r="G66" i="17" s="1"/>
  <c r="I62" i="17" a="1"/>
  <c r="I62" i="17" s="1"/>
  <c r="G62" i="17" a="1"/>
  <c r="G62" i="17" s="1"/>
  <c r="I58" i="17" a="1"/>
  <c r="I58" i="17" s="1"/>
  <c r="G58" i="17" a="1"/>
  <c r="G58" i="17" s="1"/>
  <c r="I54" i="17" a="1"/>
  <c r="I54" i="17" s="1"/>
  <c r="G54" i="17" a="1"/>
  <c r="G54" i="17" s="1"/>
  <c r="I50" i="17" a="1"/>
  <c r="I50" i="17" s="1"/>
  <c r="G50" i="17" a="1"/>
  <c r="G50" i="17" s="1"/>
  <c r="I46" i="17" a="1"/>
  <c r="I46" i="17" s="1"/>
  <c r="G46" i="17" a="1"/>
  <c r="G46" i="17" s="1"/>
  <c r="I42" i="17" a="1"/>
  <c r="I42" i="17" s="1"/>
  <c r="G42" i="17" a="1"/>
  <c r="G42" i="17" s="1"/>
  <c r="I38" i="17" a="1"/>
  <c r="I38" i="17" s="1"/>
  <c r="G38" i="17" a="1"/>
  <c r="G38" i="17" s="1"/>
  <c r="I34" i="17" a="1"/>
  <c r="I34" i="17" s="1"/>
  <c r="G34" i="17" a="1"/>
  <c r="G34" i="17" s="1"/>
  <c r="I30" i="17" a="1"/>
  <c r="I30" i="17" s="1"/>
  <c r="G30" i="17" a="1"/>
  <c r="G30" i="17" s="1"/>
  <c r="I26" i="17" a="1"/>
  <c r="I26" i="17" s="1"/>
  <c r="G26" i="17" a="1"/>
  <c r="G26" i="17" s="1"/>
  <c r="I22" i="17" a="1"/>
  <c r="I22" i="17" s="1"/>
  <c r="G22" i="17" a="1"/>
  <c r="G22" i="17" s="1"/>
  <c r="I18" i="17" a="1"/>
  <c r="I18" i="17" s="1"/>
  <c r="G18" i="17" a="1"/>
  <c r="G18" i="17" s="1"/>
  <c r="I14" i="17" a="1"/>
  <c r="I14" i="17" s="1"/>
  <c r="G14" i="17" a="1"/>
  <c r="G14" i="17" s="1"/>
  <c r="I10" i="17" a="1"/>
  <c r="I10" i="17" s="1"/>
  <c r="G10" i="17" a="1"/>
  <c r="G10" i="17" s="1"/>
  <c r="I6" i="17" a="1"/>
  <c r="I6" i="17" s="1"/>
  <c r="G6" i="17" a="1"/>
  <c r="G6" i="17" s="1"/>
  <c r="G2" i="17" a="1"/>
  <c r="G2" i="17" s="1"/>
  <c r="I320" i="17" a="1"/>
  <c r="I320" i="17" s="1"/>
  <c r="G320" i="17" a="1"/>
  <c r="G320" i="17" s="1"/>
  <c r="I312" i="17" a="1"/>
  <c r="I312" i="17" s="1"/>
  <c r="G312" i="17" a="1"/>
  <c r="G312" i="17" s="1"/>
  <c r="G296" i="17" a="1"/>
  <c r="G296" i="17" s="1"/>
  <c r="I296" i="17" a="1"/>
  <c r="I296" i="17" s="1"/>
  <c r="G280" i="17" a="1"/>
  <c r="G280" i="17" s="1"/>
  <c r="I280" i="17" a="1"/>
  <c r="I280" i="17" s="1"/>
  <c r="I264" i="17" a="1"/>
  <c r="I264" i="17" s="1"/>
  <c r="G264" i="17" a="1"/>
  <c r="G264" i="17" s="1"/>
  <c r="G244" i="17" a="1"/>
  <c r="G244" i="17" s="1"/>
  <c r="G240" i="17" a="1"/>
  <c r="G240" i="17" s="1"/>
  <c r="I224" i="17" a="1"/>
  <c r="I224" i="17" s="1"/>
  <c r="G224" i="17" a="1"/>
  <c r="G224" i="17" s="1"/>
  <c r="I208" i="17" a="1"/>
  <c r="I208" i="17" s="1"/>
  <c r="G208" i="17" a="1"/>
  <c r="G208" i="17" s="1"/>
  <c r="I192" i="17" a="1"/>
  <c r="I192" i="17" s="1"/>
  <c r="G192" i="17" a="1"/>
  <c r="G192" i="17" s="1"/>
  <c r="I172" i="17" a="1"/>
  <c r="I172" i="17" s="1"/>
  <c r="G172" i="17" a="1"/>
  <c r="G172" i="17" s="1"/>
  <c r="I319" i="17" a="1"/>
  <c r="I319" i="17" s="1"/>
  <c r="G319" i="17" a="1"/>
  <c r="G319" i="17" s="1"/>
  <c r="I326" i="17" a="1"/>
  <c r="I326" i="17" s="1"/>
  <c r="G326" i="17" a="1"/>
  <c r="G326" i="17" s="1"/>
  <c r="I325" i="17" a="1"/>
  <c r="I325" i="17" s="1"/>
  <c r="G325" i="17" a="1"/>
  <c r="G325" i="17" s="1"/>
  <c r="I321" i="17" a="1"/>
  <c r="I321" i="17" s="1"/>
  <c r="G321" i="17" a="1"/>
  <c r="G321" i="17" s="1"/>
  <c r="I317" i="17" a="1"/>
  <c r="I317" i="17" s="1"/>
  <c r="G317" i="17" a="1"/>
  <c r="G317" i="17" s="1"/>
  <c r="I313" i="17" a="1"/>
  <c r="I313" i="17" s="1"/>
  <c r="G313" i="17" a="1"/>
  <c r="G313" i="17" s="1"/>
  <c r="I309" i="17" a="1"/>
  <c r="I309" i="17" s="1"/>
  <c r="G309" i="17" a="1"/>
  <c r="G309" i="17" s="1"/>
  <c r="I305" i="17" a="1"/>
  <c r="I305" i="17" s="1"/>
  <c r="G305" i="17" a="1"/>
  <c r="G305" i="17" s="1"/>
  <c r="G301" i="17" a="1"/>
  <c r="G301" i="17" s="1"/>
  <c r="I297" i="17" a="1"/>
  <c r="I297" i="17" s="1"/>
  <c r="G297" i="17" a="1"/>
  <c r="G297" i="17" s="1"/>
  <c r="I293" i="17" a="1"/>
  <c r="I293" i="17" s="1"/>
  <c r="G293" i="17" a="1"/>
  <c r="G293" i="17" s="1"/>
  <c r="I289" i="17" a="1"/>
  <c r="I289" i="17" s="1"/>
  <c r="G289" i="17" a="1"/>
  <c r="G289" i="17" s="1"/>
  <c r="I285" i="17" a="1"/>
  <c r="I285" i="17" s="1"/>
  <c r="G285" i="17" a="1"/>
  <c r="G285" i="17" s="1"/>
  <c r="I281" i="17" a="1"/>
  <c r="I281" i="17" s="1"/>
  <c r="G281" i="17" a="1"/>
  <c r="G281" i="17" s="1"/>
  <c r="I277" i="17" a="1"/>
  <c r="I277" i="17" s="1"/>
  <c r="G277" i="17" a="1"/>
  <c r="G277" i="17" s="1"/>
  <c r="I273" i="17" a="1"/>
  <c r="I273" i="17" s="1"/>
  <c r="G273" i="17" a="1"/>
  <c r="G273" i="17" s="1"/>
  <c r="I269" i="17" a="1"/>
  <c r="I269" i="17" s="1"/>
  <c r="G269" i="17" a="1"/>
  <c r="G269" i="17" s="1"/>
  <c r="I265" i="17" a="1"/>
  <c r="I265" i="17" s="1"/>
  <c r="G265" i="17" a="1"/>
  <c r="G265" i="17" s="1"/>
  <c r="I261" i="17" a="1"/>
  <c r="I261" i="17" s="1"/>
  <c r="G261" i="17" a="1"/>
  <c r="G261" i="17" s="1"/>
  <c r="G257" i="17" a="1"/>
  <c r="G257" i="17" s="1"/>
  <c r="I257" i="17" a="1"/>
  <c r="I257" i="17" s="1"/>
  <c r="G253" i="17" a="1"/>
  <c r="G253" i="17" s="1"/>
  <c r="G249" i="17" a="1"/>
  <c r="G249" i="17" s="1"/>
  <c r="G245" i="17" a="1"/>
  <c r="G245" i="17" s="1"/>
  <c r="G241" i="17" a="1"/>
  <c r="G241" i="17" s="1"/>
  <c r="G237" i="17" a="1"/>
  <c r="G237" i="17" s="1"/>
  <c r="I233" i="17" a="1"/>
  <c r="I233" i="17" s="1"/>
  <c r="G233" i="17" a="1"/>
  <c r="G233" i="17" s="1"/>
  <c r="G229" i="17" a="1"/>
  <c r="G229" i="17" s="1"/>
  <c r="G225" i="17" a="1"/>
  <c r="G225" i="17" s="1"/>
  <c r="G221" i="17" a="1"/>
  <c r="G221" i="17" s="1"/>
  <c r="I217" i="17" a="1"/>
  <c r="I217" i="17" s="1"/>
  <c r="G217" i="17" a="1"/>
  <c r="G217" i="17" s="1"/>
  <c r="G213" i="17" a="1"/>
  <c r="G213" i="17" s="1"/>
  <c r="G209" i="17" a="1"/>
  <c r="G209" i="17" s="1"/>
  <c r="G205" i="17" a="1"/>
  <c r="G205" i="17" s="1"/>
  <c r="I201" i="17" a="1"/>
  <c r="I201" i="17" s="1"/>
  <c r="G201" i="17" a="1"/>
  <c r="G201" i="17" s="1"/>
  <c r="G197" i="17" a="1"/>
  <c r="G197" i="17" s="1"/>
  <c r="G193" i="17" a="1"/>
  <c r="G193" i="17" s="1"/>
  <c r="I189" i="17" a="1"/>
  <c r="I189" i="17" s="1"/>
  <c r="G189" i="17" a="1"/>
  <c r="G189" i="17" s="1"/>
  <c r="I185" i="17" a="1"/>
  <c r="I185" i="17" s="1"/>
  <c r="G185" i="17" a="1"/>
  <c r="G185" i="17" s="1"/>
  <c r="I181" i="17" a="1"/>
  <c r="I181" i="17" s="1"/>
  <c r="G181" i="17" a="1"/>
  <c r="G181" i="17" s="1"/>
  <c r="I177" i="17" a="1"/>
  <c r="I177" i="17" s="1"/>
  <c r="G177" i="17" a="1"/>
  <c r="G177" i="17" s="1"/>
  <c r="I173" i="17" a="1"/>
  <c r="I173" i="17" s="1"/>
  <c r="G173" i="17" a="1"/>
  <c r="G173" i="17" s="1"/>
  <c r="G169" i="17" a="1"/>
  <c r="G169" i="17" s="1"/>
  <c r="G165" i="17" a="1"/>
  <c r="G165" i="17" s="1"/>
  <c r="I161" i="17" a="1"/>
  <c r="I161" i="17" s="1"/>
  <c r="G161" i="17" a="1"/>
  <c r="G161" i="17" s="1"/>
  <c r="I157" i="17" a="1"/>
  <c r="I157" i="17" s="1"/>
  <c r="G157" i="17" a="1"/>
  <c r="G157" i="17" s="1"/>
  <c r="G153" i="17" a="1"/>
  <c r="G153" i="17" s="1"/>
  <c r="I149" i="17" a="1"/>
  <c r="I149" i="17" s="1"/>
  <c r="G149" i="17" a="1"/>
  <c r="G149" i="17" s="1"/>
  <c r="I145" i="17" a="1"/>
  <c r="I145" i="17" s="1"/>
  <c r="G145" i="17" a="1"/>
  <c r="G145" i="17" s="1"/>
  <c r="I141" i="17" a="1"/>
  <c r="I141" i="17" s="1"/>
  <c r="G141" i="17" a="1"/>
  <c r="G141" i="17" s="1"/>
  <c r="G137" i="17" a="1"/>
  <c r="G137" i="17" s="1"/>
  <c r="I133" i="17" a="1"/>
  <c r="I133" i="17" s="1"/>
  <c r="G133" i="17" a="1"/>
  <c r="G133" i="17" s="1"/>
  <c r="I129" i="17" a="1"/>
  <c r="I129" i="17" s="1"/>
  <c r="G129" i="17" a="1"/>
  <c r="G129" i="17" s="1"/>
  <c r="I125" i="17" a="1"/>
  <c r="I125" i="17" s="1"/>
  <c r="G125" i="17" a="1"/>
  <c r="G125" i="17" s="1"/>
  <c r="G121" i="17" a="1"/>
  <c r="G121" i="17" s="1"/>
  <c r="I117" i="17" a="1"/>
  <c r="I117" i="17" s="1"/>
  <c r="G117" i="17" a="1"/>
  <c r="G117" i="17" s="1"/>
  <c r="G113" i="17" a="1"/>
  <c r="G113" i="17" s="1"/>
  <c r="I109" i="17" a="1"/>
  <c r="I109" i="17" s="1"/>
  <c r="G109" i="17" a="1"/>
  <c r="G109" i="17" s="1"/>
  <c r="G105" i="17" a="1"/>
  <c r="G105" i="17" s="1"/>
  <c r="I101" i="17" a="1"/>
  <c r="I101" i="17" s="1"/>
  <c r="G101" i="17" a="1"/>
  <c r="G101" i="17" s="1"/>
  <c r="I97" i="17" a="1"/>
  <c r="I97" i="17" s="1"/>
  <c r="G97" i="17" a="1"/>
  <c r="G97" i="17" s="1"/>
  <c r="G93" i="17" a="1"/>
  <c r="G93" i="17" s="1"/>
  <c r="G89" i="17" a="1"/>
  <c r="G89" i="17" s="1"/>
  <c r="G85" i="17" a="1"/>
  <c r="G85" i="17" s="1"/>
  <c r="G81" i="17" a="1"/>
  <c r="G81" i="17" s="1"/>
  <c r="G77" i="17" a="1"/>
  <c r="G77" i="17" s="1"/>
  <c r="G73" i="17" a="1"/>
  <c r="G73" i="17" s="1"/>
  <c r="G69" i="17" a="1"/>
  <c r="G69" i="17" s="1"/>
  <c r="G65" i="17" a="1"/>
  <c r="G65" i="17" s="1"/>
  <c r="I61" i="17" a="1"/>
  <c r="I61" i="17" s="1"/>
  <c r="G61" i="17" a="1"/>
  <c r="G61" i="17" s="1"/>
  <c r="G57" i="17" a="1"/>
  <c r="G57" i="17" s="1"/>
  <c r="I53" i="17" a="1"/>
  <c r="I53" i="17" s="1"/>
  <c r="G53" i="17" a="1"/>
  <c r="G53" i="17" s="1"/>
  <c r="I49" i="17" a="1"/>
  <c r="I49" i="17" s="1"/>
  <c r="G49" i="17" a="1"/>
  <c r="G49" i="17" s="1"/>
  <c r="I45" i="17" a="1"/>
  <c r="I45" i="17" s="1"/>
  <c r="G45" i="17" a="1"/>
  <c r="G45" i="17" s="1"/>
  <c r="G41" i="17" a="1"/>
  <c r="G41" i="17" s="1"/>
  <c r="I37" i="17" a="1"/>
  <c r="I37" i="17" s="1"/>
  <c r="G37" i="17" a="1"/>
  <c r="G37" i="17" s="1"/>
  <c r="G33" i="17" a="1"/>
  <c r="G33" i="17" s="1"/>
  <c r="I29" i="17" a="1"/>
  <c r="I29" i="17" s="1"/>
  <c r="G29" i="17" a="1"/>
  <c r="G29" i="17" s="1"/>
  <c r="G25" i="17" a="1"/>
  <c r="G25" i="17" s="1"/>
  <c r="I21" i="17" a="1"/>
  <c r="I21" i="17" s="1"/>
  <c r="G21" i="17" a="1"/>
  <c r="G21" i="17" s="1"/>
  <c r="G17" i="17" a="1"/>
  <c r="G17" i="17" s="1"/>
  <c r="I13" i="17" a="1"/>
  <c r="I13" i="17" s="1"/>
  <c r="G13" i="17" a="1"/>
  <c r="G13" i="17" s="1"/>
  <c r="G9" i="17" a="1"/>
  <c r="G9" i="17" s="1"/>
  <c r="I5" i="17" a="1"/>
  <c r="I5" i="17" s="1"/>
  <c r="G5" i="17" a="1"/>
  <c r="G5" i="17" s="1"/>
  <c r="I253" i="17" a="1"/>
  <c r="I253" i="17" s="1"/>
  <c r="I235" i="17" a="1"/>
  <c r="I235" i="17" s="1"/>
  <c r="I219" i="17" a="1"/>
  <c r="I219" i="17" s="1"/>
  <c r="I203" i="17" a="1"/>
  <c r="I203" i="17" s="1"/>
  <c r="I159" i="17" a="1"/>
  <c r="I159" i="17" s="1"/>
  <c r="I252" i="17" a="1"/>
  <c r="I252" i="17" s="1"/>
  <c r="I248" i="17" a="1"/>
  <c r="I248" i="17" s="1"/>
  <c r="I245" i="17" a="1"/>
  <c r="I245" i="17" s="1"/>
  <c r="I237" i="17" a="1"/>
  <c r="I237" i="17" s="1"/>
  <c r="I229" i="17" a="1"/>
  <c r="I229" i="17" s="1"/>
  <c r="I221" i="17" a="1"/>
  <c r="I221" i="17" s="1"/>
  <c r="I213" i="17" a="1"/>
  <c r="I213" i="17" s="1"/>
  <c r="I205" i="17" a="1"/>
  <c r="I205" i="17" s="1"/>
  <c r="I197" i="17" a="1"/>
  <c r="I197" i="17" s="1"/>
  <c r="I169" i="17" a="1"/>
  <c r="I169" i="17" s="1"/>
  <c r="I131" i="17" a="1"/>
  <c r="I131" i="17" s="1"/>
  <c r="I65" i="17" a="1"/>
  <c r="I65" i="17" s="1"/>
  <c r="I33" i="17" a="1"/>
  <c r="I33" i="17" s="1"/>
  <c r="I260" i="17" a="1"/>
  <c r="I260" i="17" s="1"/>
  <c r="I243" i="17" a="1"/>
  <c r="I243" i="17" s="1"/>
  <c r="I227" i="17" a="1"/>
  <c r="I227" i="17" s="1"/>
  <c r="I211" i="17" a="1"/>
  <c r="I211" i="17" s="1"/>
  <c r="I195" i="17" a="1"/>
  <c r="I195" i="17" s="1"/>
  <c r="I163" i="17" a="1"/>
  <c r="I163" i="17" s="1"/>
  <c r="I73" i="17" a="1"/>
  <c r="I73" i="17" s="1"/>
  <c r="I9" i="17" a="1"/>
  <c r="I9" i="17" s="1"/>
  <c r="I258" i="17" a="1"/>
  <c r="I258" i="17" s="1"/>
  <c r="I251" i="17" a="1"/>
  <c r="I251" i="17" s="1"/>
  <c r="I247" i="17" a="1"/>
  <c r="I247" i="17" s="1"/>
  <c r="I239" i="17" a="1"/>
  <c r="I239" i="17" s="1"/>
  <c r="I231" i="17" a="1"/>
  <c r="I231" i="17" s="1"/>
  <c r="I223" i="17" a="1"/>
  <c r="I223" i="17" s="1"/>
  <c r="I215" i="17" a="1"/>
  <c r="I215" i="17" s="1"/>
  <c r="I207" i="17" a="1"/>
  <c r="I207" i="17" s="1"/>
  <c r="I199" i="17" a="1"/>
  <c r="I199" i="17" s="1"/>
  <c r="I147" i="17" a="1"/>
  <c r="I147" i="17" s="1"/>
  <c r="I137" i="17" a="1"/>
  <c r="I137" i="17" s="1"/>
  <c r="I127" i="17" a="1"/>
  <c r="I127" i="17" s="1"/>
  <c r="I89" i="17" a="1"/>
  <c r="I89" i="17" s="1"/>
  <c r="I25" i="17" a="1"/>
  <c r="I25" i="17" s="1"/>
  <c r="I254" i="17" a="1"/>
  <c r="I254" i="17" s="1"/>
  <c r="I250" i="17" a="1"/>
  <c r="I250" i="17" s="1"/>
  <c r="I153" i="17" a="1"/>
  <c r="I153" i="17" s="1"/>
  <c r="I143" i="17" a="1"/>
  <c r="I143" i="17" s="1"/>
  <c r="I105" i="17" a="1"/>
  <c r="I105" i="17" s="1"/>
  <c r="I81" i="17" a="1"/>
  <c r="I81" i="17" s="1"/>
  <c r="I17" i="17" a="1"/>
  <c r="I17" i="17" s="1"/>
  <c r="G160" i="17" a="1"/>
  <c r="G160" i="17" s="1"/>
  <c r="I160" i="17" a="1"/>
  <c r="I160" i="17" s="1"/>
  <c r="I3" i="17" a="1"/>
  <c r="I3" i="17" s="1"/>
  <c r="I119" i="17" a="1"/>
  <c r="I119" i="17" s="1"/>
  <c r="I93" i="17" a="1"/>
  <c r="I93" i="17" s="1"/>
  <c r="I87" i="17" a="1"/>
  <c r="I87" i="17" s="1"/>
  <c r="I77" i="17" a="1"/>
  <c r="I77" i="17" s="1"/>
  <c r="I71" i="17" a="1"/>
  <c r="I71" i="17" s="1"/>
  <c r="I55" i="17" a="1"/>
  <c r="I55" i="17" s="1"/>
  <c r="I39" i="17" a="1"/>
  <c r="I39" i="17" s="1"/>
  <c r="I23" i="17" a="1"/>
  <c r="I23" i="17" s="1"/>
  <c r="I7" i="17" a="1"/>
  <c r="I7" i="17" s="1"/>
  <c r="I165" i="17" a="1"/>
  <c r="I165" i="17" s="1"/>
  <c r="I111" i="17" a="1"/>
  <c r="I111" i="17" s="1"/>
  <c r="I85" i="17" a="1"/>
  <c r="I85" i="17" s="1"/>
  <c r="I79" i="17" a="1"/>
  <c r="I79" i="17" s="1"/>
  <c r="I69" i="17" a="1"/>
  <c r="I69" i="17" s="1"/>
  <c r="I63" i="17" a="1"/>
  <c r="I63" i="17" s="1"/>
  <c r="I47" i="17" a="1"/>
  <c r="I47" i="17" s="1"/>
  <c r="I31" i="17" a="1"/>
  <c r="I31" i="17" s="1"/>
  <c r="I15" i="17" a="1"/>
  <c r="I15" i="17" s="1"/>
  <c r="K15" i="17" a="1"/>
  <c r="K15" i="17" s="1"/>
  <c r="K33" i="17" a="1"/>
  <c r="K33" i="17" s="1"/>
  <c r="K267" i="17" a="1"/>
  <c r="K267" i="17" s="1"/>
  <c r="K219" i="17" a="1"/>
  <c r="K219" i="17" s="1"/>
  <c r="K291" i="17" a="1"/>
  <c r="K291" i="17" s="1"/>
  <c r="K251" i="17" a="1"/>
  <c r="K251" i="17" s="1"/>
  <c r="K318" i="17" a="1"/>
  <c r="K318" i="17" s="1"/>
  <c r="K310" i="17" a="1"/>
  <c r="K310" i="17" s="1"/>
  <c r="K294" i="17" a="1"/>
  <c r="K294" i="17" s="1"/>
  <c r="K252" i="17" a="1"/>
  <c r="K252" i="17" s="1"/>
  <c r="K149" i="17" a="1"/>
  <c r="K149" i="17" s="1"/>
  <c r="K79" i="17" a="1"/>
  <c r="K79" i="17" s="1"/>
  <c r="K31" i="17" a="1"/>
  <c r="K31" i="17" s="1"/>
  <c r="K323" i="17" a="1"/>
  <c r="K323" i="17" s="1"/>
  <c r="K302" i="17" a="1"/>
  <c r="K302" i="17" s="1"/>
  <c r="K56" i="17" a="1"/>
  <c r="K56" i="17" s="1"/>
  <c r="K52" i="17" a="1"/>
  <c r="K52" i="17" s="1"/>
  <c r="K24" i="17" a="1"/>
  <c r="K24" i="17" s="1"/>
  <c r="K20" i="17" a="1"/>
  <c r="K20" i="17" s="1"/>
  <c r="K308" i="17" a="1"/>
  <c r="K308" i="17" s="1"/>
  <c r="K286" i="17" a="1"/>
  <c r="K286" i="17" s="1"/>
  <c r="K276" i="17" a="1"/>
  <c r="K276" i="17" s="1"/>
  <c r="K248" i="17" a="1"/>
  <c r="K248" i="17" s="1"/>
  <c r="K228" i="17" a="1"/>
  <c r="K228" i="17" s="1"/>
  <c r="K167" i="17" a="1"/>
  <c r="K167" i="17" s="1"/>
  <c r="K151" i="17" a="1"/>
  <c r="K151" i="17" s="1"/>
  <c r="K148" i="17" a="1"/>
  <c r="K148" i="17" s="1"/>
  <c r="K122" i="17" a="1"/>
  <c r="K122" i="17" s="1"/>
  <c r="K87" i="17" a="1"/>
  <c r="K87" i="17" s="1"/>
  <c r="K77" i="17" a="1"/>
  <c r="K77" i="17" s="1"/>
  <c r="K71" i="17" a="1"/>
  <c r="K71" i="17" s="1"/>
  <c r="K68" i="17" a="1"/>
  <c r="K68" i="17" s="1"/>
  <c r="K55" i="17" a="1"/>
  <c r="K55" i="17" s="1"/>
  <c r="K23" i="17" a="1"/>
  <c r="K23" i="17" s="1"/>
  <c r="K19" i="17" a="1"/>
  <c r="K19" i="17" s="1"/>
  <c r="K307" i="17" a="1"/>
  <c r="K307" i="17" s="1"/>
  <c r="K243" i="17" a="1"/>
  <c r="K243" i="17" s="1"/>
  <c r="K224" i="17" a="1"/>
  <c r="K224" i="17" s="1"/>
  <c r="K211" i="17" a="1"/>
  <c r="K211" i="17" s="1"/>
  <c r="K208" i="17" a="1"/>
  <c r="K208" i="17" s="1"/>
  <c r="K131" i="17" a="1"/>
  <c r="K131" i="17" s="1"/>
  <c r="K80" i="17" a="1"/>
  <c r="K80" i="17" s="1"/>
  <c r="K44" i="17" a="1"/>
  <c r="K44" i="17" s="1"/>
  <c r="J2" i="17" l="1" a="1"/>
  <c r="J2" i="17" s="1"/>
  <c r="K2" i="17" a="1"/>
  <c r="K2" i="17" s="1"/>
  <c r="J20" i="17" a="1"/>
  <c r="J20" i="17" s="1"/>
  <c r="L20" i="17" s="1" a="1"/>
  <c r="L20" i="17" s="1"/>
  <c r="L222" i="17" a="1"/>
  <c r="L222" i="17" s="1"/>
  <c r="N222" i="17" s="1" a="1"/>
  <c r="N222" i="17" s="1"/>
  <c r="L56" i="17" a="1"/>
  <c r="L56" i="17" s="1"/>
  <c r="J286" i="17" a="1"/>
  <c r="J286" i="17" s="1"/>
  <c r="J318" i="17" a="1"/>
  <c r="J318" i="17" s="1"/>
  <c r="L318" i="17" s="1" a="1"/>
  <c r="L318" i="17" s="1"/>
  <c r="H14" i="17" a="1"/>
  <c r="H14" i="17" s="1"/>
  <c r="J14" i="17" s="1" a="1"/>
  <c r="J14" i="17" s="1"/>
  <c r="L14" i="17" s="1" a="1"/>
  <c r="L14" i="17" s="1"/>
  <c r="O14" i="17" s="1"/>
  <c r="O87" i="17"/>
  <c r="P87" i="17" a="1"/>
  <c r="P87" i="17" s="1"/>
  <c r="J113" i="17" a="1"/>
  <c r="J113" i="17" s="1"/>
  <c r="N56" i="17" a="1"/>
  <c r="N56" i="17" s="1"/>
  <c r="L302" i="17" a="1"/>
  <c r="L302" i="17" s="1"/>
  <c r="N302" i="17" s="1" a="1"/>
  <c r="N302" i="17" s="1"/>
  <c r="J33" i="17" a="1"/>
  <c r="J33" i="17" s="1"/>
  <c r="L308" i="17" a="1"/>
  <c r="L308" i="17" s="1"/>
  <c r="O308" i="17" s="1"/>
  <c r="K12" i="17" a="1"/>
  <c r="K12" i="17" s="1"/>
  <c r="H21" i="17" a="1"/>
  <c r="H21" i="17" s="1"/>
  <c r="H42" i="17" a="1"/>
  <c r="H42" i="17" s="1"/>
  <c r="H57" i="17" a="1"/>
  <c r="H57" i="17" s="1"/>
  <c r="H69" i="17" a="1"/>
  <c r="H69" i="17" s="1"/>
  <c r="H86" i="17" a="1"/>
  <c r="H86" i="17" s="1"/>
  <c r="J86" i="17" s="1" a="1"/>
  <c r="J86" i="17" s="1"/>
  <c r="H99" i="17" a="1"/>
  <c r="H99" i="17" s="1"/>
  <c r="K99" i="17" s="1" a="1"/>
  <c r="K99" i="17" s="1"/>
  <c r="H143" i="17" a="1"/>
  <c r="H143" i="17" s="1"/>
  <c r="K143" i="17" s="1" a="1"/>
  <c r="K143" i="17" s="1"/>
  <c r="H215" i="17" a="1"/>
  <c r="H215" i="17" s="1"/>
  <c r="K215" i="17" s="1" a="1"/>
  <c r="K215" i="17" s="1"/>
  <c r="H235" i="17" a="1"/>
  <c r="H235" i="17" s="1"/>
  <c r="H259" i="17" a="1"/>
  <c r="H259" i="17" s="1"/>
  <c r="H298" i="17" a="1"/>
  <c r="H298" i="17" s="1"/>
  <c r="K298" i="17" s="1" a="1"/>
  <c r="K298" i="17" s="1"/>
  <c r="H314" i="17" a="1"/>
  <c r="H314" i="17" s="1"/>
  <c r="K314" i="17" s="1" a="1"/>
  <c r="K314" i="17" s="1"/>
  <c r="Q87" i="17" a="1"/>
  <c r="Q87" i="17" s="1"/>
  <c r="H18" i="17" a="1"/>
  <c r="H18" i="17" s="1"/>
  <c r="J18" i="17" s="1" a="1"/>
  <c r="J18" i="17" s="1"/>
  <c r="H40" i="17" a="1"/>
  <c r="H40" i="17" s="1"/>
  <c r="K40" i="17" s="1" a="1"/>
  <c r="K40" i="17" s="1"/>
  <c r="H61" i="17" a="1"/>
  <c r="H61" i="17" s="1"/>
  <c r="K61" i="17" s="1" a="1"/>
  <c r="K61" i="17" s="1"/>
  <c r="H84" i="17" a="1"/>
  <c r="H84" i="17" s="1"/>
  <c r="H111" i="17" a="1"/>
  <c r="H111" i="17" s="1"/>
  <c r="K111" i="17" s="1" a="1"/>
  <c r="K111" i="17" s="1"/>
  <c r="H135" i="17" a="1"/>
  <c r="H135" i="17" s="1"/>
  <c r="J147" i="17" a="1"/>
  <c r="J147" i="17" s="1"/>
  <c r="H147" i="17" a="1"/>
  <c r="H147" i="17" s="1"/>
  <c r="K147" i="17" s="1" a="1"/>
  <c r="K147" i="17" s="1"/>
  <c r="H160" i="17" a="1"/>
  <c r="H160" i="17" s="1"/>
  <c r="H207" i="17" a="1"/>
  <c r="H207" i="17" s="1"/>
  <c r="H230" i="17" a="1"/>
  <c r="H230" i="17" s="1"/>
  <c r="H254" i="17" a="1"/>
  <c r="H254" i="17" s="1"/>
  <c r="K254" i="17" s="1" a="1"/>
  <c r="K254" i="17" s="1"/>
  <c r="H278" i="17" a="1"/>
  <c r="H278" i="17" s="1"/>
  <c r="J278" i="17" s="1" a="1"/>
  <c r="J278" i="17" s="1"/>
  <c r="J28" i="17" a="1"/>
  <c r="J28" i="17" s="1"/>
  <c r="L28" i="17" s="1" a="1"/>
  <c r="L28" i="17" s="1"/>
  <c r="O28" i="17" s="1"/>
  <c r="I171" i="17" a="1"/>
  <c r="I171" i="17" s="1"/>
  <c r="H25" i="17" a="1"/>
  <c r="H25" i="17" s="1"/>
  <c r="H45" i="17" a="1"/>
  <c r="H45" i="17" s="1"/>
  <c r="H60" i="17" a="1"/>
  <c r="H60" i="17" s="1"/>
  <c r="H72" i="17" a="1"/>
  <c r="H72" i="17" s="1"/>
  <c r="K72" i="17" s="1" a="1"/>
  <c r="K72" i="17" s="1"/>
  <c r="H90" i="17" a="1"/>
  <c r="H90" i="17" s="1"/>
  <c r="K90" i="17" s="1" a="1"/>
  <c r="K90" i="17" s="1"/>
  <c r="H105" i="17" a="1"/>
  <c r="H105" i="17" s="1"/>
  <c r="K105" i="17" s="1" a="1"/>
  <c r="K105" i="17" s="1"/>
  <c r="H123" i="17" a="1"/>
  <c r="H123" i="17" s="1"/>
  <c r="J123" i="17" s="1" a="1"/>
  <c r="J123" i="17" s="1"/>
  <c r="H153" i="17" a="1"/>
  <c r="H153" i="17" s="1"/>
  <c r="H220" i="17" a="1"/>
  <c r="H220" i="17" s="1"/>
  <c r="J220" i="17" s="1" a="1"/>
  <c r="J220" i="17" s="1"/>
  <c r="H238" i="17" a="1"/>
  <c r="H238" i="17" s="1"/>
  <c r="H263" i="17" a="1"/>
  <c r="H263" i="17" s="1"/>
  <c r="H283" i="17" a="1"/>
  <c r="H283" i="17" s="1"/>
  <c r="K283" i="17" s="1" a="1"/>
  <c r="K283" i="17" s="1"/>
  <c r="H303" i="17" a="1"/>
  <c r="H303" i="17" s="1"/>
  <c r="J303" i="17" s="1" a="1"/>
  <c r="J303" i="17" s="1"/>
  <c r="H319" i="17" a="1"/>
  <c r="H319" i="17" s="1"/>
  <c r="J319" i="17" s="1" a="1"/>
  <c r="J319" i="17" s="1"/>
  <c r="H3" i="17" a="1"/>
  <c r="H3" i="17" s="1"/>
  <c r="K3" i="17" s="1" a="1"/>
  <c r="K3" i="17" s="1"/>
  <c r="J15" i="17" a="1"/>
  <c r="J15" i="17" s="1"/>
  <c r="L19" i="17" a="1"/>
  <c r="L19" i="17" s="1"/>
  <c r="N19" i="17" s="1" a="1"/>
  <c r="N19" i="17" s="1"/>
  <c r="J31" i="17" a="1"/>
  <c r="J31" i="17" s="1"/>
  <c r="M31" i="17" s="1" a="1"/>
  <c r="M31" i="17" s="1"/>
  <c r="L35" i="17" a="1"/>
  <c r="L35" i="17" s="1"/>
  <c r="O35" i="17" s="1"/>
  <c r="J47" i="17" a="1"/>
  <c r="J47" i="17" s="1"/>
  <c r="J63" i="17" a="1"/>
  <c r="J63" i="17" s="1"/>
  <c r="M63" i="17" s="1" a="1"/>
  <c r="M63" i="17" s="1"/>
  <c r="L67" i="17" a="1"/>
  <c r="L67" i="17" s="1"/>
  <c r="H75" i="17" a="1"/>
  <c r="H75" i="17" s="1"/>
  <c r="J79" i="17" a="1"/>
  <c r="J79" i="17" s="1"/>
  <c r="L83" i="17" a="1"/>
  <c r="L83" i="17" s="1"/>
  <c r="N83" i="17" s="1" a="1"/>
  <c r="N83" i="17" s="1"/>
  <c r="Q83" i="17" s="1" a="1"/>
  <c r="Q83" i="17" s="1"/>
  <c r="J107" i="17" a="1"/>
  <c r="J107" i="17" s="1"/>
  <c r="H119" i="17" a="1"/>
  <c r="H119" i="17" s="1"/>
  <c r="K119" i="17" s="1" a="1"/>
  <c r="K119" i="17" s="1"/>
  <c r="J133" i="17" a="1"/>
  <c r="J133" i="17" s="1"/>
  <c r="L139" i="17" a="1"/>
  <c r="L139" i="17" s="1"/>
  <c r="N139" i="17" s="1" a="1"/>
  <c r="N139" i="17" s="1"/>
  <c r="J208" i="17" a="1"/>
  <c r="J208" i="17" s="1"/>
  <c r="L208" i="17" s="1" a="1"/>
  <c r="L208" i="17" s="1"/>
  <c r="L216" i="17" a="1"/>
  <c r="L216" i="17" s="1"/>
  <c r="N216" i="17" s="1" a="1"/>
  <c r="N216" i="17" s="1"/>
  <c r="J240" i="17" a="1"/>
  <c r="J240" i="17" s="1"/>
  <c r="L248" i="17" a="1"/>
  <c r="L248" i="17" s="1"/>
  <c r="J272" i="17" a="1"/>
  <c r="J272" i="17" s="1"/>
  <c r="L272" i="17" s="1" a="1"/>
  <c r="L272" i="17" s="1"/>
  <c r="J296" i="17" a="1"/>
  <c r="J296" i="17" s="1"/>
  <c r="H30" i="17" a="1"/>
  <c r="H30" i="17" s="1"/>
  <c r="H49" i="17" a="1"/>
  <c r="H49" i="17" s="1"/>
  <c r="J49" i="17" s="1" a="1"/>
  <c r="J49" i="17" s="1"/>
  <c r="M49" i="17" s="1" a="1"/>
  <c r="M49" i="17" s="1"/>
  <c r="H64" i="17" a="1"/>
  <c r="H64" i="17" s="1"/>
  <c r="H91" i="17" a="1"/>
  <c r="H91" i="17" s="1"/>
  <c r="H117" i="17" a="1"/>
  <c r="H117" i="17" s="1"/>
  <c r="K117" i="17" s="1" a="1"/>
  <c r="K117" i="17" s="1"/>
  <c r="H138" i="17" a="1"/>
  <c r="H138" i="17" s="1"/>
  <c r="K138" i="17" s="1" a="1"/>
  <c r="K138" i="17" s="1"/>
  <c r="H150" i="17" a="1"/>
  <c r="H150" i="17" s="1"/>
  <c r="I99" i="17" a="1"/>
  <c r="I99" i="17" s="1"/>
  <c r="I259" i="17" a="1"/>
  <c r="I259" i="17" s="1"/>
  <c r="H36" i="17" a="1"/>
  <c r="H36" i="17" s="1"/>
  <c r="H93" i="17" a="1"/>
  <c r="H93" i="17" s="1"/>
  <c r="J93" i="17" s="1" a="1"/>
  <c r="J93" i="17" s="1"/>
  <c r="H129" i="17" a="1"/>
  <c r="H129" i="17" s="1"/>
  <c r="K129" i="17" s="1" a="1"/>
  <c r="K129" i="17" s="1"/>
  <c r="H159" i="17" a="1"/>
  <c r="H159" i="17" s="1"/>
  <c r="K159" i="17" s="1" a="1"/>
  <c r="K159" i="17" s="1"/>
  <c r="H203" i="17" a="1"/>
  <c r="H203" i="17" s="1"/>
  <c r="H226" i="17" a="1"/>
  <c r="H226" i="17" s="1"/>
  <c r="K226" i="17" s="1" a="1"/>
  <c r="K226" i="17" s="1"/>
  <c r="H247" i="17" a="1"/>
  <c r="H247" i="17" s="1"/>
  <c r="K247" i="17" s="1" a="1"/>
  <c r="K247" i="17" s="1"/>
  <c r="H268" i="17" a="1"/>
  <c r="H268" i="17" s="1"/>
  <c r="H287" i="17" a="1"/>
  <c r="H287" i="17" s="1"/>
  <c r="J287" i="17" s="1" a="1"/>
  <c r="J287" i="17" s="1"/>
  <c r="H306" i="17" a="1"/>
  <c r="H306" i="17" s="1"/>
  <c r="K306" i="17" s="1" a="1"/>
  <c r="K306" i="17" s="1"/>
  <c r="H322" i="17" a="1"/>
  <c r="H322" i="17" s="1"/>
  <c r="K322" i="17" s="1" a="1"/>
  <c r="K322" i="17" s="1"/>
  <c r="J3" i="17" a="1"/>
  <c r="J3" i="17" s="1"/>
  <c r="J7" i="17" a="1"/>
  <c r="J7" i="17" s="1"/>
  <c r="J11" i="17" a="1"/>
  <c r="J11" i="17" s="1"/>
  <c r="L11" i="17" s="1" a="1"/>
  <c r="L11" i="17" s="1"/>
  <c r="O11" i="17" s="1"/>
  <c r="L15" i="17" a="1"/>
  <c r="L15" i="17" s="1"/>
  <c r="J27" i="17" a="1"/>
  <c r="J27" i="17" s="1"/>
  <c r="L31" i="17" a="1"/>
  <c r="L31" i="17" s="1"/>
  <c r="O31" i="17" s="1"/>
  <c r="J43" i="17" a="1"/>
  <c r="J43" i="17" s="1"/>
  <c r="L43" i="17" s="1" a="1"/>
  <c r="L43" i="17" s="1"/>
  <c r="O43" i="17" s="1"/>
  <c r="L47" i="17" a="1"/>
  <c r="L47" i="17" s="1"/>
  <c r="J59" i="17" a="1"/>
  <c r="J59" i="17" s="1"/>
  <c r="L63" i="17" a="1"/>
  <c r="L63" i="17" s="1"/>
  <c r="O63" i="17" s="1"/>
  <c r="J75" i="17" a="1"/>
  <c r="J75" i="17" s="1"/>
  <c r="L75" i="17" s="1" a="1"/>
  <c r="L75" i="17" s="1"/>
  <c r="L79" i="17" a="1"/>
  <c r="L79" i="17" s="1"/>
  <c r="J101" i="17" a="1"/>
  <c r="J101" i="17" s="1"/>
  <c r="L107" i="17" a="1"/>
  <c r="L107" i="17" s="1"/>
  <c r="J119" i="17" a="1"/>
  <c r="J119" i="17" s="1"/>
  <c r="L119" i="17" s="1" a="1"/>
  <c r="L119" i="17" s="1"/>
  <c r="O119" i="17" s="1"/>
  <c r="L133" i="17" a="1"/>
  <c r="L133" i="17" s="1"/>
  <c r="O133" i="17" s="1"/>
  <c r="J145" i="17" a="1"/>
  <c r="J145" i="17" s="1"/>
  <c r="L151" i="17" a="1"/>
  <c r="L151" i="17" s="1"/>
  <c r="O151" i="17" s="1"/>
  <c r="H171" i="17" a="1"/>
  <c r="H171" i="17" s="1"/>
  <c r="J171" i="17" s="1" a="1"/>
  <c r="J171" i="17" s="1"/>
  <c r="H200" i="17" a="1"/>
  <c r="H200" i="17" s="1"/>
  <c r="K200" i="17" s="1" a="1"/>
  <c r="K200" i="17" s="1"/>
  <c r="H232" i="17" a="1"/>
  <c r="H232" i="17" s="1"/>
  <c r="K232" i="17" s="1" a="1"/>
  <c r="K232" i="17" s="1"/>
  <c r="L240" i="17" a="1"/>
  <c r="L240" i="17" s="1"/>
  <c r="H256" i="17" a="1"/>
  <c r="H256" i="17" s="1"/>
  <c r="K256" i="17" s="1" a="1"/>
  <c r="K256" i="17" s="1"/>
  <c r="H280" i="17" a="1"/>
  <c r="H280" i="17" s="1"/>
  <c r="L320" i="17" a="1"/>
  <c r="L320" i="17" s="1"/>
  <c r="N320" i="17" s="1" a="1"/>
  <c r="N320" i="17" s="1"/>
  <c r="L52" i="17" a="1"/>
  <c r="L52" i="17" s="1"/>
  <c r="O52" i="17" s="1"/>
  <c r="P222" i="17" a="1"/>
  <c r="P222" i="17" s="1"/>
  <c r="H16" i="17" a="1"/>
  <c r="H16" i="17" s="1"/>
  <c r="H66" i="17" a="1"/>
  <c r="H66" i="17" s="1"/>
  <c r="H81" i="17" a="1"/>
  <c r="H81" i="17" s="1"/>
  <c r="H96" i="17" a="1"/>
  <c r="H96" i="17" s="1"/>
  <c r="K96" i="17" s="1" a="1"/>
  <c r="K96" i="17" s="1"/>
  <c r="H116" i="17" a="1"/>
  <c r="H116" i="17" s="1"/>
  <c r="K116" i="17" s="1" a="1"/>
  <c r="K116" i="17" s="1"/>
  <c r="H134" i="17" a="1"/>
  <c r="H134" i="17" s="1"/>
  <c r="H206" i="17" a="1"/>
  <c r="H206" i="17" s="1"/>
  <c r="J206" i="17" s="1" a="1"/>
  <c r="J206" i="17" s="1"/>
  <c r="H274" i="17" a="1"/>
  <c r="H274" i="17" s="1"/>
  <c r="K274" i="17" s="1" a="1"/>
  <c r="K274" i="17" s="1"/>
  <c r="H292" i="17" a="1"/>
  <c r="H292" i="17" s="1"/>
  <c r="K292" i="17" s="1" a="1"/>
  <c r="K292" i="17" s="1"/>
  <c r="H311" i="17" a="1"/>
  <c r="H311" i="17" s="1"/>
  <c r="J311" i="17" s="1" a="1"/>
  <c r="J311" i="17" s="1"/>
  <c r="L311" i="17" s="1" a="1"/>
  <c r="L311" i="17" s="1"/>
  <c r="H327" i="17" a="1"/>
  <c r="H327" i="17" s="1"/>
  <c r="L3" i="17" a="1"/>
  <c r="L3" i="17" s="1"/>
  <c r="O3" i="17" s="1"/>
  <c r="J23" i="17" a="1"/>
  <c r="J23" i="17" s="1"/>
  <c r="L27" i="17" a="1"/>
  <c r="L27" i="17" s="1"/>
  <c r="H39" i="17" a="1"/>
  <c r="H39" i="17" s="1"/>
  <c r="H51" i="17" a="1"/>
  <c r="H51" i="17" s="1"/>
  <c r="J55" i="17" a="1"/>
  <c r="J55" i="17" s="1"/>
  <c r="L59" i="17" a="1"/>
  <c r="L59" i="17" s="1"/>
  <c r="J71" i="17" a="1"/>
  <c r="J71" i="17" s="1"/>
  <c r="L101" i="17" a="1"/>
  <c r="L101" i="17" s="1"/>
  <c r="H110" i="17" a="1"/>
  <c r="H110" i="17" s="1"/>
  <c r="K110" i="17" s="1" a="1"/>
  <c r="K110" i="17" s="1"/>
  <c r="J142" i="17" a="1"/>
  <c r="J142" i="17" s="1"/>
  <c r="L145" i="17" a="1"/>
  <c r="L145" i="17" s="1"/>
  <c r="O145" i="17" s="1"/>
  <c r="H165" i="17" a="1"/>
  <c r="H165" i="17" s="1"/>
  <c r="J224" i="17" a="1"/>
  <c r="J224" i="17" s="1"/>
  <c r="L264" i="17" a="1"/>
  <c r="L264" i="17" s="1"/>
  <c r="N264" i="17" s="1" a="1"/>
  <c r="N264" i="17" s="1"/>
  <c r="J288" i="17" a="1"/>
  <c r="J288" i="17" s="1"/>
  <c r="L304" i="17" a="1"/>
  <c r="L304" i="17" s="1"/>
  <c r="J312" i="17" a="1"/>
  <c r="J312" i="17" s="1"/>
  <c r="L328" i="17" a="1"/>
  <c r="L328" i="17" s="1"/>
  <c r="N328" i="17" s="1" a="1"/>
  <c r="N328" i="17" s="1"/>
  <c r="J12" i="17" a="1"/>
  <c r="J12" i="17" s="1"/>
  <c r="J32" i="17" a="1"/>
  <c r="J32" i="17" s="1"/>
  <c r="H48" i="17" a="1"/>
  <c r="H48" i="17" s="1"/>
  <c r="Q56" i="17" a="1"/>
  <c r="Q56" i="17" s="1"/>
  <c r="O131" i="17"/>
  <c r="H198" i="17" a="1"/>
  <c r="H198" i="17" s="1"/>
  <c r="K198" i="17" s="1" a="1"/>
  <c r="K198" i="17" s="1"/>
  <c r="Q222" i="17" a="1"/>
  <c r="Q222" i="17" s="1"/>
  <c r="H279" i="17" a="1"/>
  <c r="H279" i="17" s="1"/>
  <c r="H41" i="17" a="1"/>
  <c r="H41" i="17" s="1"/>
  <c r="H73" i="17" a="1"/>
  <c r="H73" i="17" s="1"/>
  <c r="K73" i="17" s="1" a="1"/>
  <c r="K73" i="17" s="1"/>
  <c r="H284" i="17" a="1"/>
  <c r="H284" i="17" s="1"/>
  <c r="J284" i="17" s="1" a="1"/>
  <c r="J284" i="17" s="1"/>
  <c r="L284" i="17" s="1" a="1"/>
  <c r="L284" i="17" s="1"/>
  <c r="H118" i="17" a="1"/>
  <c r="H118" i="17" s="1"/>
  <c r="J118" i="17" s="1" a="1"/>
  <c r="J118" i="17" s="1"/>
  <c r="H282" i="17" a="1"/>
  <c r="H282" i="17" s="1"/>
  <c r="K282" i="17" s="1" a="1"/>
  <c r="K282" i="17" s="1"/>
  <c r="H34" i="17" a="1"/>
  <c r="H34" i="17" s="1"/>
  <c r="H50" i="17" a="1"/>
  <c r="H50" i="17" s="1"/>
  <c r="H82" i="17" a="1"/>
  <c r="H82" i="17" s="1"/>
  <c r="K82" i="17" s="1" a="1"/>
  <c r="K82" i="17" s="1"/>
  <c r="H100" i="17" a="1"/>
  <c r="H100" i="17" s="1"/>
  <c r="K100" i="17" s="1" a="1"/>
  <c r="K100" i="17" s="1"/>
  <c r="H199" i="17" a="1"/>
  <c r="H199" i="17" s="1"/>
  <c r="K199" i="17" s="1" a="1"/>
  <c r="K199" i="17" s="1"/>
  <c r="H210" i="17" a="1"/>
  <c r="H210" i="17" s="1"/>
  <c r="K210" i="17" s="1" a="1"/>
  <c r="K210" i="17" s="1"/>
  <c r="H250" i="17" a="1"/>
  <c r="H250" i="17" s="1"/>
  <c r="K250" i="17" s="1" a="1"/>
  <c r="K250" i="17" s="1"/>
  <c r="L68" i="17" a="1"/>
  <c r="L68" i="17" s="1"/>
  <c r="J80" i="17" a="1"/>
  <c r="J80" i="17" s="1"/>
  <c r="M80" i="17" s="1" a="1"/>
  <c r="M80" i="17" s="1"/>
  <c r="J128" i="17" a="1"/>
  <c r="J128" i="17" s="1"/>
  <c r="H157" i="17" a="1"/>
  <c r="H157" i="17" s="1"/>
  <c r="J157" i="17" s="1" a="1"/>
  <c r="J157" i="17" s="1"/>
  <c r="L157" i="17" s="1" a="1"/>
  <c r="L157" i="17" s="1"/>
  <c r="O157" i="17" s="1"/>
  <c r="H169" i="17" a="1"/>
  <c r="H169" i="17" s="1"/>
  <c r="K169" i="17" s="1" a="1"/>
  <c r="K169" i="17" s="1"/>
  <c r="J198" i="17" a="1"/>
  <c r="J198" i="17" s="1"/>
  <c r="J214" i="17" a="1"/>
  <c r="J214" i="17" s="1"/>
  <c r="L219" i="17" a="1"/>
  <c r="L219" i="17" s="1"/>
  <c r="N219" i="17" s="1" a="1"/>
  <c r="N219" i="17" s="1"/>
  <c r="H227" i="17" a="1"/>
  <c r="H227" i="17" s="1"/>
  <c r="J246" i="17" a="1"/>
  <c r="J246" i="17" s="1"/>
  <c r="J262" i="17" a="1"/>
  <c r="J262" i="17" s="1"/>
  <c r="H275" i="17" a="1"/>
  <c r="H275" i="17" s="1"/>
  <c r="K275" i="17" s="1" a="1"/>
  <c r="K275" i="17" s="1"/>
  <c r="J294" i="17" a="1"/>
  <c r="J294" i="17" s="1"/>
  <c r="J310" i="17" a="1"/>
  <c r="J310" i="17" s="1"/>
  <c r="M310" i="17" s="1" a="1"/>
  <c r="M310" i="17" s="1"/>
  <c r="J326" i="17" a="1"/>
  <c r="J326" i="17" s="1"/>
  <c r="H106" i="17" a="1"/>
  <c r="H106" i="17" s="1"/>
  <c r="H13" i="17" a="1"/>
  <c r="H13" i="17" s="1"/>
  <c r="H17" i="17" a="1"/>
  <c r="H17" i="17" s="1"/>
  <c r="K17" i="17" s="1" a="1"/>
  <c r="K17" i="17" s="1"/>
  <c r="L29" i="17" a="1"/>
  <c r="L29" i="17" s="1"/>
  <c r="O29" i="17" s="1"/>
  <c r="H37" i="17" a="1"/>
  <c r="H37" i="17" s="1"/>
  <c r="K37" i="17" s="1" a="1"/>
  <c r="K37" i="17" s="1"/>
  <c r="J41" i="17" a="1"/>
  <c r="J41" i="17" s="1"/>
  <c r="J73" i="17" a="1"/>
  <c r="J73" i="17" s="1"/>
  <c r="H85" i="17" a="1"/>
  <c r="H85" i="17" s="1"/>
  <c r="L149" i="17" a="1"/>
  <c r="L149" i="17" s="1"/>
  <c r="N149" i="17" s="1" a="1"/>
  <c r="N149" i="17" s="1"/>
  <c r="H161" i="17" a="1"/>
  <c r="H161" i="17" s="1"/>
  <c r="K161" i="17" s="1" a="1"/>
  <c r="K161" i="17" s="1"/>
  <c r="L228" i="17" a="1"/>
  <c r="L228" i="17" s="1"/>
  <c r="J252" i="17" a="1"/>
  <c r="J252" i="17" s="1"/>
  <c r="L252" i="17" s="1" a="1"/>
  <c r="L252" i="17" s="1"/>
  <c r="H295" i="17" a="1"/>
  <c r="H295" i="17" s="1"/>
  <c r="J295" i="17" s="1" a="1"/>
  <c r="J295" i="17" s="1"/>
  <c r="L2" i="17" a="1"/>
  <c r="L2" i="17" s="1"/>
  <c r="N2" i="17" s="1" a="1"/>
  <c r="N2" i="17" s="1"/>
  <c r="J26" i="17" a="1"/>
  <c r="J26" i="17" s="1"/>
  <c r="J34" i="17" a="1"/>
  <c r="J34" i="17" s="1"/>
  <c r="L34" i="17" s="1" a="1"/>
  <c r="L34" i="17" s="1"/>
  <c r="H46" i="17" a="1"/>
  <c r="H46" i="17" s="1"/>
  <c r="J50" i="17" a="1"/>
  <c r="J50" i="17" s="1"/>
  <c r="L50" i="17" s="1" a="1"/>
  <c r="L50" i="17" s="1"/>
  <c r="H62" i="17" a="1"/>
  <c r="H62" i="17" s="1"/>
  <c r="H78" i="17" a="1"/>
  <c r="H78" i="17" s="1"/>
  <c r="J78" i="17" s="1" a="1"/>
  <c r="J78" i="17" s="1"/>
  <c r="L78" i="17" s="1" a="1"/>
  <c r="L78" i="17" s="1"/>
  <c r="O78" i="17" s="1"/>
  <c r="H95" i="17" a="1"/>
  <c r="H95" i="17" s="1"/>
  <c r="J95" i="17" s="1" a="1"/>
  <c r="J95" i="17" s="1"/>
  <c r="L95" i="17" s="1" a="1"/>
  <c r="L95" i="17" s="1"/>
  <c r="J100" i="17" a="1"/>
  <c r="J100" i="17" s="1"/>
  <c r="H112" i="17" a="1"/>
  <c r="H112" i="17" s="1"/>
  <c r="H121" i="17" a="1"/>
  <c r="H121" i="17" s="1"/>
  <c r="H164" i="17" a="1"/>
  <c r="H164" i="17" s="1"/>
  <c r="H202" i="17" a="1"/>
  <c r="H202" i="17" s="1"/>
  <c r="H239" i="17" a="1"/>
  <c r="H239" i="17" s="1"/>
  <c r="K239" i="17" s="1" a="1"/>
  <c r="K239" i="17" s="1"/>
  <c r="J250" i="17" a="1"/>
  <c r="J250" i="17" s="1"/>
  <c r="H255" i="17" a="1"/>
  <c r="H255" i="17" s="1"/>
  <c r="H266" i="17" a="1"/>
  <c r="H266" i="17" s="1"/>
  <c r="K266" i="17" s="1" a="1"/>
  <c r="K266" i="17" s="1"/>
  <c r="J282" i="17" a="1"/>
  <c r="J282" i="17" s="1"/>
  <c r="L282" i="17" s="1" a="1"/>
  <c r="L282" i="17" s="1"/>
  <c r="H141" i="17" a="1"/>
  <c r="H141" i="17" s="1"/>
  <c r="J141" i="17" s="1" a="1"/>
  <c r="J141" i="17" s="1"/>
  <c r="L141" i="17" s="1" a="1"/>
  <c r="L141" i="17" s="1"/>
  <c r="H290" i="17" a="1"/>
  <c r="H290" i="17" s="1"/>
  <c r="J4" i="17" a="1"/>
  <c r="J4" i="17" s="1"/>
  <c r="J8" i="17" a="1"/>
  <c r="J8" i="17" s="1"/>
  <c r="J24" i="17" a="1"/>
  <c r="J24" i="17" s="1"/>
  <c r="L24" i="17" s="1" a="1"/>
  <c r="L24" i="17" s="1"/>
  <c r="L32" i="17" a="1"/>
  <c r="L32" i="17" s="1"/>
  <c r="J44" i="17" a="1"/>
  <c r="J44" i="17" s="1"/>
  <c r="N52" i="17" a="1"/>
  <c r="N52" i="17" s="1"/>
  <c r="Q52" i="17" s="1" a="1"/>
  <c r="Q52" i="17" s="1"/>
  <c r="N68" i="17" a="1"/>
  <c r="N68" i="17" s="1"/>
  <c r="J76" i="17" a="1"/>
  <c r="J76" i="17" s="1"/>
  <c r="L80" i="17" a="1"/>
  <c r="L80" i="17" s="1"/>
  <c r="O80" i="17" s="1"/>
  <c r="H102" i="17" a="1"/>
  <c r="H102" i="17" s="1"/>
  <c r="J122" i="17" a="1"/>
  <c r="J122" i="17" s="1"/>
  <c r="L128" i="17" a="1"/>
  <c r="L128" i="17" s="1"/>
  <c r="O128" i="17" s="1"/>
  <c r="N131" i="17" a="1"/>
  <c r="N131" i="17" s="1"/>
  <c r="Q131" i="17" s="1" a="1"/>
  <c r="Q131" i="17" s="1"/>
  <c r="J137" i="17" a="1"/>
  <c r="J137" i="17" s="1"/>
  <c r="N148" i="17" a="1"/>
  <c r="N148" i="17" s="1"/>
  <c r="P148" i="17" s="1" a="1"/>
  <c r="P148" i="17" s="1"/>
  <c r="L198" i="17" a="1"/>
  <c r="L198" i="17" s="1"/>
  <c r="J211" i="17" a="1"/>
  <c r="J211" i="17" s="1"/>
  <c r="L214" i="17" a="1"/>
  <c r="L214" i="17" s="1"/>
  <c r="J227" i="17" a="1"/>
  <c r="J227" i="17" s="1"/>
  <c r="L227" i="17" s="1" a="1"/>
  <c r="L227" i="17" s="1"/>
  <c r="O227" i="17" s="1"/>
  <c r="J243" i="17" a="1"/>
  <c r="J243" i="17" s="1"/>
  <c r="L246" i="17" a="1"/>
  <c r="L246" i="17" s="1"/>
  <c r="L251" i="17" a="1"/>
  <c r="L251" i="17" s="1"/>
  <c r="L262" i="17" a="1"/>
  <c r="L262" i="17" s="1"/>
  <c r="J270" i="17" a="1"/>
  <c r="J270" i="17" s="1"/>
  <c r="J291" i="17" a="1"/>
  <c r="J291" i="17" s="1"/>
  <c r="L294" i="17" a="1"/>
  <c r="L294" i="17" s="1"/>
  <c r="J307" i="17" a="1"/>
  <c r="J307" i="17" s="1"/>
  <c r="L310" i="17" a="1"/>
  <c r="L310" i="17" s="1"/>
  <c r="L315" i="17" a="1"/>
  <c r="L315" i="17" s="1"/>
  <c r="J323" i="17" a="1"/>
  <c r="J323" i="17" s="1"/>
  <c r="H109" i="17" a="1"/>
  <c r="H109" i="17" s="1"/>
  <c r="H5" i="17" a="1"/>
  <c r="H5" i="17" s="1"/>
  <c r="J5" i="17" s="1" a="1"/>
  <c r="J5" i="17" s="1"/>
  <c r="H9" i="17" a="1"/>
  <c r="H9" i="17" s="1"/>
  <c r="J13" i="17" a="1"/>
  <c r="J13" i="17" s="1"/>
  <c r="L13" i="17" s="1" a="1"/>
  <c r="L13" i="17" s="1"/>
  <c r="J17" i="17" a="1"/>
  <c r="J17" i="17" s="1"/>
  <c r="L17" i="17" s="1" a="1"/>
  <c r="L17" i="17" s="1"/>
  <c r="O17" i="17" s="1"/>
  <c r="L41" i="17" a="1"/>
  <c r="L41" i="17" s="1"/>
  <c r="J53" i="17" a="1"/>
  <c r="J53" i="17" s="1"/>
  <c r="L73" i="17" a="1"/>
  <c r="L73" i="17" s="1"/>
  <c r="J85" i="17" a="1"/>
  <c r="J85" i="17" s="1"/>
  <c r="L85" i="17" s="1" a="1"/>
  <c r="L85" i="17" s="1"/>
  <c r="O85" i="17" s="1"/>
  <c r="H103" i="17" a="1"/>
  <c r="H103" i="17" s="1"/>
  <c r="H126" i="17" a="1"/>
  <c r="H126" i="17" s="1"/>
  <c r="K126" i="17" s="1" a="1"/>
  <c r="K126" i="17" s="1"/>
  <c r="H155" i="17" a="1"/>
  <c r="H155" i="17" s="1"/>
  <c r="H204" i="17" a="1"/>
  <c r="H204" i="17" s="1"/>
  <c r="H212" i="17" a="1"/>
  <c r="H212" i="17" s="1"/>
  <c r="K212" i="17" s="1" a="1"/>
  <c r="K212" i="17" s="1"/>
  <c r="N228" i="17" a="1"/>
  <c r="N228" i="17" s="1"/>
  <c r="H244" i="17" a="1"/>
  <c r="H244" i="17" s="1"/>
  <c r="J300" i="17" a="1"/>
  <c r="J300" i="17" s="1"/>
  <c r="L316" i="17" a="1"/>
  <c r="L316" i="17" s="1"/>
  <c r="N316" i="17" s="1" a="1"/>
  <c r="N316" i="17" s="1"/>
  <c r="H170" i="17" a="1"/>
  <c r="H170" i="17" s="1"/>
  <c r="H6" i="17" a="1"/>
  <c r="H6" i="17" s="1"/>
  <c r="H10" i="17" a="1"/>
  <c r="H10" i="17" s="1"/>
  <c r="H22" i="17" a="1"/>
  <c r="H22" i="17" s="1"/>
  <c r="J46" i="17" a="1"/>
  <c r="J46" i="17" s="1"/>
  <c r="H58" i="17" a="1"/>
  <c r="H58" i="17" s="1"/>
  <c r="J62" i="17" a="1"/>
  <c r="J62" i="17" s="1"/>
  <c r="H89" i="17" a="1"/>
  <c r="H89" i="17" s="1"/>
  <c r="J89" i="17" s="1" a="1"/>
  <c r="J89" i="17" s="1"/>
  <c r="L100" i="17" a="1"/>
  <c r="L100" i="17" s="1"/>
  <c r="O100" i="17" s="1"/>
  <c r="H115" i="17" a="1"/>
  <c r="H115" i="17" s="1"/>
  <c r="H127" i="17" a="1"/>
  <c r="H127" i="17" s="1"/>
  <c r="K127" i="17" s="1" a="1"/>
  <c r="K127" i="17" s="1"/>
  <c r="H218" i="17" a="1"/>
  <c r="H218" i="17" s="1"/>
  <c r="K218" i="17" s="1" a="1"/>
  <c r="K218" i="17" s="1"/>
  <c r="H231" i="17" a="1"/>
  <c r="H231" i="17" s="1"/>
  <c r="H242" i="17" a="1"/>
  <c r="H242" i="17" s="1"/>
  <c r="J255" i="17" a="1"/>
  <c r="J255" i="17" s="1"/>
  <c r="L255" i="17" s="1" a="1"/>
  <c r="L255" i="17" s="1"/>
  <c r="O255" i="17" s="1"/>
  <c r="J266" i="17" a="1"/>
  <c r="J266" i="17" s="1"/>
  <c r="L266" i="17" s="1" a="1"/>
  <c r="L266" i="17" s="1"/>
  <c r="N266" i="17" s="1" a="1"/>
  <c r="N266" i="17" s="1"/>
  <c r="L250" i="17" a="1"/>
  <c r="L250" i="17" s="1"/>
  <c r="L4" i="17" a="1"/>
  <c r="L4" i="17" s="1"/>
  <c r="O4" i="17" s="1"/>
  <c r="L8" i="17" a="1"/>
  <c r="L8" i="17" s="1"/>
  <c r="L44" i="17" a="1"/>
  <c r="L44" i="17" s="1"/>
  <c r="N44" i="17" s="1" a="1"/>
  <c r="N44" i="17" s="1"/>
  <c r="L76" i="17" a="1"/>
  <c r="L76" i="17" s="1"/>
  <c r="O76" i="17" s="1"/>
  <c r="J102" i="17" a="1"/>
  <c r="J102" i="17" s="1"/>
  <c r="L125" i="17" a="1"/>
  <c r="L125" i="17" s="1"/>
  <c r="N125" i="17" s="1" a="1"/>
  <c r="N125" i="17" s="1"/>
  <c r="L137" i="17" a="1"/>
  <c r="L137" i="17" s="1"/>
  <c r="H154" i="17" a="1"/>
  <c r="H154" i="17" s="1"/>
  <c r="H163" i="17" a="1"/>
  <c r="H163" i="17" s="1"/>
  <c r="K163" i="17" s="1" a="1"/>
  <c r="K163" i="17" s="1"/>
  <c r="L166" i="17" a="1"/>
  <c r="L166" i="17" s="1"/>
  <c r="N166" i="17" s="1" a="1"/>
  <c r="N166" i="17" s="1"/>
  <c r="J169" i="17" a="1"/>
  <c r="J169" i="17" s="1"/>
  <c r="L169" i="17" s="1" a="1"/>
  <c r="L169" i="17" s="1"/>
  <c r="L211" i="17" a="1"/>
  <c r="L211" i="17" s="1"/>
  <c r="L243" i="17" a="1"/>
  <c r="L243" i="17" s="1"/>
  <c r="J267" i="17" a="1"/>
  <c r="J267" i="17" s="1"/>
  <c r="M267" i="17" s="1" a="1"/>
  <c r="M267" i="17" s="1"/>
  <c r="L291" i="17" a="1"/>
  <c r="L291" i="17" s="1"/>
  <c r="H299" i="17" a="1"/>
  <c r="H299" i="17" s="1"/>
  <c r="L307" i="17" a="1"/>
  <c r="L307" i="17" s="1"/>
  <c r="J210" i="17" a="1"/>
  <c r="J210" i="17" s="1"/>
  <c r="J9" i="17" a="1"/>
  <c r="J9" i="17" s="1"/>
  <c r="L53" i="17" a="1"/>
  <c r="L53" i="17" s="1"/>
  <c r="H65" i="17" a="1"/>
  <c r="H65" i="17" s="1"/>
  <c r="J77" i="17" a="1"/>
  <c r="J77" i="17" s="1"/>
  <c r="H94" i="17" a="1"/>
  <c r="H94" i="17" s="1"/>
  <c r="H97" i="17" a="1"/>
  <c r="H97" i="17" s="1"/>
  <c r="J126" i="17" a="1"/>
  <c r="J126" i="17" s="1"/>
  <c r="J158" i="17" a="1"/>
  <c r="J158" i="17" s="1"/>
  <c r="J167" i="17" a="1"/>
  <c r="J167" i="17" s="1"/>
  <c r="J204" i="17" a="1"/>
  <c r="J204" i="17" s="1"/>
  <c r="H236" i="17" a="1"/>
  <c r="H236" i="17" s="1"/>
  <c r="H260" i="17" a="1"/>
  <c r="H260" i="17" s="1"/>
  <c r="K260" i="17" s="1" a="1"/>
  <c r="K260" i="17" s="1"/>
  <c r="L276" i="17" a="1"/>
  <c r="L276" i="17" s="1"/>
  <c r="N276" i="17" s="1" a="1"/>
  <c r="N276" i="17" s="1"/>
  <c r="N308" i="17" a="1"/>
  <c r="N308" i="17" s="1"/>
  <c r="P308" i="17" s="1" a="1"/>
  <c r="P308" i="17" s="1"/>
  <c r="J324" i="17" a="1"/>
  <c r="J324" i="17" s="1"/>
  <c r="L324" i="17" s="1" a="1"/>
  <c r="L324" i="17" s="1"/>
  <c r="H38" i="17" a="1"/>
  <c r="H38" i="17" s="1"/>
  <c r="L46" i="17" a="1"/>
  <c r="L46" i="17" s="1"/>
  <c r="O46" i="17" s="1"/>
  <c r="H54" i="17" a="1"/>
  <c r="H54" i="17" s="1"/>
  <c r="J54" i="17" s="1" a="1"/>
  <c r="J54" i="17" s="1"/>
  <c r="J58" i="17" a="1"/>
  <c r="J58" i="17" s="1"/>
  <c r="L62" i="17" a="1"/>
  <c r="L62" i="17" s="1"/>
  <c r="O62" i="17" s="1"/>
  <c r="H70" i="17" a="1"/>
  <c r="H70" i="17" s="1"/>
  <c r="K70" i="17" s="1" a="1"/>
  <c r="K70" i="17" s="1"/>
  <c r="H74" i="17" a="1"/>
  <c r="H74" i="17" s="1"/>
  <c r="K74" i="17" s="1" a="1"/>
  <c r="K74" i="17" s="1"/>
  <c r="J106" i="17" a="1"/>
  <c r="J106" i="17" s="1"/>
  <c r="J115" i="17" a="1"/>
  <c r="J115" i="17" s="1"/>
  <c r="H132" i="17" a="1"/>
  <c r="H132" i="17" s="1"/>
  <c r="K132" i="17" s="1" a="1"/>
  <c r="K132" i="17" s="1"/>
  <c r="H144" i="17" a="1"/>
  <c r="H144" i="17" s="1"/>
  <c r="J164" i="17" a="1"/>
  <c r="J164" i="17" s="1"/>
  <c r="J170" i="17" a="1"/>
  <c r="J170" i="17" s="1"/>
  <c r="J218" i="17" a="1"/>
  <c r="J218" i="17" s="1"/>
  <c r="H223" i="17" a="1"/>
  <c r="H223" i="17" s="1"/>
  <c r="K223" i="17" s="1" a="1"/>
  <c r="K223" i="17" s="1"/>
  <c r="H234" i="17" a="1"/>
  <c r="H234" i="17" s="1"/>
  <c r="H258" i="17" a="1"/>
  <c r="H258" i="17" s="1"/>
  <c r="K258" i="17" s="1" a="1"/>
  <c r="K258" i="17" s="1"/>
  <c r="H271" i="17" a="1"/>
  <c r="H271" i="17" s="1"/>
  <c r="H120" i="17" a="1"/>
  <c r="H120" i="17" s="1"/>
  <c r="J120" i="17" s="1" a="1"/>
  <c r="J120" i="17" s="1"/>
  <c r="H130" i="17" a="1"/>
  <c r="H130" i="17" s="1"/>
  <c r="K130" i="17" s="1" a="1"/>
  <c r="K130" i="17" s="1"/>
  <c r="H140" i="17" a="1"/>
  <c r="H140" i="17" s="1"/>
  <c r="J140" i="17" s="1" a="1"/>
  <c r="J140" i="17" s="1"/>
  <c r="L140" i="17" s="1" a="1"/>
  <c r="L140" i="17" s="1"/>
  <c r="O140" i="17" s="1"/>
  <c r="H174" i="17" a="1"/>
  <c r="H174" i="17" s="1"/>
  <c r="K174" i="17" s="1" a="1"/>
  <c r="K174" i="17" s="1"/>
  <c r="H178" i="17" a="1"/>
  <c r="H178" i="17" s="1"/>
  <c r="H190" i="17" a="1"/>
  <c r="H190" i="17" s="1"/>
  <c r="K190" i="17" s="1" a="1"/>
  <c r="K190" i="17" s="1"/>
  <c r="H217" i="17" a="1"/>
  <c r="H217" i="17" s="1"/>
  <c r="H249" i="17" a="1"/>
  <c r="H249" i="17" s="1"/>
  <c r="H313" i="17" a="1"/>
  <c r="H313" i="17" s="1"/>
  <c r="H114" i="17" a="1"/>
  <c r="H114" i="17" s="1"/>
  <c r="J114" i="17" s="1" a="1"/>
  <c r="J114" i="17" s="1"/>
  <c r="H124" i="17" a="1"/>
  <c r="H124" i="17" s="1"/>
  <c r="J124" i="17" s="1" a="1"/>
  <c r="J124" i="17" s="1"/>
  <c r="L124" i="17" s="1" a="1"/>
  <c r="L124" i="17" s="1"/>
  <c r="H168" i="17" a="1"/>
  <c r="H168" i="17" s="1"/>
  <c r="J168" i="17" s="1" a="1"/>
  <c r="J168" i="17" s="1"/>
  <c r="H179" i="17" a="1"/>
  <c r="H179" i="17" s="1"/>
  <c r="H187" i="17" a="1"/>
  <c r="H187" i="17" s="1"/>
  <c r="H191" i="17" a="1"/>
  <c r="H191" i="17" s="1"/>
  <c r="J191" i="17" s="1" a="1"/>
  <c r="J191" i="17" s="1"/>
  <c r="L191" i="17" s="1" a="1"/>
  <c r="L191" i="17" s="1"/>
  <c r="H195" i="17" a="1"/>
  <c r="H195" i="17" s="1"/>
  <c r="J195" i="17" s="1" a="1"/>
  <c r="J195" i="17" s="1"/>
  <c r="L195" i="17" s="1" a="1"/>
  <c r="L195" i="17" s="1"/>
  <c r="H205" i="17" a="1"/>
  <c r="H205" i="17" s="1"/>
  <c r="H221" i="17" a="1"/>
  <c r="H221" i="17" s="1"/>
  <c r="H317" i="17" a="1"/>
  <c r="H317" i="17" s="1"/>
  <c r="H305" i="17" a="1"/>
  <c r="H305" i="17" s="1"/>
  <c r="J305" i="17" s="1" a="1"/>
  <c r="J305" i="17" s="1"/>
  <c r="M305" i="17" s="1" a="1"/>
  <c r="M305" i="17" s="1"/>
  <c r="H104" i="17" a="1"/>
  <c r="H104" i="17" s="1"/>
  <c r="H175" i="17" a="1"/>
  <c r="H175" i="17" s="1"/>
  <c r="H183" i="17" a="1"/>
  <c r="H183" i="17" s="1"/>
  <c r="J183" i="17" s="1" a="1"/>
  <c r="J183" i="17" s="1"/>
  <c r="L183" i="17" s="1" a="1"/>
  <c r="L183" i="17" s="1"/>
  <c r="H237" i="17" a="1"/>
  <c r="H237" i="17" s="1"/>
  <c r="J237" i="17" s="1" a="1"/>
  <c r="J237" i="17" s="1"/>
  <c r="H253" i="17" a="1"/>
  <c r="H253" i="17" s="1"/>
  <c r="H269" i="17" a="1"/>
  <c r="H269" i="17" s="1"/>
  <c r="H301" i="17" a="1"/>
  <c r="H301" i="17" s="1"/>
  <c r="J301" i="17" s="1" a="1"/>
  <c r="J301" i="17" s="1"/>
  <c r="H321" i="17" a="1"/>
  <c r="H321" i="17" s="1"/>
  <c r="J321" i="17" s="1" a="1"/>
  <c r="J321" i="17" s="1"/>
  <c r="M321" i="17" s="1" a="1"/>
  <c r="M321" i="17" s="1"/>
  <c r="H88" i="17" a="1"/>
  <c r="H88" i="17" s="1"/>
  <c r="H98" i="17" a="1"/>
  <c r="H98" i="17" s="1"/>
  <c r="H108" i="17" a="1"/>
  <c r="H108" i="17" s="1"/>
  <c r="H152" i="17" a="1"/>
  <c r="H152" i="17" s="1"/>
  <c r="J152" i="17" s="1" a="1"/>
  <c r="J152" i="17" s="1"/>
  <c r="M152" i="17" s="1" a="1"/>
  <c r="M152" i="17" s="1"/>
  <c r="H162" i="17" a="1"/>
  <c r="H162" i="17" s="1"/>
  <c r="J162" i="17" s="1" a="1"/>
  <c r="J162" i="17" s="1"/>
  <c r="L162" i="17" s="1" a="1"/>
  <c r="L162" i="17" s="1"/>
  <c r="H172" i="17" a="1"/>
  <c r="H172" i="17" s="1"/>
  <c r="H180" i="17" a="1"/>
  <c r="H180" i="17" s="1"/>
  <c r="H184" i="17" a="1"/>
  <c r="H184" i="17" s="1"/>
  <c r="J184" i="17" s="1" a="1"/>
  <c r="J184" i="17" s="1"/>
  <c r="L184" i="17" s="1" a="1"/>
  <c r="L184" i="17" s="1"/>
  <c r="H188" i="17" a="1"/>
  <c r="H188" i="17" s="1"/>
  <c r="J188" i="17" s="1" a="1"/>
  <c r="J188" i="17" s="1"/>
  <c r="H192" i="17" a="1"/>
  <c r="H192" i="17" s="1"/>
  <c r="H196" i="17" a="1"/>
  <c r="H196" i="17" s="1"/>
  <c r="J196" i="17" s="1" a="1"/>
  <c r="J196" i="17" s="1"/>
  <c r="H225" i="17" a="1"/>
  <c r="H225" i="17" s="1"/>
  <c r="H257" i="17" a="1"/>
  <c r="H257" i="17" s="1"/>
  <c r="J257" i="17" s="1" a="1"/>
  <c r="J257" i="17" s="1"/>
  <c r="L257" i="17" s="1" a="1"/>
  <c r="L257" i="17" s="1"/>
  <c r="H273" i="17" a="1"/>
  <c r="H273" i="17" s="1"/>
  <c r="H92" i="17" a="1"/>
  <c r="H92" i="17" s="1"/>
  <c r="J92" i="17" s="1" a="1"/>
  <c r="J92" i="17" s="1"/>
  <c r="L92" i="17" s="1" a="1"/>
  <c r="L92" i="17" s="1"/>
  <c r="H136" i="17" a="1"/>
  <c r="H136" i="17" s="1"/>
  <c r="J136" i="17" s="1" a="1"/>
  <c r="J136" i="17" s="1"/>
  <c r="H146" i="17" a="1"/>
  <c r="H146" i="17" s="1"/>
  <c r="J146" i="17" s="1" a="1"/>
  <c r="J146" i="17" s="1"/>
  <c r="L146" i="17" s="1" a="1"/>
  <c r="L146" i="17" s="1"/>
  <c r="H156" i="17" a="1"/>
  <c r="H156" i="17" s="1"/>
  <c r="H177" i="17" a="1"/>
  <c r="H177" i="17" s="1"/>
  <c r="J177" i="17" s="1" a="1"/>
  <c r="J177" i="17" s="1"/>
  <c r="H181" i="17" a="1"/>
  <c r="H181" i="17" s="1"/>
  <c r="J181" i="17" s="1" a="1"/>
  <c r="J181" i="17" s="1"/>
  <c r="M181" i="17" s="1" a="1"/>
  <c r="M181" i="17" s="1"/>
  <c r="H185" i="17" a="1"/>
  <c r="H185" i="17" s="1"/>
  <c r="J185" i="17" s="1" a="1"/>
  <c r="J185" i="17" s="1"/>
  <c r="H193" i="17" a="1"/>
  <c r="H193" i="17" s="1"/>
  <c r="H197" i="17" a="1"/>
  <c r="H197" i="17" s="1"/>
  <c r="J197" i="17" s="1" a="1"/>
  <c r="J197" i="17" s="1"/>
  <c r="M197" i="17" s="1" a="1"/>
  <c r="M197" i="17" s="1"/>
  <c r="H229" i="17" a="1"/>
  <c r="H229" i="17" s="1"/>
  <c r="J229" i="17" s="1" a="1"/>
  <c r="J229" i="17" s="1"/>
  <c r="L229" i="17" s="1" a="1"/>
  <c r="L229" i="17" s="1"/>
  <c r="H261" i="17" a="1"/>
  <c r="H261" i="17" s="1"/>
  <c r="J261" i="17" s="1" a="1"/>
  <c r="J261" i="17" s="1"/>
  <c r="M261" i="17" s="1" a="1"/>
  <c r="M261" i="17" s="1"/>
  <c r="H293" i="17" a="1"/>
  <c r="H293" i="17" s="1"/>
  <c r="H309" i="17" a="1"/>
  <c r="H309" i="17" s="1"/>
  <c r="J309" i="17" s="1" a="1"/>
  <c r="J309" i="17" s="1"/>
  <c r="H325" i="17" a="1"/>
  <c r="H325" i="17" s="1"/>
  <c r="J325" i="17" s="1" a="1"/>
  <c r="J325" i="17" s="1"/>
  <c r="M325" i="17" s="1" a="1"/>
  <c r="M325" i="17" s="1"/>
  <c r="H285" i="17" a="1"/>
  <c r="H285" i="17" s="1"/>
  <c r="J285" i="17" s="1" a="1"/>
  <c r="J285" i="17" s="1"/>
  <c r="M285" i="17" s="1" a="1"/>
  <c r="M285" i="17" s="1"/>
  <c r="H289" i="17" a="1"/>
  <c r="H289" i="17" s="1"/>
  <c r="J130" i="17" a="1"/>
  <c r="J130" i="17" s="1"/>
  <c r="L130" i="17" s="1" a="1"/>
  <c r="L130" i="17" s="1"/>
  <c r="J174" i="17" a="1"/>
  <c r="J174" i="17" s="1"/>
  <c r="L174" i="17" s="1" a="1"/>
  <c r="L174" i="17" s="1"/>
  <c r="O174" i="17" s="1"/>
  <c r="H182" i="17" a="1"/>
  <c r="H182" i="17" s="1"/>
  <c r="H186" i="17" a="1"/>
  <c r="H186" i="17" s="1"/>
  <c r="J190" i="17" a="1"/>
  <c r="J190" i="17" s="1"/>
  <c r="L190" i="17" s="1" a="1"/>
  <c r="L190" i="17" s="1"/>
  <c r="O190" i="17" s="1"/>
  <c r="H194" i="17" a="1"/>
  <c r="H194" i="17" s="1"/>
  <c r="H201" i="17" a="1"/>
  <c r="H201" i="17" s="1"/>
  <c r="J217" i="17" a="1"/>
  <c r="J217" i="17" s="1"/>
  <c r="H233" i="17" a="1"/>
  <c r="H233" i="17" s="1"/>
  <c r="J249" i="17" a="1"/>
  <c r="J249" i="17" s="1"/>
  <c r="L249" i="17" s="1" a="1"/>
  <c r="L249" i="17" s="1"/>
  <c r="O249" i="17" s="1"/>
  <c r="H265" i="17" a="1"/>
  <c r="H265" i="17" s="1"/>
  <c r="H281" i="17" a="1"/>
  <c r="H281" i="17" s="1"/>
  <c r="J281" i="17" s="1" a="1"/>
  <c r="J281" i="17" s="1"/>
  <c r="H297" i="17" a="1"/>
  <c r="H297" i="17" s="1"/>
  <c r="J313" i="17" a="1"/>
  <c r="J313" i="17" s="1"/>
  <c r="L313" i="17" s="1" a="1"/>
  <c r="L313" i="17" s="1"/>
  <c r="J187" i="17" a="1"/>
  <c r="J187" i="17" s="1"/>
  <c r="L187" i="17" s="1" a="1"/>
  <c r="L187" i="17" s="1"/>
  <c r="J221" i="17" a="1"/>
  <c r="J221" i="17" s="1"/>
  <c r="L221" i="17" s="1" a="1"/>
  <c r="L221" i="17" s="1"/>
  <c r="J317" i="17" a="1"/>
  <c r="J317" i="17" s="1"/>
  <c r="L317" i="17" s="1" a="1"/>
  <c r="L317" i="17" s="1"/>
  <c r="J175" i="17" a="1"/>
  <c r="J175" i="17" s="1"/>
  <c r="L175" i="17" s="1" a="1"/>
  <c r="L175" i="17" s="1"/>
  <c r="J269" i="17" a="1"/>
  <c r="J269" i="17" s="1"/>
  <c r="L269" i="17" s="1" a="1"/>
  <c r="L269" i="17" s="1"/>
  <c r="J98" i="17" a="1"/>
  <c r="J98" i="17" s="1"/>
  <c r="J108" i="17" a="1"/>
  <c r="J108" i="17" s="1"/>
  <c r="L108" i="17" s="1" a="1"/>
  <c r="L108" i="17" s="1"/>
  <c r="J172" i="17" a="1"/>
  <c r="J172" i="17" s="1"/>
  <c r="L172" i="17" s="1" a="1"/>
  <c r="L172" i="17" s="1"/>
  <c r="H176" i="17" a="1"/>
  <c r="H176" i="17" s="1"/>
  <c r="K176" i="17" s="1" a="1"/>
  <c r="K176" i="17" s="1"/>
  <c r="J192" i="17" a="1"/>
  <c r="J192" i="17" s="1"/>
  <c r="L192" i="17" s="1" a="1"/>
  <c r="L192" i="17" s="1"/>
  <c r="H209" i="17" a="1"/>
  <c r="H209" i="17" s="1"/>
  <c r="J225" i="17" a="1"/>
  <c r="J225" i="17" s="1"/>
  <c r="L225" i="17" s="1" a="1"/>
  <c r="L225" i="17" s="1"/>
  <c r="H241" i="17" a="1"/>
  <c r="H241" i="17" s="1"/>
  <c r="J273" i="17" a="1"/>
  <c r="J273" i="17" s="1"/>
  <c r="L273" i="17" s="1" a="1"/>
  <c r="L273" i="17" s="1"/>
  <c r="J156" i="17" a="1"/>
  <c r="J156" i="17" s="1"/>
  <c r="L156" i="17" s="1" a="1"/>
  <c r="L156" i="17" s="1"/>
  <c r="H173" i="17" a="1"/>
  <c r="H173" i="17" s="1"/>
  <c r="H189" i="17" a="1"/>
  <c r="H189" i="17" s="1"/>
  <c r="J193" i="17" a="1"/>
  <c r="J193" i="17" s="1"/>
  <c r="L193" i="17" s="1" a="1"/>
  <c r="L193" i="17" s="1"/>
  <c r="H213" i="17" a="1"/>
  <c r="H213" i="17" s="1"/>
  <c r="H245" i="17" a="1"/>
  <c r="H245" i="17" s="1"/>
  <c r="H277" i="17" a="1"/>
  <c r="H277" i="17" s="1"/>
  <c r="J293" i="17" a="1"/>
  <c r="J293" i="17" s="1"/>
  <c r="L293" i="17" s="1" a="1"/>
  <c r="L293" i="17" s="1"/>
  <c r="J289" i="17" a="1"/>
  <c r="J289" i="17" s="1"/>
  <c r="L289" i="17" s="1" a="1"/>
  <c r="L289" i="17" s="1"/>
  <c r="J178" i="17" a="1"/>
  <c r="J178" i="17" s="1"/>
  <c r="L178" i="17" s="1" a="1"/>
  <c r="L178" i="17" s="1"/>
  <c r="L217" i="17" a="1"/>
  <c r="L217" i="17" s="1"/>
  <c r="O217" i="17" s="1"/>
  <c r="L98" i="17" a="1"/>
  <c r="L98" i="17" s="1"/>
  <c r="J180" i="17" a="1"/>
  <c r="J180" i="17" s="1"/>
  <c r="K69" i="17" a="1"/>
  <c r="K69" i="17" s="1"/>
  <c r="K165" i="17" a="1"/>
  <c r="K165" i="17" s="1"/>
  <c r="K47" i="17" a="1"/>
  <c r="K47" i="17" s="1"/>
  <c r="K49" i="17" a="1"/>
  <c r="K49" i="17" s="1"/>
  <c r="K81" i="17" a="1"/>
  <c r="K81" i="17" s="1"/>
  <c r="K25" i="17" a="1"/>
  <c r="K25" i="17" s="1"/>
  <c r="K97" i="17" a="1"/>
  <c r="K97" i="17" s="1"/>
  <c r="K235" i="17" a="1"/>
  <c r="K235" i="17" s="1"/>
  <c r="K203" i="17" a="1"/>
  <c r="K203" i="17" s="1"/>
  <c r="I193" i="17" a="1"/>
  <c r="I193" i="17" s="1"/>
  <c r="I209" i="17" a="1"/>
  <c r="I209" i="17" s="1"/>
  <c r="I225" i="17" a="1"/>
  <c r="I225" i="17" s="1"/>
  <c r="I241" i="17" a="1"/>
  <c r="I241" i="17" s="1"/>
  <c r="I113" i="17" a="1"/>
  <c r="I113" i="17" s="1"/>
  <c r="I249" i="17" a="1"/>
  <c r="I249" i="17" s="1"/>
  <c r="I2" i="17" a="1"/>
  <c r="I2" i="17" s="1"/>
  <c r="I167" i="17" a="1"/>
  <c r="I167" i="17" s="1"/>
  <c r="M169" i="17" a="1"/>
  <c r="M169" i="17" s="1"/>
  <c r="M217" i="17" a="1"/>
  <c r="M217" i="17" s="1"/>
  <c r="K281" i="17" a="1"/>
  <c r="K281" i="17" s="1"/>
  <c r="K65" i="17" a="1"/>
  <c r="K65" i="17" s="1"/>
  <c r="K113" i="17" a="1"/>
  <c r="K113" i="17" s="1"/>
  <c r="I57" i="17" a="1"/>
  <c r="I57" i="17" s="1"/>
  <c r="I121" i="17" a="1"/>
  <c r="I121" i="17" s="1"/>
  <c r="I240" i="17" a="1"/>
  <c r="I240" i="17" s="1"/>
  <c r="I238" i="17" a="1"/>
  <c r="I238" i="17" s="1"/>
  <c r="I59" i="17" a="1"/>
  <c r="I59" i="17" s="1"/>
  <c r="I152" i="17" a="1"/>
  <c r="I152" i="17" s="1"/>
  <c r="K201" i="17" a="1"/>
  <c r="K201" i="17" s="1"/>
  <c r="K297" i="17" a="1"/>
  <c r="K297" i="17" s="1"/>
  <c r="K145" i="17" a="1"/>
  <c r="K145" i="17" s="1"/>
  <c r="I41" i="17" a="1"/>
  <c r="I41" i="17" s="1"/>
  <c r="M41" i="17" a="1"/>
  <c r="M41" i="17" s="1"/>
  <c r="K41" i="17" a="1"/>
  <c r="K41" i="17" s="1"/>
  <c r="K244" i="17" a="1"/>
  <c r="K244" i="17" s="1"/>
  <c r="K142" i="17" a="1"/>
  <c r="K142" i="17" s="1"/>
  <c r="K11" i="17" a="1"/>
  <c r="K11" i="17" s="1"/>
  <c r="M11" i="17" a="1"/>
  <c r="M11" i="17" s="1"/>
  <c r="M59" i="17" a="1"/>
  <c r="M59" i="17" s="1"/>
  <c r="K59" i="17" a="1"/>
  <c r="K59" i="17" s="1"/>
  <c r="K216" i="17" a="1"/>
  <c r="K216" i="17" s="1"/>
  <c r="K121" i="17" a="1"/>
  <c r="K121" i="17" s="1"/>
  <c r="K240" i="17" a="1"/>
  <c r="K240" i="17" s="1"/>
  <c r="K222" i="17" a="1"/>
  <c r="K222" i="17" s="1"/>
  <c r="K238" i="17" a="1"/>
  <c r="K238" i="17" s="1"/>
  <c r="K242" i="17" a="1"/>
  <c r="K242" i="17" s="1"/>
  <c r="K43" i="17" a="1"/>
  <c r="K43" i="17" s="1"/>
  <c r="M43" i="17" a="1"/>
  <c r="M43" i="17" s="1"/>
  <c r="K9" i="17" a="1"/>
  <c r="K9" i="17" s="1"/>
  <c r="K177" i="17" a="1"/>
  <c r="K177" i="17" s="1"/>
  <c r="K301" i="17" a="1"/>
  <c r="K301" i="17" s="1"/>
  <c r="K66" i="17" a="1"/>
  <c r="K66" i="17" s="1"/>
  <c r="K316" i="17" a="1"/>
  <c r="K316" i="17" s="1"/>
  <c r="K75" i="17" a="1"/>
  <c r="K75" i="17" s="1"/>
  <c r="M75" i="17" a="1"/>
  <c r="M75" i="17" s="1"/>
  <c r="K196" i="17" a="1"/>
  <c r="K196" i="17" s="1"/>
  <c r="K137" i="17" a="1"/>
  <c r="K137" i="17" s="1"/>
  <c r="M214" i="17" a="1"/>
  <c r="M214" i="17" s="1"/>
  <c r="K214" i="17" a="1"/>
  <c r="K214" i="17" s="1"/>
  <c r="K91" i="17" a="1"/>
  <c r="K91" i="17" s="1"/>
  <c r="I301" i="17" a="1"/>
  <c r="I301" i="17" s="1"/>
  <c r="I244" i="17" a="1"/>
  <c r="I244" i="17" s="1"/>
  <c r="I316" i="17" a="1"/>
  <c r="I316" i="17" s="1"/>
  <c r="I11" i="17" a="1"/>
  <c r="I11" i="17" s="1"/>
  <c r="I43" i="17" a="1"/>
  <c r="I43" i="17" s="1"/>
  <c r="I75" i="17" a="1"/>
  <c r="I75" i="17" s="1"/>
  <c r="I91" i="17" a="1"/>
  <c r="I91" i="17" s="1"/>
  <c r="I176" i="17" a="1"/>
  <c r="I176" i="17" s="1"/>
  <c r="I196" i="17" a="1"/>
  <c r="I196" i="17" s="1"/>
  <c r="I216" i="17" a="1"/>
  <c r="I216" i="17" s="1"/>
  <c r="M211" i="17" a="1"/>
  <c r="M211" i="17" s="1"/>
  <c r="I66" i="17" a="1"/>
  <c r="I66" i="17" s="1"/>
  <c r="I142" i="17" a="1"/>
  <c r="I142" i="17" s="1"/>
  <c r="I214" i="17" a="1"/>
  <c r="I214" i="17" s="1"/>
  <c r="I222" i="17" a="1"/>
  <c r="I222" i="17" s="1"/>
  <c r="M142" i="17" a="1"/>
  <c r="M142" i="17" s="1"/>
  <c r="M218" i="17" a="1"/>
  <c r="M218" i="17" s="1"/>
  <c r="M47" i="17" a="1"/>
  <c r="M47" i="17" s="1"/>
  <c r="M33" i="17" a="1"/>
  <c r="M33" i="17" s="1"/>
  <c r="M225" i="17" a="1"/>
  <c r="M225" i="17" s="1"/>
  <c r="M308" i="17" a="1"/>
  <c r="M308" i="17" s="1"/>
  <c r="M2" i="17" a="1"/>
  <c r="M2" i="17" s="1"/>
  <c r="M20" i="17" a="1"/>
  <c r="M20" i="17" s="1"/>
  <c r="M221" i="17" a="1"/>
  <c r="M221" i="17" s="1"/>
  <c r="M250" i="17" a="1"/>
  <c r="M250" i="17" s="1"/>
  <c r="M3" i="17" a="1"/>
  <c r="M3" i="17" s="1"/>
  <c r="M7" i="17" a="1"/>
  <c r="M7" i="17" s="1"/>
  <c r="M73" i="17" a="1"/>
  <c r="M73" i="17" s="1"/>
  <c r="M307" i="17" a="1"/>
  <c r="M307" i="17" s="1"/>
  <c r="M19" i="17" a="1"/>
  <c r="M19" i="17" s="1"/>
  <c r="M55" i="17" a="1"/>
  <c r="M55" i="17" s="1"/>
  <c r="M119" i="17" a="1"/>
  <c r="M119" i="17" s="1"/>
  <c r="M122" i="17" a="1"/>
  <c r="M122" i="17" s="1"/>
  <c r="M148" i="17" a="1"/>
  <c r="M148" i="17" s="1"/>
  <c r="M198" i="17" a="1"/>
  <c r="M198" i="17" s="1"/>
  <c r="M240" i="17" a="1"/>
  <c r="M240" i="17" s="1"/>
  <c r="M137" i="17" a="1"/>
  <c r="M137" i="17" s="1"/>
  <c r="M145" i="17" a="1"/>
  <c r="M145" i="17" s="1"/>
  <c r="M15" i="17" a="1"/>
  <c r="M15" i="17" s="1"/>
  <c r="M98" i="17" a="1"/>
  <c r="M98" i="17" s="1"/>
  <c r="M130" i="17" a="1"/>
  <c r="M130" i="17" s="1"/>
  <c r="M149" i="17" a="1"/>
  <c r="M149" i="17" s="1"/>
  <c r="M294" i="17" a="1"/>
  <c r="M294" i="17" s="1"/>
  <c r="M17" i="17" a="1"/>
  <c r="M17" i="17" s="1"/>
  <c r="M131" i="17" a="1"/>
  <c r="M131" i="17" s="1"/>
  <c r="R131" i="17" s="1"/>
  <c r="M192" i="17" a="1"/>
  <c r="M192" i="17" s="1"/>
  <c r="M208" i="17" a="1"/>
  <c r="M208" i="17" s="1"/>
  <c r="M243" i="17" a="1"/>
  <c r="M243" i="17" s="1"/>
  <c r="M266" i="17" a="1"/>
  <c r="M266" i="17" s="1"/>
  <c r="M282" i="17" a="1"/>
  <c r="M282" i="17" s="1"/>
  <c r="M77" i="17" a="1"/>
  <c r="M77" i="17" s="1"/>
  <c r="M174" i="17" a="1"/>
  <c r="M174" i="17" s="1"/>
  <c r="M190" i="17" a="1"/>
  <c r="M190" i="17" s="1"/>
  <c r="M222" i="17" a="1"/>
  <c r="M222" i="17" s="1"/>
  <c r="M147" i="17" a="1"/>
  <c r="M147" i="17" s="1"/>
  <c r="M224" i="17" a="1"/>
  <c r="M224" i="17" s="1"/>
  <c r="M23" i="17" a="1"/>
  <c r="M23" i="17" s="1"/>
  <c r="M87" i="17" a="1"/>
  <c r="M87" i="17" s="1"/>
  <c r="M100" i="17" a="1"/>
  <c r="M100" i="17" s="1"/>
  <c r="M151" i="17" a="1"/>
  <c r="M151" i="17" s="1"/>
  <c r="M167" i="17" a="1"/>
  <c r="M167" i="17" s="1"/>
  <c r="M24" i="17" a="1"/>
  <c r="M24" i="17" s="1"/>
  <c r="M316" i="17" a="1"/>
  <c r="M316" i="17" s="1"/>
  <c r="M8" i="17" a="1"/>
  <c r="M8" i="17" s="1"/>
  <c r="M52" i="17" a="1"/>
  <c r="M52" i="17" s="1"/>
  <c r="M210" i="17" a="1"/>
  <c r="M210" i="17" s="1"/>
  <c r="M317" i="17" a="1"/>
  <c r="M317" i="17" s="1"/>
  <c r="M172" i="17" a="1"/>
  <c r="M172" i="17" s="1"/>
  <c r="M318" i="17" a="1"/>
  <c r="M318" i="17" s="1"/>
  <c r="M219" i="17" a="1"/>
  <c r="M219" i="17" s="1"/>
  <c r="M126" i="17" a="1"/>
  <c r="M126" i="17" s="1"/>
  <c r="M216" i="17" a="1"/>
  <c r="M216" i="17" s="1"/>
  <c r="M302" i="17" a="1"/>
  <c r="M302" i="17" s="1"/>
  <c r="M79" i="17" a="1"/>
  <c r="M79" i="17" s="1"/>
  <c r="M252" i="17" a="1"/>
  <c r="M252" i="17" s="1"/>
  <c r="M9" i="17" a="1"/>
  <c r="M9" i="17" s="1"/>
  <c r="M113" i="17" a="1"/>
  <c r="M113" i="17" s="1"/>
  <c r="M249" i="17" a="1"/>
  <c r="M249" i="17" s="1"/>
  <c r="M291" i="17" a="1"/>
  <c r="M291" i="17" s="1"/>
  <c r="G4" i="16"/>
  <c r="G5" i="16"/>
  <c r="G6" i="16"/>
  <c r="G7" i="16"/>
  <c r="G8" i="16"/>
  <c r="G9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31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6" i="16"/>
  <c r="G47" i="16"/>
  <c r="G48" i="16"/>
  <c r="G49" i="16"/>
  <c r="G50" i="16"/>
  <c r="G51" i="16"/>
  <c r="G52" i="16"/>
  <c r="G53" i="16"/>
  <c r="G54" i="16"/>
  <c r="G55" i="16"/>
  <c r="G56" i="16"/>
  <c r="G57" i="16"/>
  <c r="G58" i="16"/>
  <c r="G59" i="16"/>
  <c r="G60" i="16"/>
  <c r="G61" i="16"/>
  <c r="G62" i="16"/>
  <c r="G63" i="16"/>
  <c r="G64" i="16"/>
  <c r="G65" i="16"/>
  <c r="G66" i="16"/>
  <c r="G67" i="16"/>
  <c r="G68" i="16"/>
  <c r="G69" i="16"/>
  <c r="G70" i="16"/>
  <c r="G71" i="16"/>
  <c r="G72" i="16"/>
  <c r="G73" i="16"/>
  <c r="G74" i="16"/>
  <c r="G75" i="16"/>
  <c r="G76" i="16"/>
  <c r="G77" i="16"/>
  <c r="G78" i="16"/>
  <c r="G79" i="16"/>
  <c r="G80" i="16"/>
  <c r="G81" i="16"/>
  <c r="G82" i="16"/>
  <c r="G83" i="16"/>
  <c r="G84" i="16"/>
  <c r="G85" i="16"/>
  <c r="G86" i="16"/>
  <c r="G87" i="16"/>
  <c r="G88" i="16"/>
  <c r="G89" i="16"/>
  <c r="G90" i="16"/>
  <c r="G91" i="16"/>
  <c r="G92" i="16"/>
  <c r="G93" i="16"/>
  <c r="G94" i="16"/>
  <c r="G95" i="16"/>
  <c r="G96" i="16"/>
  <c r="G97" i="16"/>
  <c r="G98" i="16"/>
  <c r="G99" i="16"/>
  <c r="G100" i="16"/>
  <c r="G101" i="16"/>
  <c r="G102" i="16"/>
  <c r="G103" i="16"/>
  <c r="G104" i="16"/>
  <c r="G105" i="16"/>
  <c r="G106" i="16"/>
  <c r="G107" i="16"/>
  <c r="G108" i="16"/>
  <c r="G109" i="16"/>
  <c r="G110" i="16"/>
  <c r="G111" i="16"/>
  <c r="G112" i="16"/>
  <c r="G113" i="16"/>
  <c r="G114" i="16"/>
  <c r="G115" i="16"/>
  <c r="G116" i="16"/>
  <c r="G117" i="16"/>
  <c r="G118" i="16"/>
  <c r="G119" i="16"/>
  <c r="G120" i="16"/>
  <c r="G121" i="16"/>
  <c r="G122" i="16"/>
  <c r="G123" i="16"/>
  <c r="G124" i="16"/>
  <c r="G125" i="16"/>
  <c r="G126" i="16"/>
  <c r="G127" i="16"/>
  <c r="G128" i="16"/>
  <c r="G129" i="16"/>
  <c r="G130" i="16"/>
  <c r="G131" i="16"/>
  <c r="G132" i="16"/>
  <c r="G133" i="16"/>
  <c r="G134" i="16"/>
  <c r="G135" i="16"/>
  <c r="G136" i="16"/>
  <c r="G137" i="16"/>
  <c r="G138" i="16"/>
  <c r="G139" i="16"/>
  <c r="G140" i="16"/>
  <c r="G141" i="16"/>
  <c r="G142" i="16"/>
  <c r="G143" i="16"/>
  <c r="G144" i="16"/>
  <c r="G145" i="16"/>
  <c r="G146" i="16"/>
  <c r="G147" i="16"/>
  <c r="G148" i="16"/>
  <c r="G149" i="16"/>
  <c r="G150" i="16"/>
  <c r="G151" i="16"/>
  <c r="G152" i="16"/>
  <c r="G153" i="16"/>
  <c r="G154" i="16"/>
  <c r="G155" i="16"/>
  <c r="G156" i="16"/>
  <c r="G157" i="16"/>
  <c r="G158" i="16"/>
  <c r="G159" i="16"/>
  <c r="G160" i="16"/>
  <c r="G161" i="16"/>
  <c r="G162" i="16"/>
  <c r="G163" i="16"/>
  <c r="G164" i="16"/>
  <c r="G165" i="16"/>
  <c r="G166" i="16"/>
  <c r="G167" i="16"/>
  <c r="G168" i="16"/>
  <c r="G169" i="16"/>
  <c r="G170" i="16"/>
  <c r="G171" i="16"/>
  <c r="G172" i="16"/>
  <c r="G173" i="16"/>
  <c r="G174" i="16"/>
  <c r="G175" i="16"/>
  <c r="G176" i="16"/>
  <c r="G177" i="16"/>
  <c r="G178" i="16"/>
  <c r="G179" i="16"/>
  <c r="G180" i="16"/>
  <c r="G181" i="16"/>
  <c r="G182" i="16"/>
  <c r="G183" i="16"/>
  <c r="G184" i="16"/>
  <c r="G185" i="16"/>
  <c r="G186" i="16"/>
  <c r="G187" i="16"/>
  <c r="G188" i="16"/>
  <c r="G189" i="16"/>
  <c r="G190" i="16"/>
  <c r="G191" i="16"/>
  <c r="G192" i="16"/>
  <c r="G193" i="16"/>
  <c r="G194" i="16"/>
  <c r="G195" i="16"/>
  <c r="G196" i="16"/>
  <c r="G197" i="16"/>
  <c r="G198" i="16"/>
  <c r="G199" i="16"/>
  <c r="G200" i="16"/>
  <c r="G201" i="16"/>
  <c r="G202" i="16"/>
  <c r="G203" i="16"/>
  <c r="G204" i="16"/>
  <c r="G205" i="16"/>
  <c r="G206" i="16"/>
  <c r="G207" i="16"/>
  <c r="G208" i="16"/>
  <c r="G209" i="16"/>
  <c r="G210" i="16"/>
  <c r="G211" i="16"/>
  <c r="G212" i="16"/>
  <c r="G213" i="16"/>
  <c r="G214" i="16"/>
  <c r="G215" i="16"/>
  <c r="G216" i="16"/>
  <c r="G217" i="16"/>
  <c r="G218" i="16"/>
  <c r="G219" i="16"/>
  <c r="G220" i="16"/>
  <c r="G221" i="16"/>
  <c r="G222" i="16"/>
  <c r="G223" i="16"/>
  <c r="G224" i="16"/>
  <c r="G225" i="16"/>
  <c r="G226" i="16"/>
  <c r="G227" i="16"/>
  <c r="G228" i="16"/>
  <c r="G229" i="16"/>
  <c r="G230" i="16"/>
  <c r="G231" i="16"/>
  <c r="G232" i="16"/>
  <c r="G233" i="16"/>
  <c r="G234" i="16"/>
  <c r="G235" i="16"/>
  <c r="G236" i="16"/>
  <c r="G237" i="16"/>
  <c r="G238" i="16"/>
  <c r="G239" i="16"/>
  <c r="G240" i="16"/>
  <c r="G241" i="16"/>
  <c r="G242" i="16"/>
  <c r="G243" i="16"/>
  <c r="G244" i="16"/>
  <c r="G245" i="16"/>
  <c r="G246" i="16"/>
  <c r="G247" i="16"/>
  <c r="G248" i="16"/>
  <c r="G249" i="16"/>
  <c r="G250" i="16"/>
  <c r="G251" i="16"/>
  <c r="G252" i="16"/>
  <c r="G253" i="16"/>
  <c r="G254" i="16"/>
  <c r="G255" i="16"/>
  <c r="G256" i="16"/>
  <c r="G257" i="16"/>
  <c r="G258" i="16"/>
  <c r="G259" i="16"/>
  <c r="G260" i="16"/>
  <c r="G261" i="16"/>
  <c r="G262" i="16"/>
  <c r="G263" i="16"/>
  <c r="G264" i="16"/>
  <c r="G265" i="16"/>
  <c r="G266" i="16"/>
  <c r="G267" i="16"/>
  <c r="G268" i="16"/>
  <c r="G269" i="16"/>
  <c r="G270" i="16"/>
  <c r="G271" i="16"/>
  <c r="G272" i="16"/>
  <c r="G273" i="16"/>
  <c r="G274" i="16"/>
  <c r="G275" i="16"/>
  <c r="G276" i="16"/>
  <c r="G277" i="16"/>
  <c r="G278" i="16"/>
  <c r="G279" i="16"/>
  <c r="G280" i="16"/>
  <c r="G281" i="16"/>
  <c r="G282" i="16"/>
  <c r="G283" i="16"/>
  <c r="G284" i="16"/>
  <c r="G285" i="16"/>
  <c r="G286" i="16"/>
  <c r="G287" i="16"/>
  <c r="G288" i="16"/>
  <c r="G289" i="16"/>
  <c r="G290" i="16"/>
  <c r="G291" i="16"/>
  <c r="G292" i="16"/>
  <c r="G293" i="16"/>
  <c r="G294" i="16"/>
  <c r="G295" i="16"/>
  <c r="G296" i="16"/>
  <c r="G297" i="16"/>
  <c r="G298" i="16"/>
  <c r="G299" i="16"/>
  <c r="G300" i="16"/>
  <c r="G301" i="16"/>
  <c r="G302" i="16"/>
  <c r="G303" i="16"/>
  <c r="G304" i="16"/>
  <c r="G305" i="16"/>
  <c r="G306" i="16"/>
  <c r="G307" i="16"/>
  <c r="G308" i="16"/>
  <c r="G309" i="16"/>
  <c r="G310" i="16"/>
  <c r="G311" i="16"/>
  <c r="G312" i="16"/>
  <c r="G313" i="16"/>
  <c r="G314" i="16"/>
  <c r="G315" i="16"/>
  <c r="G316" i="16"/>
  <c r="G317" i="16"/>
  <c r="G318" i="16"/>
  <c r="G319" i="16"/>
  <c r="G320" i="16"/>
  <c r="G321" i="16"/>
  <c r="G322" i="16"/>
  <c r="G323" i="16"/>
  <c r="G324" i="16"/>
  <c r="G325" i="16"/>
  <c r="G326" i="16"/>
  <c r="G327" i="16"/>
  <c r="G328" i="16"/>
  <c r="G329" i="16"/>
  <c r="G330" i="16"/>
  <c r="G331" i="16"/>
  <c r="G332" i="16"/>
  <c r="G333" i="16"/>
  <c r="G334" i="16"/>
  <c r="G335" i="16"/>
  <c r="G336" i="16"/>
  <c r="G337" i="16"/>
  <c r="G338" i="16"/>
  <c r="G339" i="16"/>
  <c r="G340" i="16"/>
  <c r="G341" i="16"/>
  <c r="G342" i="16"/>
  <c r="G343" i="16"/>
  <c r="G344" i="16"/>
  <c r="G345" i="16"/>
  <c r="G346" i="16"/>
  <c r="G347" i="16"/>
  <c r="G348" i="16"/>
  <c r="G349" i="16"/>
  <c r="G350" i="16"/>
  <c r="G351" i="16"/>
  <c r="G352" i="16"/>
  <c r="G353" i="16"/>
  <c r="G354" i="16"/>
  <c r="G355" i="16"/>
  <c r="G356" i="16"/>
  <c r="G357" i="16"/>
  <c r="G358" i="16"/>
  <c r="G359" i="16"/>
  <c r="G360" i="16"/>
  <c r="G361" i="16"/>
  <c r="G362" i="16"/>
  <c r="G363" i="16"/>
  <c r="G364" i="16"/>
  <c r="G365" i="16"/>
  <c r="G366" i="16"/>
  <c r="G367" i="16"/>
  <c r="G368" i="16"/>
  <c r="G369" i="16"/>
  <c r="G370" i="16"/>
  <c r="G371" i="16"/>
  <c r="G372" i="16"/>
  <c r="G373" i="16"/>
  <c r="G374" i="16"/>
  <c r="G375" i="16"/>
  <c r="G376" i="16"/>
  <c r="G377" i="16"/>
  <c r="G378" i="16"/>
  <c r="G379" i="16"/>
  <c r="G380" i="16"/>
  <c r="G381" i="16"/>
  <c r="G382" i="16"/>
  <c r="G383" i="16"/>
  <c r="G384" i="16"/>
  <c r="G385" i="16"/>
  <c r="G386" i="16"/>
  <c r="G387" i="16"/>
  <c r="G388" i="16"/>
  <c r="G389" i="16"/>
  <c r="G390" i="16"/>
  <c r="G391" i="16"/>
  <c r="G392" i="16"/>
  <c r="G393" i="16"/>
  <c r="G394" i="16"/>
  <c r="G395" i="16"/>
  <c r="G396" i="16"/>
  <c r="G397" i="16"/>
  <c r="G398" i="16"/>
  <c r="G399" i="16"/>
  <c r="G400" i="16"/>
  <c r="G401" i="16"/>
  <c r="G402" i="16"/>
  <c r="G403" i="16"/>
  <c r="G404" i="16"/>
  <c r="G405" i="16"/>
  <c r="G406" i="16"/>
  <c r="G407" i="16"/>
  <c r="G408" i="16"/>
  <c r="G409" i="16"/>
  <c r="G410" i="16"/>
  <c r="G411" i="16"/>
  <c r="G412" i="16"/>
  <c r="G413" i="16"/>
  <c r="G414" i="16"/>
  <c r="G415" i="16"/>
  <c r="G416" i="16"/>
  <c r="G417" i="16"/>
  <c r="G418" i="16"/>
  <c r="G419" i="16"/>
  <c r="G420" i="16"/>
  <c r="G421" i="16"/>
  <c r="G422" i="16"/>
  <c r="G423" i="16"/>
  <c r="G424" i="16"/>
  <c r="G425" i="16"/>
  <c r="G426" i="16"/>
  <c r="G427" i="16"/>
  <c r="G428" i="16"/>
  <c r="G429" i="16"/>
  <c r="G430" i="16"/>
  <c r="G431" i="16"/>
  <c r="G432" i="16"/>
  <c r="G433" i="16"/>
  <c r="G434" i="16"/>
  <c r="G435" i="16"/>
  <c r="G436" i="16"/>
  <c r="G437" i="16"/>
  <c r="G438" i="16"/>
  <c r="G439" i="16"/>
  <c r="G440" i="16"/>
  <c r="G441" i="16"/>
  <c r="G442" i="16"/>
  <c r="G443" i="16"/>
  <c r="G444" i="16"/>
  <c r="G445" i="16"/>
  <c r="G446" i="16"/>
  <c r="G447" i="16"/>
  <c r="G448" i="16"/>
  <c r="G449" i="16"/>
  <c r="G450" i="16"/>
  <c r="G451" i="16"/>
  <c r="G452" i="16"/>
  <c r="G453" i="16"/>
  <c r="G454" i="16"/>
  <c r="G455" i="16"/>
  <c r="G456" i="16"/>
  <c r="G457" i="16"/>
  <c r="G458" i="16"/>
  <c r="G459" i="16"/>
  <c r="G460" i="16"/>
  <c r="G461" i="16"/>
  <c r="G462" i="16"/>
  <c r="G463" i="16"/>
  <c r="G464" i="16"/>
  <c r="G465" i="16"/>
  <c r="G466" i="16"/>
  <c r="G467" i="16"/>
  <c r="G468" i="16"/>
  <c r="G469" i="16"/>
  <c r="G470" i="16"/>
  <c r="G471" i="16"/>
  <c r="G472" i="16"/>
  <c r="G473" i="16"/>
  <c r="G474" i="16"/>
  <c r="G475" i="16"/>
  <c r="G476" i="16"/>
  <c r="G477" i="16"/>
  <c r="G478" i="16"/>
  <c r="G479" i="16"/>
  <c r="G480" i="16"/>
  <c r="G481" i="16"/>
  <c r="G482" i="16"/>
  <c r="G483" i="16"/>
  <c r="G484" i="16"/>
  <c r="G485" i="16"/>
  <c r="G486" i="16"/>
  <c r="G487" i="16"/>
  <c r="G488" i="16"/>
  <c r="G489" i="16"/>
  <c r="G490" i="16"/>
  <c r="G491" i="16"/>
  <c r="G492" i="16"/>
  <c r="G493" i="16"/>
  <c r="G494" i="16"/>
  <c r="G495" i="16"/>
  <c r="G496" i="16"/>
  <c r="G497" i="16"/>
  <c r="G498" i="16"/>
  <c r="G499" i="16"/>
  <c r="G500" i="16"/>
  <c r="G501" i="16"/>
  <c r="G502" i="16"/>
  <c r="G503" i="16"/>
  <c r="G504" i="16"/>
  <c r="G505" i="16"/>
  <c r="G506" i="16"/>
  <c r="G507" i="16"/>
  <c r="G508" i="16"/>
  <c r="G509" i="16"/>
  <c r="G510" i="16"/>
  <c r="G511" i="16"/>
  <c r="G512" i="16"/>
  <c r="G513" i="16"/>
  <c r="G514" i="16"/>
  <c r="G515" i="16"/>
  <c r="G516" i="16"/>
  <c r="G517" i="16"/>
  <c r="G518" i="16"/>
  <c r="G519" i="16"/>
  <c r="G520" i="16"/>
  <c r="G521" i="16"/>
  <c r="G522" i="16"/>
  <c r="G523" i="16"/>
  <c r="G524" i="16"/>
  <c r="G525" i="16"/>
  <c r="G526" i="16"/>
  <c r="G527" i="16"/>
  <c r="G528" i="16"/>
  <c r="G529" i="16"/>
  <c r="G530" i="16"/>
  <c r="G531" i="16"/>
  <c r="G532" i="16"/>
  <c r="G533" i="16"/>
  <c r="G534" i="16"/>
  <c r="G535" i="16"/>
  <c r="G536" i="16"/>
  <c r="G537" i="16"/>
  <c r="G538" i="16"/>
  <c r="G539" i="16"/>
  <c r="G540" i="16"/>
  <c r="G541" i="16"/>
  <c r="G542" i="16"/>
  <c r="G543" i="16"/>
  <c r="G544" i="16"/>
  <c r="G545" i="16"/>
  <c r="G546" i="16"/>
  <c r="G547" i="16"/>
  <c r="G548" i="16"/>
  <c r="G549" i="16"/>
  <c r="G550" i="16"/>
  <c r="G551" i="16"/>
  <c r="G552" i="16"/>
  <c r="G553" i="16"/>
  <c r="G554" i="16"/>
  <c r="G555" i="16"/>
  <c r="G556" i="16"/>
  <c r="G557" i="16"/>
  <c r="G558" i="16"/>
  <c r="G559" i="16"/>
  <c r="G560" i="16"/>
  <c r="G561" i="16"/>
  <c r="G562" i="16"/>
  <c r="G563" i="16"/>
  <c r="G564" i="16"/>
  <c r="G565" i="16"/>
  <c r="G566" i="16"/>
  <c r="G567" i="16"/>
  <c r="G568" i="16"/>
  <c r="G569" i="16"/>
  <c r="G570" i="16"/>
  <c r="G571" i="16"/>
  <c r="G572" i="16"/>
  <c r="G573" i="16"/>
  <c r="G574" i="16"/>
  <c r="G575" i="16"/>
  <c r="G576" i="16"/>
  <c r="G577" i="16"/>
  <c r="G578" i="16"/>
  <c r="G579" i="16"/>
  <c r="G580" i="16"/>
  <c r="G581" i="16"/>
  <c r="G582" i="16"/>
  <c r="G583" i="16"/>
  <c r="G584" i="16"/>
  <c r="G585" i="16"/>
  <c r="G586" i="16"/>
  <c r="G587" i="16"/>
  <c r="G588" i="16"/>
  <c r="G589" i="16"/>
  <c r="G590" i="16"/>
  <c r="G591" i="16"/>
  <c r="G592" i="16"/>
  <c r="G593" i="16"/>
  <c r="G594" i="16"/>
  <c r="G595" i="16"/>
  <c r="G596" i="16"/>
  <c r="G597" i="16"/>
  <c r="G598" i="16"/>
  <c r="G599" i="16"/>
  <c r="G600" i="16"/>
  <c r="G601" i="16"/>
  <c r="G602" i="16"/>
  <c r="G603" i="16"/>
  <c r="G604" i="16"/>
  <c r="G605" i="16"/>
  <c r="G606" i="16"/>
  <c r="G607" i="16"/>
  <c r="G608" i="16"/>
  <c r="G609" i="16"/>
  <c r="G610" i="16"/>
  <c r="G611" i="16"/>
  <c r="G612" i="16"/>
  <c r="G613" i="16"/>
  <c r="G614" i="16"/>
  <c r="G615" i="16"/>
  <c r="G616" i="16"/>
  <c r="G617" i="16"/>
  <c r="G618" i="16"/>
  <c r="G619" i="16"/>
  <c r="G620" i="16"/>
  <c r="G621" i="16"/>
  <c r="G622" i="16"/>
  <c r="G623" i="16"/>
  <c r="G624" i="16"/>
  <c r="G625" i="16"/>
  <c r="G626" i="16"/>
  <c r="G627" i="16"/>
  <c r="G628" i="16"/>
  <c r="G629" i="16"/>
  <c r="G630" i="16"/>
  <c r="G631" i="16"/>
  <c r="G632" i="16"/>
  <c r="G633" i="16"/>
  <c r="G634" i="16"/>
  <c r="G635" i="16"/>
  <c r="G636" i="16"/>
  <c r="G637" i="16"/>
  <c r="G638" i="16"/>
  <c r="G639" i="16"/>
  <c r="G640" i="16"/>
  <c r="G641" i="16"/>
  <c r="G642" i="16"/>
  <c r="G643" i="16"/>
  <c r="G644" i="16"/>
  <c r="G645" i="16"/>
  <c r="G646" i="16"/>
  <c r="G647" i="16"/>
  <c r="G648" i="16"/>
  <c r="G649" i="16"/>
  <c r="G650" i="16"/>
  <c r="G651" i="16"/>
  <c r="G652" i="16"/>
  <c r="G653" i="16"/>
  <c r="G654" i="16"/>
  <c r="G655" i="16"/>
  <c r="G656" i="16"/>
  <c r="G657" i="16"/>
  <c r="G658" i="16"/>
  <c r="G659" i="16"/>
  <c r="G660" i="16"/>
  <c r="G661" i="16"/>
  <c r="G662" i="16"/>
  <c r="G663" i="16"/>
  <c r="G664" i="16"/>
  <c r="G665" i="16"/>
  <c r="G666" i="16"/>
  <c r="G667" i="16"/>
  <c r="G668" i="16"/>
  <c r="G669" i="16"/>
  <c r="G670" i="16"/>
  <c r="G671" i="16"/>
  <c r="G672" i="16"/>
  <c r="G673" i="16"/>
  <c r="G674" i="16"/>
  <c r="G675" i="16"/>
  <c r="G676" i="16"/>
  <c r="G677" i="16"/>
  <c r="G678" i="16"/>
  <c r="G679" i="16"/>
  <c r="G680" i="16"/>
  <c r="G681" i="16"/>
  <c r="G682" i="16"/>
  <c r="G683" i="16"/>
  <c r="G684" i="16"/>
  <c r="G685" i="16"/>
  <c r="G686" i="16"/>
  <c r="G687" i="16"/>
  <c r="G688" i="16"/>
  <c r="G689" i="16"/>
  <c r="G690" i="16"/>
  <c r="G691" i="16"/>
  <c r="G692" i="16"/>
  <c r="G693" i="16"/>
  <c r="G694" i="16"/>
  <c r="G695" i="16"/>
  <c r="G696" i="16"/>
  <c r="G697" i="16"/>
  <c r="G698" i="16"/>
  <c r="G699" i="16"/>
  <c r="G700" i="16"/>
  <c r="G701" i="16"/>
  <c r="G702" i="16"/>
  <c r="G703" i="16"/>
  <c r="G704" i="16"/>
  <c r="G705" i="16"/>
  <c r="G706" i="16"/>
  <c r="G707" i="16"/>
  <c r="G708" i="16"/>
  <c r="G709" i="16"/>
  <c r="G710" i="16"/>
  <c r="G711" i="16"/>
  <c r="G712" i="16"/>
  <c r="G713" i="16"/>
  <c r="G714" i="16"/>
  <c r="G715" i="16"/>
  <c r="G716" i="16"/>
  <c r="G717" i="16"/>
  <c r="G718" i="16"/>
  <c r="G719" i="16"/>
  <c r="G720" i="16"/>
  <c r="G721" i="16"/>
  <c r="G722" i="16"/>
  <c r="G723" i="16"/>
  <c r="G724" i="16"/>
  <c r="G725" i="16"/>
  <c r="G726" i="16"/>
  <c r="G727" i="16"/>
  <c r="G728" i="16"/>
  <c r="G729" i="16"/>
  <c r="G730" i="16"/>
  <c r="G731" i="16"/>
  <c r="G732" i="16"/>
  <c r="G733" i="16"/>
  <c r="G734" i="16"/>
  <c r="G735" i="16"/>
  <c r="G736" i="16"/>
  <c r="G737" i="16"/>
  <c r="G738" i="16"/>
  <c r="G739" i="16"/>
  <c r="G740" i="16"/>
  <c r="G741" i="16"/>
  <c r="G742" i="16"/>
  <c r="G743" i="16"/>
  <c r="G744" i="16"/>
  <c r="G745" i="16"/>
  <c r="G746" i="16"/>
  <c r="G747" i="16"/>
  <c r="G748" i="16"/>
  <c r="G749" i="16"/>
  <c r="G750" i="16"/>
  <c r="G751" i="16"/>
  <c r="G752" i="16"/>
  <c r="G753" i="16"/>
  <c r="G754" i="16"/>
  <c r="G755" i="16"/>
  <c r="G756" i="16"/>
  <c r="G757" i="16"/>
  <c r="G758" i="16"/>
  <c r="G759" i="16"/>
  <c r="G760" i="16"/>
  <c r="G761" i="16"/>
  <c r="G762" i="16"/>
  <c r="G763" i="16"/>
  <c r="G764" i="16"/>
  <c r="G765" i="16"/>
  <c r="G766" i="16"/>
  <c r="G767" i="16"/>
  <c r="G768" i="16"/>
  <c r="G769" i="16"/>
  <c r="G770" i="16"/>
  <c r="G771" i="16"/>
  <c r="G772" i="16"/>
  <c r="G773" i="16"/>
  <c r="G774" i="16"/>
  <c r="G775" i="16"/>
  <c r="G776" i="16"/>
  <c r="G777" i="16"/>
  <c r="G778" i="16"/>
  <c r="G779" i="16"/>
  <c r="G780" i="16"/>
  <c r="G781" i="16"/>
  <c r="G782" i="16"/>
  <c r="G783" i="16"/>
  <c r="G784" i="16"/>
  <c r="G785" i="16"/>
  <c r="G786" i="16"/>
  <c r="G787" i="16"/>
  <c r="G788" i="16"/>
  <c r="G789" i="16"/>
  <c r="G790" i="16"/>
  <c r="G791" i="16"/>
  <c r="G792" i="16"/>
  <c r="G793" i="16"/>
  <c r="G794" i="16"/>
  <c r="G795" i="16"/>
  <c r="G796" i="16"/>
  <c r="G797" i="16"/>
  <c r="G798" i="16"/>
  <c r="G799" i="16"/>
  <c r="G800" i="16"/>
  <c r="G801" i="16"/>
  <c r="G802" i="16"/>
  <c r="G803" i="16"/>
  <c r="G804" i="16"/>
  <c r="G805" i="16"/>
  <c r="G806" i="16"/>
  <c r="G807" i="16"/>
  <c r="G808" i="16"/>
  <c r="G809" i="16"/>
  <c r="G810" i="16"/>
  <c r="G811" i="16"/>
  <c r="G812" i="16"/>
  <c r="G813" i="16"/>
  <c r="G814" i="16"/>
  <c r="G815" i="16"/>
  <c r="G816" i="16"/>
  <c r="G817" i="16"/>
  <c r="G818" i="16"/>
  <c r="G819" i="16"/>
  <c r="G820" i="16"/>
  <c r="G821" i="16"/>
  <c r="G822" i="16"/>
  <c r="G823" i="16"/>
  <c r="G824" i="16"/>
  <c r="G825" i="16"/>
  <c r="G826" i="16"/>
  <c r="G827" i="16"/>
  <c r="G828" i="16"/>
  <c r="G829" i="16"/>
  <c r="G830" i="16"/>
  <c r="G831" i="16"/>
  <c r="G832" i="16"/>
  <c r="G833" i="16"/>
  <c r="G834" i="16"/>
  <c r="G835" i="16"/>
  <c r="G836" i="16"/>
  <c r="G837" i="16"/>
  <c r="G838" i="16"/>
  <c r="G839" i="16"/>
  <c r="G840" i="16"/>
  <c r="G841" i="16"/>
  <c r="G842" i="16"/>
  <c r="G843" i="16"/>
  <c r="G844" i="16"/>
  <c r="G845" i="16"/>
  <c r="G846" i="16"/>
  <c r="G847" i="16"/>
  <c r="G848" i="16"/>
  <c r="G849" i="16"/>
  <c r="G850" i="16"/>
  <c r="G851" i="16"/>
  <c r="G852" i="16"/>
  <c r="G853" i="16"/>
  <c r="G854" i="16"/>
  <c r="G855" i="16"/>
  <c r="G856" i="16"/>
  <c r="G857" i="16"/>
  <c r="G858" i="16"/>
  <c r="G859" i="16"/>
  <c r="G860" i="16"/>
  <c r="D9" i="16"/>
  <c r="E9" i="16" s="1"/>
  <c r="D10" i="16"/>
  <c r="D4" i="16"/>
  <c r="M177" i="17" l="1" a="1"/>
  <c r="M177" i="17" s="1"/>
  <c r="L177" i="17" a="1"/>
  <c r="L177" i="17" s="1"/>
  <c r="L301" i="17" a="1"/>
  <c r="L301" i="17" s="1"/>
  <c r="M301" i="17" a="1"/>
  <c r="M301" i="17" s="1"/>
  <c r="M193" i="17" a="1"/>
  <c r="M193" i="17" s="1"/>
  <c r="M237" i="17" a="1"/>
  <c r="M237" i="17" s="1"/>
  <c r="L237" i="17" a="1"/>
  <c r="L237" i="17" s="1"/>
  <c r="J37" i="17" a="1"/>
  <c r="J37" i="17" s="1"/>
  <c r="J275" i="17" a="1"/>
  <c r="J275" i="17" s="1"/>
  <c r="L321" i="17" a="1"/>
  <c r="L321" i="17" s="1"/>
  <c r="L136" i="17" a="1"/>
  <c r="L136" i="17" s="1"/>
  <c r="M136" i="17" a="1"/>
  <c r="M136" i="17" s="1"/>
  <c r="J159" i="17" a="1"/>
  <c r="J159" i="17" s="1"/>
  <c r="M159" i="17" s="1" a="1"/>
  <c r="M159" i="17" s="1"/>
  <c r="L305" i="17" a="1"/>
  <c r="L305" i="17" s="1"/>
  <c r="M185" i="17" a="1"/>
  <c r="M185" i="17" s="1"/>
  <c r="L185" i="17" a="1"/>
  <c r="L185" i="17" s="1"/>
  <c r="L196" i="17" a="1"/>
  <c r="L196" i="17" s="1"/>
  <c r="M196" i="17" a="1"/>
  <c r="M196" i="17" s="1"/>
  <c r="M309" i="17" a="1"/>
  <c r="M309" i="17" s="1"/>
  <c r="L309" i="17" a="1"/>
  <c r="L309" i="17" s="1"/>
  <c r="J127" i="17" a="1"/>
  <c r="J127" i="17" s="1"/>
  <c r="M127" i="17" s="1" a="1"/>
  <c r="M127" i="17" s="1"/>
  <c r="J82" i="17" a="1"/>
  <c r="J82" i="17" s="1"/>
  <c r="J256" i="17" a="1"/>
  <c r="J256" i="17" s="1"/>
  <c r="M256" i="17" s="1" a="1"/>
  <c r="M256" i="17" s="1"/>
  <c r="J88" i="17" a="1"/>
  <c r="J88" i="17" s="1"/>
  <c r="L88" i="17" s="1" a="1"/>
  <c r="L88" i="17" s="1"/>
  <c r="J253" i="17" a="1"/>
  <c r="J253" i="17" s="1"/>
  <c r="M253" i="17" s="1" a="1"/>
  <c r="M253" i="17" s="1"/>
  <c r="J104" i="17" a="1"/>
  <c r="J104" i="17" s="1"/>
  <c r="L104" i="17" s="1" a="1"/>
  <c r="L104" i="17" s="1"/>
  <c r="J205" i="17" a="1"/>
  <c r="J205" i="17" s="1"/>
  <c r="M205" i="17" s="1" a="1"/>
  <c r="M205" i="17" s="1"/>
  <c r="J179" i="17" a="1"/>
  <c r="J179" i="17" s="1"/>
  <c r="L179" i="17" s="1" a="1"/>
  <c r="L179" i="17" s="1"/>
  <c r="L285" i="17" a="1"/>
  <c r="L285" i="17" s="1"/>
  <c r="J199" i="17" a="1"/>
  <c r="J199" i="17" s="1"/>
  <c r="N20" i="17" a="1"/>
  <c r="N20" i="17" s="1"/>
  <c r="P20" i="17" s="1" a="1"/>
  <c r="P20" i="17" s="1"/>
  <c r="O20" i="17"/>
  <c r="M114" i="17" a="1"/>
  <c r="M114" i="17" s="1"/>
  <c r="L114" i="17" a="1"/>
  <c r="L114" i="17" s="1"/>
  <c r="L188" i="17" a="1"/>
  <c r="L188" i="17" s="1"/>
  <c r="M188" i="17" a="1"/>
  <c r="M188" i="17" s="1"/>
  <c r="M120" i="17" a="1"/>
  <c r="M120" i="17" s="1"/>
  <c r="L120" i="17" a="1"/>
  <c r="L120" i="17" s="1"/>
  <c r="O120" i="17" s="1"/>
  <c r="J96" i="17" a="1"/>
  <c r="J96" i="17" s="1"/>
  <c r="M96" i="17" s="1" a="1"/>
  <c r="M96" i="17" s="1"/>
  <c r="N92" i="17" a="1"/>
  <c r="N92" i="17" s="1"/>
  <c r="L295" i="17" a="1"/>
  <c r="L295" i="17" s="1"/>
  <c r="J90" i="17" a="1"/>
  <c r="J90" i="17" s="1"/>
  <c r="M90" i="17" s="1" a="1"/>
  <c r="M90" i="17" s="1"/>
  <c r="P56" i="17" a="1"/>
  <c r="P56" i="17" s="1"/>
  <c r="Q302" i="17" a="1"/>
  <c r="Q302" i="17" s="1"/>
  <c r="P302" i="17" a="1"/>
  <c r="P302" i="17" s="1"/>
  <c r="O321" i="17"/>
  <c r="N124" i="17" a="1"/>
  <c r="N124" i="17" s="1"/>
  <c r="N136" i="17" a="1"/>
  <c r="N136" i="17" s="1"/>
  <c r="P136" i="17" s="1" a="1"/>
  <c r="P136" i="17" s="1"/>
  <c r="N24" i="17" a="1"/>
  <c r="N24" i="17" s="1"/>
  <c r="Q24" i="17" s="1" a="1"/>
  <c r="Q24" i="17" s="1"/>
  <c r="O250" i="17"/>
  <c r="N50" i="17" a="1"/>
  <c r="N50" i="17" s="1"/>
  <c r="Q50" i="17" s="1" a="1"/>
  <c r="Q50" i="17" s="1"/>
  <c r="O284" i="17"/>
  <c r="Q149" i="17" a="1"/>
  <c r="Q149" i="17" s="1"/>
  <c r="N294" i="17" a="1"/>
  <c r="N294" i="17" s="1"/>
  <c r="Q294" i="17" s="1" a="1"/>
  <c r="Q294" i="17" s="1"/>
  <c r="P68" i="17" a="1"/>
  <c r="P68" i="17" s="1"/>
  <c r="O75" i="17"/>
  <c r="N11" i="17" a="1"/>
  <c r="N11" i="17" s="1"/>
  <c r="J247" i="17" a="1"/>
  <c r="J247" i="17" s="1"/>
  <c r="M247" i="17" s="1" a="1"/>
  <c r="M247" i="17" s="1"/>
  <c r="J117" i="17" a="1"/>
  <c r="J117" i="17" s="1"/>
  <c r="M117" i="17" s="1" a="1"/>
  <c r="M117" i="17" s="1"/>
  <c r="N107" i="17" a="1"/>
  <c r="N107" i="17" s="1"/>
  <c r="Q107" i="17" s="1" a="1"/>
  <c r="Q107" i="17" s="1"/>
  <c r="L220" i="17" a="1"/>
  <c r="L220" i="17" s="1"/>
  <c r="J40" i="17" a="1"/>
  <c r="J40" i="17" s="1"/>
  <c r="J143" i="17" a="1"/>
  <c r="J143" i="17" s="1"/>
  <c r="M143" i="17" s="1" a="1"/>
  <c r="M143" i="17" s="1"/>
  <c r="O302" i="17"/>
  <c r="N317" i="17" a="1"/>
  <c r="N317" i="17" s="1"/>
  <c r="N114" i="17" a="1"/>
  <c r="N114" i="17" s="1"/>
  <c r="N309" i="17" a="1"/>
  <c r="N309" i="17" s="1"/>
  <c r="P309" i="17" s="1" a="1"/>
  <c r="P309" i="17" s="1"/>
  <c r="N108" i="17" a="1"/>
  <c r="N108" i="17" s="1"/>
  <c r="P108" i="17" s="1" a="1"/>
  <c r="P108" i="17" s="1"/>
  <c r="N301" i="17" a="1"/>
  <c r="N301" i="17" s="1"/>
  <c r="P301" i="17" s="1" a="1"/>
  <c r="P301" i="17" s="1"/>
  <c r="N191" i="17" a="1"/>
  <c r="N191" i="17" s="1"/>
  <c r="P191" i="17" s="1" a="1"/>
  <c r="P191" i="17" s="1"/>
  <c r="O8" i="17"/>
  <c r="O252" i="17"/>
  <c r="N85" i="17" a="1"/>
  <c r="N85" i="17" s="1"/>
  <c r="P219" i="17" a="1"/>
  <c r="P219" i="17" s="1"/>
  <c r="N220" i="17" a="1"/>
  <c r="N220" i="17" s="1"/>
  <c r="N28" i="17" a="1"/>
  <c r="N28" i="17" s="1"/>
  <c r="P28" i="17" s="1" a="1"/>
  <c r="P28" i="17" s="1"/>
  <c r="J215" i="17" a="1"/>
  <c r="J215" i="17" s="1"/>
  <c r="M215" i="17" s="1" a="1"/>
  <c r="M215" i="17" s="1"/>
  <c r="J99" i="17" a="1"/>
  <c r="J99" i="17" s="1"/>
  <c r="M99" i="17" s="1" a="1"/>
  <c r="M99" i="17" s="1"/>
  <c r="L286" i="17" a="1"/>
  <c r="L286" i="17" s="1"/>
  <c r="O286" i="17" s="1"/>
  <c r="M286" i="17" a="1"/>
  <c r="M286" i="17" s="1"/>
  <c r="N175" i="17" a="1"/>
  <c r="N175" i="17" s="1"/>
  <c r="O313" i="17"/>
  <c r="N193" i="17" a="1"/>
  <c r="N193" i="17" s="1"/>
  <c r="P193" i="17" s="1" a="1"/>
  <c r="P193" i="17" s="1"/>
  <c r="N192" i="17" a="1"/>
  <c r="N192" i="17" s="1"/>
  <c r="P192" i="17" s="1" a="1"/>
  <c r="P192" i="17" s="1"/>
  <c r="O53" i="17"/>
  <c r="O13" i="17"/>
  <c r="N4" i="17" a="1"/>
  <c r="N4" i="17" s="1"/>
  <c r="Q228" i="17" a="1"/>
  <c r="Q228" i="17" s="1"/>
  <c r="O73" i="17"/>
  <c r="N262" i="17" a="1"/>
  <c r="N262" i="17" s="1"/>
  <c r="Q262" i="17" s="1" a="1"/>
  <c r="Q262" i="17" s="1"/>
  <c r="N214" i="17" a="1"/>
  <c r="N214" i="17" s="1"/>
  <c r="Q214" i="17" s="1" a="1"/>
  <c r="Q214" i="17" s="1"/>
  <c r="N128" i="17" a="1"/>
  <c r="N128" i="17" s="1"/>
  <c r="Q128" i="17" s="1" a="1"/>
  <c r="Q128" i="17" s="1"/>
  <c r="N284" i="17" a="1"/>
  <c r="N284" i="17" s="1"/>
  <c r="Q284" i="17" s="1" a="1"/>
  <c r="Q284" i="17" s="1"/>
  <c r="J134" i="17" a="1"/>
  <c r="J134" i="17" s="1"/>
  <c r="O101" i="17"/>
  <c r="N59" i="17" a="1"/>
  <c r="N59" i="17" s="1"/>
  <c r="O27" i="17"/>
  <c r="J30" i="17" a="1"/>
  <c r="J30" i="17" s="1"/>
  <c r="L30" i="17" s="1" a="1"/>
  <c r="L30" i="17" s="1"/>
  <c r="N240" i="17" a="1"/>
  <c r="N240" i="17" s="1"/>
  <c r="Q240" i="17" s="1" a="1"/>
  <c r="Q240" i="17" s="1"/>
  <c r="N133" i="17" a="1"/>
  <c r="N133" i="17" s="1"/>
  <c r="O222" i="17"/>
  <c r="N140" i="17" a="1"/>
  <c r="N140" i="17" s="1"/>
  <c r="O95" i="17"/>
  <c r="N255" i="17" a="1"/>
  <c r="N255" i="17" s="1"/>
  <c r="N100" i="17" a="1"/>
  <c r="N100" i="17" s="1"/>
  <c r="N41" i="17" a="1"/>
  <c r="N41" i="17" s="1"/>
  <c r="Q41" i="17" s="1" a="1"/>
  <c r="Q41" i="17" s="1"/>
  <c r="N246" i="17" a="1"/>
  <c r="N246" i="17" s="1"/>
  <c r="Q246" i="17" s="1" a="1"/>
  <c r="Q246" i="17" s="1"/>
  <c r="N34" i="17" a="1"/>
  <c r="N34" i="17" s="1"/>
  <c r="P34" i="17" s="1" a="1"/>
  <c r="P34" i="17" s="1"/>
  <c r="L7" i="17" a="1"/>
  <c r="L7" i="17" s="1"/>
  <c r="O7" i="17" s="1"/>
  <c r="P52" i="17" a="1"/>
  <c r="P52" i="17" s="1"/>
  <c r="L303" i="17" a="1"/>
  <c r="L303" i="17" s="1"/>
  <c r="O303" i="17" s="1"/>
  <c r="J259" i="17" a="1"/>
  <c r="J259" i="17" s="1"/>
  <c r="L259" i="17" s="1" a="1"/>
  <c r="L259" i="17" s="1"/>
  <c r="J57" i="17" a="1"/>
  <c r="J57" i="17" s="1"/>
  <c r="O318" i="17"/>
  <c r="N318" i="17" a="1"/>
  <c r="N318" i="17" s="1"/>
  <c r="Q318" i="17" s="1" a="1"/>
  <c r="Q318" i="17" s="1"/>
  <c r="L113" i="17" a="1"/>
  <c r="L113" i="17" s="1"/>
  <c r="O56" i="17"/>
  <c r="R56" i="17" s="1"/>
  <c r="L33" i="17" a="1"/>
  <c r="L33" i="17" s="1"/>
  <c r="M281" i="17" a="1"/>
  <c r="M281" i="17" s="1"/>
  <c r="L281" i="17" a="1"/>
  <c r="L281" i="17" s="1"/>
  <c r="O281" i="17" s="1"/>
  <c r="Q92" i="17" a="1"/>
  <c r="Q92" i="17" s="1"/>
  <c r="K189" i="17" a="1"/>
  <c r="K189" i="17" s="1"/>
  <c r="L181" i="17" a="1"/>
  <c r="L181" i="17" s="1"/>
  <c r="N181" i="17" s="1" a="1"/>
  <c r="N181" i="17" s="1"/>
  <c r="Q181" i="17" s="1" a="1"/>
  <c r="Q181" i="17" s="1"/>
  <c r="K173" i="17" a="1"/>
  <c r="K173" i="17" s="1"/>
  <c r="L180" i="17" a="1"/>
  <c r="L180" i="17" s="1"/>
  <c r="L152" i="17" a="1"/>
  <c r="L152" i="17" s="1"/>
  <c r="N152" i="17" s="1" a="1"/>
  <c r="N152" i="17" s="1"/>
  <c r="P152" i="17" s="1" a="1"/>
  <c r="P152" i="17" s="1"/>
  <c r="L168" i="17" a="1"/>
  <c r="L168" i="17" s="1"/>
  <c r="K265" i="17" a="1"/>
  <c r="K265" i="17" s="1"/>
  <c r="K233" i="17" a="1"/>
  <c r="K233" i="17" s="1"/>
  <c r="J233" i="17" a="1"/>
  <c r="J233" i="17" s="1"/>
  <c r="J201" i="17" a="1"/>
  <c r="J201" i="17" s="1"/>
  <c r="K182" i="17" a="1"/>
  <c r="K182" i="17" s="1"/>
  <c r="J182" i="17" a="1"/>
  <c r="J182" i="17" s="1"/>
  <c r="M182" i="17" s="1" a="1"/>
  <c r="M182" i="17" s="1"/>
  <c r="N130" i="17" a="1"/>
  <c r="N130" i="17" s="1"/>
  <c r="P130" i="17" s="1" a="1"/>
  <c r="P130" i="17" s="1"/>
  <c r="K325" i="17" a="1"/>
  <c r="K325" i="17" s="1"/>
  <c r="M293" i="17" a="1"/>
  <c r="M293" i="17" s="1"/>
  <c r="K293" i="17" a="1"/>
  <c r="K293" i="17" s="1"/>
  <c r="K261" i="17" a="1"/>
  <c r="K261" i="17" s="1"/>
  <c r="M229" i="17" a="1"/>
  <c r="M229" i="17" s="1"/>
  <c r="K229" i="17" a="1"/>
  <c r="K229" i="17" s="1"/>
  <c r="K197" i="17" a="1"/>
  <c r="K197" i="17" s="1"/>
  <c r="J189" i="17" a="1"/>
  <c r="J189" i="17" s="1"/>
  <c r="K181" i="17" a="1"/>
  <c r="K181" i="17" s="1"/>
  <c r="J173" i="17" a="1"/>
  <c r="J173" i="17" s="1"/>
  <c r="L173" i="17" s="1" a="1"/>
  <c r="L173" i="17" s="1"/>
  <c r="N146" i="17" a="1"/>
  <c r="N146" i="17" s="1"/>
  <c r="P146" i="17" s="1" a="1"/>
  <c r="P146" i="17" s="1"/>
  <c r="N257" i="17" a="1"/>
  <c r="N257" i="17" s="1"/>
  <c r="Q257" i="17" s="1" a="1"/>
  <c r="Q257" i="17" s="1"/>
  <c r="K225" i="17" a="1"/>
  <c r="K225" i="17" s="1"/>
  <c r="O196" i="17"/>
  <c r="N196" i="17" a="1"/>
  <c r="N196" i="17" s="1"/>
  <c r="Q196" i="17" s="1" a="1"/>
  <c r="Q196" i="17" s="1"/>
  <c r="K188" i="17" a="1"/>
  <c r="K188" i="17" s="1"/>
  <c r="M180" i="17" a="1"/>
  <c r="M180" i="17" s="1"/>
  <c r="K180" i="17" a="1"/>
  <c r="K180" i="17" s="1"/>
  <c r="N180" i="17" a="1"/>
  <c r="N180" i="17" s="1"/>
  <c r="Q180" i="17" s="1" a="1"/>
  <c r="Q180" i="17" s="1"/>
  <c r="K172" i="17" a="1"/>
  <c r="K172" i="17" s="1"/>
  <c r="K152" i="17" a="1"/>
  <c r="K152" i="17" s="1"/>
  <c r="K98" i="17" a="1"/>
  <c r="K98" i="17" s="1"/>
  <c r="N98" i="17" a="1"/>
  <c r="N98" i="17" s="1"/>
  <c r="P98" i="17" s="1" a="1"/>
  <c r="P98" i="17" s="1"/>
  <c r="K321" i="17" a="1"/>
  <c r="K321" i="17" s="1"/>
  <c r="N321" i="17" a="1"/>
  <c r="N321" i="17" s="1"/>
  <c r="Q321" i="17" s="1" a="1"/>
  <c r="Q321" i="17" s="1"/>
  <c r="M269" i="17" a="1"/>
  <c r="M269" i="17" s="1"/>
  <c r="K269" i="17" a="1"/>
  <c r="K269" i="17" s="1"/>
  <c r="N269" i="17" a="1"/>
  <c r="N269" i="17" s="1"/>
  <c r="P269" i="17" s="1" a="1"/>
  <c r="P269" i="17" s="1"/>
  <c r="K237" i="17" a="1"/>
  <c r="K237" i="17" s="1"/>
  <c r="N237" i="17" a="1"/>
  <c r="N237" i="17" s="1"/>
  <c r="P237" i="17" s="1" a="1"/>
  <c r="P237" i="17" s="1"/>
  <c r="Q175" i="17" a="1"/>
  <c r="Q175" i="17" s="1"/>
  <c r="P175" i="17" a="1"/>
  <c r="P175" i="17" s="1"/>
  <c r="K305" i="17" a="1"/>
  <c r="K305" i="17" s="1"/>
  <c r="N305" i="17" a="1"/>
  <c r="N305" i="17" s="1"/>
  <c r="P305" i="17" s="1" a="1"/>
  <c r="P305" i="17" s="1"/>
  <c r="K221" i="17" a="1"/>
  <c r="K221" i="17" s="1"/>
  <c r="N221" i="17" a="1"/>
  <c r="N221" i="17" s="1"/>
  <c r="P221" i="17" s="1" a="1"/>
  <c r="P221" i="17" s="1"/>
  <c r="M195" i="17" a="1"/>
  <c r="M195" i="17" s="1"/>
  <c r="K195" i="17" a="1"/>
  <c r="K195" i="17" s="1"/>
  <c r="N195" i="17" a="1"/>
  <c r="N195" i="17" s="1"/>
  <c r="P195" i="17" s="1" a="1"/>
  <c r="P195" i="17" s="1"/>
  <c r="N187" i="17" a="1"/>
  <c r="N187" i="17" s="1"/>
  <c r="P187" i="17" s="1" a="1"/>
  <c r="P187" i="17" s="1"/>
  <c r="M168" i="17" a="1"/>
  <c r="M168" i="17" s="1"/>
  <c r="K168" i="17" a="1"/>
  <c r="K168" i="17" s="1"/>
  <c r="N168" i="17" a="1"/>
  <c r="N168" i="17" s="1"/>
  <c r="Q168" i="17" s="1" a="1"/>
  <c r="Q168" i="17" s="1"/>
  <c r="K114" i="17" a="1"/>
  <c r="K114" i="17" s="1"/>
  <c r="Q114" i="17" a="1"/>
  <c r="Q114" i="17" s="1"/>
  <c r="P114" i="17" a="1"/>
  <c r="P114" i="17" s="1"/>
  <c r="K178" i="17" a="1"/>
  <c r="K178" i="17" s="1"/>
  <c r="M178" i="17" a="1"/>
  <c r="M178" i="17" s="1"/>
  <c r="N178" i="17" a="1"/>
  <c r="N178" i="17" s="1"/>
  <c r="P178" i="17" s="1" a="1"/>
  <c r="P178" i="17" s="1"/>
  <c r="O130" i="17"/>
  <c r="Q98" i="17" a="1"/>
  <c r="Q98" i="17" s="1"/>
  <c r="O285" i="17"/>
  <c r="O309" i="17"/>
  <c r="O193" i="17"/>
  <c r="O185" i="17"/>
  <c r="O177" i="17"/>
  <c r="O156" i="17"/>
  <c r="O136" i="17"/>
  <c r="O273" i="17"/>
  <c r="O192" i="17"/>
  <c r="O184" i="17"/>
  <c r="O162" i="17"/>
  <c r="O108" i="17"/>
  <c r="O301" i="17"/>
  <c r="O183" i="17"/>
  <c r="P317" i="17" a="1"/>
  <c r="P317" i="17" s="1"/>
  <c r="O191" i="17"/>
  <c r="O124" i="17"/>
  <c r="O178" i="17"/>
  <c r="P124" i="17" a="1"/>
  <c r="P124" i="17" s="1"/>
  <c r="N313" i="17" a="1"/>
  <c r="N313" i="17" s="1"/>
  <c r="Q313" i="17" s="1" a="1"/>
  <c r="Q313" i="17" s="1"/>
  <c r="K217" i="17" a="1"/>
  <c r="K217" i="17" s="1"/>
  <c r="N293" i="17" a="1"/>
  <c r="N293" i="17" s="1"/>
  <c r="P293" i="17" s="1" a="1"/>
  <c r="P293" i="17" s="1"/>
  <c r="O92" i="17"/>
  <c r="N188" i="17" a="1"/>
  <c r="N188" i="17" s="1"/>
  <c r="P188" i="17" s="1" a="1"/>
  <c r="P188" i="17" s="1"/>
  <c r="N272" i="17" a="1"/>
  <c r="N272" i="17" s="1"/>
  <c r="P272" i="17" s="1" a="1"/>
  <c r="P272" i="17" s="1"/>
  <c r="K277" i="17" a="1"/>
  <c r="K277" i="17" s="1"/>
  <c r="K245" i="17" a="1"/>
  <c r="K245" i="17" s="1"/>
  <c r="K213" i="17" a="1"/>
  <c r="K213" i="17" s="1"/>
  <c r="K241" i="17" a="1"/>
  <c r="K241" i="17" s="1"/>
  <c r="K209" i="17" a="1"/>
  <c r="K209" i="17" s="1"/>
  <c r="K194" i="17" a="1"/>
  <c r="K194" i="17" s="1"/>
  <c r="K186" i="17" a="1"/>
  <c r="K186" i="17" s="1"/>
  <c r="K285" i="17" a="1"/>
  <c r="K285" i="17" s="1"/>
  <c r="N285" i="17" a="1"/>
  <c r="N285" i="17" s="1"/>
  <c r="P285" i="17" s="1" a="1"/>
  <c r="P285" i="17" s="1"/>
  <c r="K309" i="17" a="1"/>
  <c r="K309" i="17" s="1"/>
  <c r="Q309" i="17" a="1"/>
  <c r="Q309" i="17" s="1"/>
  <c r="J277" i="17" a="1"/>
  <c r="J277" i="17" s="1"/>
  <c r="J245" i="17" a="1"/>
  <c r="J245" i="17" s="1"/>
  <c r="L245" i="17" s="1" a="1"/>
  <c r="L245" i="17" s="1"/>
  <c r="J213" i="17" a="1"/>
  <c r="J213" i="17" s="1"/>
  <c r="L213" i="17" s="1" a="1"/>
  <c r="L213" i="17" s="1"/>
  <c r="K193" i="17" a="1"/>
  <c r="K193" i="17" s="1"/>
  <c r="Q193" i="17" a="1"/>
  <c r="Q193" i="17" s="1"/>
  <c r="K185" i="17" a="1"/>
  <c r="K185" i="17" s="1"/>
  <c r="N185" i="17" a="1"/>
  <c r="N185" i="17" s="1"/>
  <c r="Q185" i="17" s="1" a="1"/>
  <c r="Q185" i="17" s="1"/>
  <c r="N156" i="17" a="1"/>
  <c r="N156" i="17" s="1"/>
  <c r="P156" i="17" s="1" a="1"/>
  <c r="P156" i="17" s="1"/>
  <c r="K136" i="17" a="1"/>
  <c r="K136" i="17" s="1"/>
  <c r="Q136" i="17" a="1"/>
  <c r="Q136" i="17" s="1"/>
  <c r="N273" i="17" a="1"/>
  <c r="N273" i="17" s="1"/>
  <c r="P273" i="17" s="1" a="1"/>
  <c r="P273" i="17" s="1"/>
  <c r="J241" i="17" a="1"/>
  <c r="J241" i="17" s="1"/>
  <c r="J209" i="17" a="1"/>
  <c r="J209" i="17" s="1"/>
  <c r="K192" i="17" a="1"/>
  <c r="K192" i="17" s="1"/>
  <c r="Q192" i="17" a="1"/>
  <c r="Q192" i="17" s="1"/>
  <c r="M184" i="17" a="1"/>
  <c r="M184" i="17" s="1"/>
  <c r="K184" i="17" a="1"/>
  <c r="K184" i="17" s="1"/>
  <c r="N184" i="17" a="1"/>
  <c r="N184" i="17" s="1"/>
  <c r="P184" i="17" s="1" a="1"/>
  <c r="P184" i="17" s="1"/>
  <c r="J176" i="17" a="1"/>
  <c r="J176" i="17" s="1"/>
  <c r="N162" i="17" a="1"/>
  <c r="N162" i="17" s="1"/>
  <c r="P162" i="17" s="1" a="1"/>
  <c r="P162" i="17" s="1"/>
  <c r="Q108" i="17" a="1"/>
  <c r="Q108" i="17" s="1"/>
  <c r="Q301" i="17" a="1"/>
  <c r="Q301" i="17" s="1"/>
  <c r="R301" i="17" s="1"/>
  <c r="K253" i="17" a="1"/>
  <c r="K253" i="17" s="1"/>
  <c r="K104" i="17" a="1"/>
  <c r="K104" i="17" s="1"/>
  <c r="M104" i="17" a="1"/>
  <c r="M104" i="17" s="1"/>
  <c r="K317" i="17" a="1"/>
  <c r="K317" i="17" s="1"/>
  <c r="Q317" i="17" a="1"/>
  <c r="Q317" i="17" s="1"/>
  <c r="K205" i="17" a="1"/>
  <c r="K205" i="17" s="1"/>
  <c r="M191" i="17" a="1"/>
  <c r="M191" i="17" s="1"/>
  <c r="K191" i="17" a="1"/>
  <c r="K191" i="17" s="1"/>
  <c r="Q191" i="17" a="1"/>
  <c r="Q191" i="17" s="1"/>
  <c r="Q124" i="17" a="1"/>
  <c r="Q124" i="17" s="1"/>
  <c r="J265" i="17" a="1"/>
  <c r="J265" i="17" s="1"/>
  <c r="J186" i="17" a="1"/>
  <c r="J186" i="17" s="1"/>
  <c r="K120" i="17" a="1"/>
  <c r="K120" i="17" s="1"/>
  <c r="N120" i="17" a="1"/>
  <c r="N120" i="17" s="1"/>
  <c r="P120" i="17" s="1" a="1"/>
  <c r="P120" i="17" s="1"/>
  <c r="N245" i="17" a="1"/>
  <c r="N245" i="17" s="1"/>
  <c r="N177" i="17" a="1"/>
  <c r="N177" i="17" s="1"/>
  <c r="P177" i="17" s="1" a="1"/>
  <c r="P177" i="17" s="1"/>
  <c r="N183" i="17" a="1"/>
  <c r="N183" i="17" s="1"/>
  <c r="P183" i="17" s="1" a="1"/>
  <c r="P183" i="17" s="1"/>
  <c r="N281" i="17" a="1"/>
  <c r="N281" i="17" s="1"/>
  <c r="Q281" i="17" s="1" a="1"/>
  <c r="Q281" i="17" s="1"/>
  <c r="R281" i="17" s="1"/>
  <c r="Q293" i="17" a="1"/>
  <c r="Q293" i="17" s="1"/>
  <c r="L118" i="17" a="1"/>
  <c r="L118" i="17" s="1"/>
  <c r="O118" i="17" s="1"/>
  <c r="L325" i="17" a="1"/>
  <c r="L325" i="17" s="1"/>
  <c r="O325" i="17" s="1"/>
  <c r="L261" i="17" a="1"/>
  <c r="L261" i="17" s="1"/>
  <c r="N261" i="17" s="1" a="1"/>
  <c r="N261" i="17" s="1"/>
  <c r="L197" i="17" a="1"/>
  <c r="L197" i="17" s="1"/>
  <c r="O197" i="17" s="1"/>
  <c r="O289" i="17"/>
  <c r="O293" i="17"/>
  <c r="O261" i="17"/>
  <c r="O229" i="17"/>
  <c r="O181" i="17"/>
  <c r="O173" i="17"/>
  <c r="O146" i="17"/>
  <c r="P92" i="17" a="1"/>
  <c r="P92" i="17" s="1"/>
  <c r="O257" i="17"/>
  <c r="O225" i="17"/>
  <c r="P196" i="17" a="1"/>
  <c r="P196" i="17" s="1"/>
  <c r="O188" i="17"/>
  <c r="O180" i="17"/>
  <c r="O172" i="17"/>
  <c r="O98" i="17"/>
  <c r="P321" i="17" a="1"/>
  <c r="P321" i="17" s="1"/>
  <c r="O269" i="17"/>
  <c r="O237" i="17"/>
  <c r="O175" i="17"/>
  <c r="O305" i="17"/>
  <c r="O221" i="17"/>
  <c r="O195" i="17"/>
  <c r="O187" i="17"/>
  <c r="O168" i="17"/>
  <c r="O114" i="17"/>
  <c r="J297" i="17" a="1"/>
  <c r="J297" i="17" s="1"/>
  <c r="K249" i="17" a="1"/>
  <c r="K249" i="17" s="1"/>
  <c r="N249" i="17" a="1"/>
  <c r="N249" i="17" s="1"/>
  <c r="P249" i="17" s="1" a="1"/>
  <c r="P249" i="17" s="1"/>
  <c r="J194" i="17" a="1"/>
  <c r="J194" i="17" s="1"/>
  <c r="P140" i="17" a="1"/>
  <c r="P140" i="17" s="1"/>
  <c r="Q140" i="17" a="1"/>
  <c r="Q140" i="17" s="1"/>
  <c r="N289" i="17" a="1"/>
  <c r="N289" i="17" s="1"/>
  <c r="P289" i="17" s="1" a="1"/>
  <c r="P289" i="17" s="1"/>
  <c r="N229" i="17" a="1"/>
  <c r="N229" i="17" s="1"/>
  <c r="P229" i="17" s="1" a="1"/>
  <c r="P229" i="17" s="1"/>
  <c r="N173" i="17" a="1"/>
  <c r="N173" i="17" s="1"/>
  <c r="P173" i="17" s="1" a="1"/>
  <c r="P173" i="17" s="1"/>
  <c r="N225" i="17" a="1"/>
  <c r="N225" i="17" s="1"/>
  <c r="Q225" i="17" s="1" a="1"/>
  <c r="Q225" i="17" s="1"/>
  <c r="N172" i="17" a="1"/>
  <c r="N172" i="17" s="1"/>
  <c r="P172" i="17" s="1" a="1"/>
  <c r="P172" i="17" s="1"/>
  <c r="O317" i="17"/>
  <c r="N217" i="17" a="1"/>
  <c r="N217" i="17" s="1"/>
  <c r="Q217" i="17" s="1" a="1"/>
  <c r="Q217" i="17" s="1"/>
  <c r="R217" i="17" s="1"/>
  <c r="N295" i="17" a="1"/>
  <c r="N295" i="17" s="1"/>
  <c r="P295" i="17" s="1" a="1"/>
  <c r="P295" i="17" s="1"/>
  <c r="P50" i="17" a="1"/>
  <c r="P50" i="17" s="1"/>
  <c r="N311" i="17" a="1"/>
  <c r="N311" i="17" s="1"/>
  <c r="P311" i="17" s="1" a="1"/>
  <c r="P311" i="17" s="1"/>
  <c r="Q130" i="17" a="1"/>
  <c r="Q130" i="17" s="1"/>
  <c r="K234" i="17" a="1"/>
  <c r="K234" i="17" s="1"/>
  <c r="J271" i="17" a="1"/>
  <c r="J271" i="17" s="1"/>
  <c r="L271" i="17" s="1" a="1"/>
  <c r="L271" i="17" s="1"/>
  <c r="L164" i="17" a="1"/>
  <c r="L164" i="17" s="1"/>
  <c r="K115" i="17" a="1"/>
  <c r="K115" i="17" s="1"/>
  <c r="M115" i="17" a="1"/>
  <c r="M115" i="17" s="1"/>
  <c r="K89" i="17" a="1"/>
  <c r="K89" i="17" s="1"/>
  <c r="M89" i="17" a="1"/>
  <c r="M89" i="17" s="1"/>
  <c r="J22" i="17" a="1"/>
  <c r="J22" i="17" s="1"/>
  <c r="L22" i="17" s="1" a="1"/>
  <c r="L22" i="17" s="1"/>
  <c r="N22" i="17" s="1" a="1"/>
  <c r="N22" i="17" s="1"/>
  <c r="P22" i="17" s="1" a="1"/>
  <c r="P22" i="17" s="1"/>
  <c r="J6" i="17" a="1"/>
  <c r="J6" i="17" s="1"/>
  <c r="L158" i="17" a="1"/>
  <c r="L158" i="17" s="1"/>
  <c r="N158" i="17" s="1" a="1"/>
  <c r="N158" i="17" s="1"/>
  <c r="J242" i="17" a="1"/>
  <c r="J242" i="17" s="1"/>
  <c r="K109" i="17" a="1"/>
  <c r="K109" i="17" s="1"/>
  <c r="Q266" i="17" a="1"/>
  <c r="Q266" i="17" s="1"/>
  <c r="O141" i="17"/>
  <c r="K202" i="17" a="1"/>
  <c r="K202" i="17" s="1"/>
  <c r="O34" i="17"/>
  <c r="P316" i="17" a="1"/>
  <c r="P316" i="17" s="1"/>
  <c r="P276" i="17" a="1"/>
  <c r="P276" i="17" s="1"/>
  <c r="L77" i="17" a="1"/>
  <c r="L77" i="17" s="1"/>
  <c r="N53" i="17" a="1"/>
  <c r="N53" i="17" s="1"/>
  <c r="N13" i="17" a="1"/>
  <c r="N13" i="17" s="1"/>
  <c r="P13" i="17" s="1" a="1"/>
  <c r="P13" i="17" s="1"/>
  <c r="M106" i="17" a="1"/>
  <c r="M106" i="17" s="1"/>
  <c r="K106" i="17" a="1"/>
  <c r="K106" i="17" s="1"/>
  <c r="O307" i="17"/>
  <c r="N251" i="17" a="1"/>
  <c r="N251" i="17" s="1"/>
  <c r="Q251" i="17" s="1" a="1"/>
  <c r="Q251" i="17" s="1"/>
  <c r="J163" i="17" a="1"/>
  <c r="J163" i="17" s="1"/>
  <c r="M163" i="17" s="1" a="1"/>
  <c r="M163" i="17" s="1"/>
  <c r="Q148" i="17" a="1"/>
  <c r="Q148" i="17" s="1"/>
  <c r="P266" i="17" a="1"/>
  <c r="P266" i="17" s="1"/>
  <c r="J144" i="17" a="1"/>
  <c r="J144" i="17" s="1"/>
  <c r="O50" i="17"/>
  <c r="O282" i="17"/>
  <c r="J161" i="17" a="1"/>
  <c r="J161" i="17" s="1"/>
  <c r="O77" i="17"/>
  <c r="O219" i="17"/>
  <c r="N169" i="17" a="1"/>
  <c r="N169" i="17" s="1"/>
  <c r="P169" i="17" s="1" a="1"/>
  <c r="P169" i="17" s="1"/>
  <c r="N157" i="17" a="1"/>
  <c r="N157" i="17" s="1"/>
  <c r="P157" i="17" s="1" a="1"/>
  <c r="P157" i="17" s="1"/>
  <c r="P128" i="17" a="1"/>
  <c r="P128" i="17" s="1"/>
  <c r="O68" i="17"/>
  <c r="P2" i="17" a="1"/>
  <c r="P2" i="17" s="1"/>
  <c r="Q68" i="17" a="1"/>
  <c r="Q68" i="17" s="1"/>
  <c r="O32" i="17"/>
  <c r="L288" i="17" a="1"/>
  <c r="L288" i="17" s="1"/>
  <c r="N288" i="17" s="1" a="1"/>
  <c r="N288" i="17" s="1"/>
  <c r="L142" i="17" a="1"/>
  <c r="L142" i="17" s="1"/>
  <c r="N142" i="17" s="1" a="1"/>
  <c r="N142" i="17" s="1"/>
  <c r="P142" i="17" s="1" a="1"/>
  <c r="P142" i="17" s="1"/>
  <c r="J51" i="17" a="1"/>
  <c r="J51" i="17" s="1"/>
  <c r="L51" i="17" s="1" a="1"/>
  <c r="L51" i="17" s="1"/>
  <c r="L23" i="17" a="1"/>
  <c r="L23" i="17" s="1"/>
  <c r="O23" i="17" s="1"/>
  <c r="L206" i="17" a="1"/>
  <c r="L206" i="17" s="1"/>
  <c r="O206" i="17" s="1"/>
  <c r="O324" i="17"/>
  <c r="J112" i="17" a="1"/>
  <c r="J112" i="17" s="1"/>
  <c r="O315" i="17"/>
  <c r="O266" i="17"/>
  <c r="N145" i="17" a="1"/>
  <c r="N145" i="17" s="1"/>
  <c r="P145" i="17" s="1" a="1"/>
  <c r="P145" i="17" s="1"/>
  <c r="J203" i="17" a="1"/>
  <c r="J203" i="17" s="1"/>
  <c r="M203" i="17" s="1" a="1"/>
  <c r="M203" i="17" s="1"/>
  <c r="L159" i="17" a="1"/>
  <c r="L159" i="17" s="1"/>
  <c r="O159" i="17" s="1"/>
  <c r="N14" i="17" a="1"/>
  <c r="N14" i="17" s="1"/>
  <c r="Q308" i="17" a="1"/>
  <c r="Q308" i="17" s="1"/>
  <c r="R308" i="17" s="1"/>
  <c r="L326" i="17" a="1"/>
  <c r="L326" i="17" s="1"/>
  <c r="O326" i="17" s="1"/>
  <c r="Q219" i="17" a="1"/>
  <c r="Q219" i="17" s="1"/>
  <c r="N80" i="17" a="1"/>
  <c r="N80" i="17" s="1"/>
  <c r="Q20" i="17" a="1"/>
  <c r="Q20" i="17" s="1"/>
  <c r="O328" i="17"/>
  <c r="O208" i="17"/>
  <c r="O15" i="17"/>
  <c r="L319" i="17" a="1"/>
  <c r="L319" i="17" s="1"/>
  <c r="O319" i="17" s="1"/>
  <c r="J263" i="17" a="1"/>
  <c r="J263" i="17" s="1"/>
  <c r="L263" i="17" s="1" a="1"/>
  <c r="L263" i="17" s="1"/>
  <c r="O220" i="17"/>
  <c r="Q316" i="17" a="1"/>
  <c r="Q316" i="17" s="1"/>
  <c r="N29" i="17" a="1"/>
  <c r="N29" i="17" s="1"/>
  <c r="P29" i="17" s="1" a="1"/>
  <c r="P29" i="17" s="1"/>
  <c r="J16" i="17" a="1"/>
  <c r="J16" i="17" s="1"/>
  <c r="K230" i="17" a="1"/>
  <c r="K230" i="17" s="1"/>
  <c r="J160" i="17" a="1"/>
  <c r="J160" i="17" s="1"/>
  <c r="J135" i="17" a="1"/>
  <c r="J135" i="17" s="1"/>
  <c r="O320" i="17"/>
  <c r="L256" i="17" a="1"/>
  <c r="L256" i="17" s="1"/>
  <c r="Q216" i="17" a="1"/>
  <c r="Q216" i="17" s="1"/>
  <c r="L171" i="17" a="1"/>
  <c r="L171" i="17" s="1"/>
  <c r="N171" i="17" s="1" a="1"/>
  <c r="N171" i="17" s="1"/>
  <c r="P171" i="17" s="1" a="1"/>
  <c r="P171" i="17" s="1"/>
  <c r="P133" i="17" a="1"/>
  <c r="P133" i="17" s="1"/>
  <c r="J110" i="17" a="1"/>
  <c r="J110" i="17" s="1"/>
  <c r="M110" i="17" s="1" a="1"/>
  <c r="M110" i="17" s="1"/>
  <c r="N79" i="17" a="1"/>
  <c r="N79" i="17" s="1"/>
  <c r="Q79" i="17" s="1" a="1"/>
  <c r="Q79" i="17" s="1"/>
  <c r="J235" i="17" a="1"/>
  <c r="J235" i="17" s="1"/>
  <c r="M86" i="17" a="1"/>
  <c r="M86" i="17" s="1"/>
  <c r="K86" i="17" a="1"/>
  <c r="K86" i="17" s="1"/>
  <c r="P216" i="17" a="1"/>
  <c r="P216" i="17" s="1"/>
  <c r="Q11" i="17" a="1"/>
  <c r="Q11" i="17" s="1"/>
  <c r="R11" i="17" s="1"/>
  <c r="P4" i="17" a="1"/>
  <c r="P4" i="17" s="1"/>
  <c r="N208" i="17" a="1"/>
  <c r="N208" i="17" s="1"/>
  <c r="Q208" i="17" s="1" a="1"/>
  <c r="Q208" i="17" s="1"/>
  <c r="P11" i="17" a="1"/>
  <c r="P11" i="17" s="1"/>
  <c r="N63" i="17" a="1"/>
  <c r="N63" i="17" s="1"/>
  <c r="Q63" i="17" s="1" a="1"/>
  <c r="Q63" i="17" s="1"/>
  <c r="P264" i="17" a="1"/>
  <c r="P264" i="17" s="1"/>
  <c r="P83" i="17" a="1"/>
  <c r="P83" i="17" s="1"/>
  <c r="P19" i="17" a="1"/>
  <c r="P19" i="17" s="1"/>
  <c r="K94" i="17" a="1"/>
  <c r="K94" i="17" s="1"/>
  <c r="K231" i="17" a="1"/>
  <c r="K231" i="17" s="1"/>
  <c r="J258" i="17" a="1"/>
  <c r="J258" i="17" s="1"/>
  <c r="M258" i="17" s="1" a="1"/>
  <c r="M258" i="17" s="1"/>
  <c r="N324" i="17" a="1"/>
  <c r="N324" i="17" s="1"/>
  <c r="L300" i="17" a="1"/>
  <c r="L300" i="17" s="1"/>
  <c r="J97" i="17" a="1"/>
  <c r="J97" i="17" s="1"/>
  <c r="M97" i="17" s="1" a="1"/>
  <c r="M97" i="17" s="1"/>
  <c r="N77" i="17" a="1"/>
  <c r="N77" i="17" s="1"/>
  <c r="J65" i="17" a="1"/>
  <c r="J65" i="17" s="1"/>
  <c r="M65" i="17" s="1" a="1"/>
  <c r="M65" i="17" s="1"/>
  <c r="L9" i="17" a="1"/>
  <c r="L9" i="17" s="1"/>
  <c r="L323" i="17" a="1"/>
  <c r="L323" i="17" s="1"/>
  <c r="O323" i="17" s="1"/>
  <c r="M323" i="17" a="1"/>
  <c r="M323" i="17" s="1"/>
  <c r="O211" i="17"/>
  <c r="O169" i="17"/>
  <c r="O137" i="17"/>
  <c r="M102" i="17" a="1"/>
  <c r="M102" i="17" s="1"/>
  <c r="K102" i="17" a="1"/>
  <c r="K102" i="17" s="1"/>
  <c r="P44" i="17" a="1"/>
  <c r="P44" i="17" s="1"/>
  <c r="M44" i="17" a="1"/>
  <c r="M44" i="17" s="1"/>
  <c r="P24" i="17" a="1"/>
  <c r="P24" i="17" s="1"/>
  <c r="J290" i="17" a="1"/>
  <c r="J290" i="17" s="1"/>
  <c r="L218" i="17" a="1"/>
  <c r="L218" i="17" s="1"/>
  <c r="O218" i="17" s="1"/>
  <c r="P100" i="17" a="1"/>
  <c r="P100" i="17" s="1"/>
  <c r="K78" i="17" a="1"/>
  <c r="K78" i="17" s="1"/>
  <c r="M78" i="17" a="1"/>
  <c r="M78" i="17" s="1"/>
  <c r="N62" i="17" a="1"/>
  <c r="N62" i="17" s="1"/>
  <c r="P62" i="17" s="1" a="1"/>
  <c r="P62" i="17" s="1"/>
  <c r="L54" i="17" a="1"/>
  <c r="L54" i="17" s="1"/>
  <c r="Q14" i="17" a="1"/>
  <c r="Q14" i="17" s="1"/>
  <c r="N164" i="17" a="1"/>
  <c r="N164" i="17" s="1"/>
  <c r="L167" i="17" a="1"/>
  <c r="L167" i="17" s="1"/>
  <c r="J103" i="17" a="1"/>
  <c r="J103" i="17" s="1"/>
  <c r="L103" i="17" s="1" a="1"/>
  <c r="L103" i="17" s="1"/>
  <c r="O41" i="17"/>
  <c r="R41" i="17" s="1"/>
  <c r="N315" i="17" a="1"/>
  <c r="N315" i="17" s="1"/>
  <c r="P315" i="17" s="1" a="1"/>
  <c r="P315" i="17" s="1"/>
  <c r="O291" i="17"/>
  <c r="L267" i="17" a="1"/>
  <c r="L267" i="17" s="1"/>
  <c r="O267" i="17" s="1"/>
  <c r="O246" i="17"/>
  <c r="M227" i="17" a="1"/>
  <c r="M227" i="17" s="1"/>
  <c r="K227" i="17" a="1"/>
  <c r="K227" i="17" s="1"/>
  <c r="P125" i="17" a="1"/>
  <c r="P125" i="17" s="1"/>
  <c r="N76" i="17" a="1"/>
  <c r="N76" i="17" s="1"/>
  <c r="Q76" i="17" s="1" a="1"/>
  <c r="Q76" i="17" s="1"/>
  <c r="N8" i="17" a="1"/>
  <c r="N8" i="17" s="1"/>
  <c r="Q8" i="17" s="1" a="1"/>
  <c r="Q8" i="17" s="1"/>
  <c r="R8" i="17" s="1"/>
  <c r="J223" i="17" a="1"/>
  <c r="J223" i="17" s="1"/>
  <c r="M223" i="17" s="1" a="1"/>
  <c r="M223" i="17" s="1"/>
  <c r="N141" i="17" a="1"/>
  <c r="N141" i="17" s="1"/>
  <c r="Q141" i="17" s="1" a="1"/>
  <c r="Q141" i="17" s="1"/>
  <c r="N95" i="17" a="1"/>
  <c r="N95" i="17" s="1"/>
  <c r="P95" i="17" s="1" a="1"/>
  <c r="P95" i="17" s="1"/>
  <c r="L58" i="17" a="1"/>
  <c r="L58" i="17" s="1"/>
  <c r="O58" i="17" s="1"/>
  <c r="N282" i="17" a="1"/>
  <c r="N282" i="17" s="1"/>
  <c r="Q282" i="17" s="1" a="1"/>
  <c r="Q282" i="17" s="1"/>
  <c r="R282" i="17" s="1"/>
  <c r="P324" i="17" a="1"/>
  <c r="P324" i="17" s="1"/>
  <c r="J260" i="17" a="1"/>
  <c r="J260" i="17" s="1"/>
  <c r="M260" i="17" s="1" a="1"/>
  <c r="M260" i="17" s="1"/>
  <c r="L204" i="17" a="1"/>
  <c r="L204" i="17" s="1"/>
  <c r="L126" i="17" a="1"/>
  <c r="L126" i="17" s="1"/>
  <c r="O126" i="17" s="1"/>
  <c r="N73" i="17" a="1"/>
  <c r="N73" i="17" s="1"/>
  <c r="Q73" i="17" s="1" a="1"/>
  <c r="Q73" i="17" s="1"/>
  <c r="R73" i="17" s="1"/>
  <c r="J279" i="17" a="1"/>
  <c r="J279" i="17" s="1"/>
  <c r="P246" i="17" a="1"/>
  <c r="P246" i="17" s="1"/>
  <c r="O214" i="17"/>
  <c r="Q166" i="17" a="1"/>
  <c r="Q166" i="17" s="1"/>
  <c r="O276" i="17"/>
  <c r="O251" i="17"/>
  <c r="N250" i="17" a="1"/>
  <c r="N250" i="17" s="1"/>
  <c r="L12" i="17" a="1"/>
  <c r="L12" i="17" s="1"/>
  <c r="O12" i="17" s="1"/>
  <c r="Q328" i="17" a="1"/>
  <c r="Q328" i="17" s="1"/>
  <c r="O288" i="17"/>
  <c r="M71" i="17" a="1"/>
  <c r="M71" i="17" s="1"/>
  <c r="L71" i="17" a="1"/>
  <c r="L71" i="17" s="1"/>
  <c r="O71" i="17" s="1"/>
  <c r="J327" i="17" a="1"/>
  <c r="J327" i="17" s="1"/>
  <c r="O311" i="17"/>
  <c r="L96" i="17" a="1"/>
  <c r="L96" i="17" s="1"/>
  <c r="N96" i="17" s="1" a="1"/>
  <c r="N96" i="17" s="1"/>
  <c r="J81" i="17" a="1"/>
  <c r="J81" i="17" s="1"/>
  <c r="M81" i="17" s="1" a="1"/>
  <c r="M81" i="17" s="1"/>
  <c r="J66" i="17" a="1"/>
  <c r="J66" i="17" s="1"/>
  <c r="M66" i="17" s="1" a="1"/>
  <c r="M66" i="17" s="1"/>
  <c r="J234" i="17" a="1"/>
  <c r="J234" i="17" s="1"/>
  <c r="M234" i="17" s="1" a="1"/>
  <c r="M234" i="17" s="1"/>
  <c r="Q276" i="17" a="1"/>
  <c r="Q276" i="17" s="1"/>
  <c r="Q255" i="17" a="1"/>
  <c r="Q255" i="17" s="1"/>
  <c r="Q100" i="17" a="1"/>
  <c r="Q100" i="17" s="1"/>
  <c r="P131" i="17" a="1"/>
  <c r="P131" i="17" s="1"/>
  <c r="O24" i="17"/>
  <c r="N304" i="17" a="1"/>
  <c r="N304" i="17" s="1"/>
  <c r="P304" i="17" s="1" a="1"/>
  <c r="P304" i="17" s="1"/>
  <c r="N43" i="17" a="1"/>
  <c r="N43" i="17" s="1"/>
  <c r="Q43" i="17" s="1" a="1"/>
  <c r="Q43" i="17" s="1"/>
  <c r="R43" i="17" s="1"/>
  <c r="N7" i="17" a="1"/>
  <c r="N7" i="17" s="1"/>
  <c r="J306" i="17" a="1"/>
  <c r="J306" i="17" s="1"/>
  <c r="M306" i="17" s="1" a="1"/>
  <c r="M306" i="17" s="1"/>
  <c r="L287" i="17" a="1"/>
  <c r="L287" i="17" s="1"/>
  <c r="N287" i="17" s="1" a="1"/>
  <c r="N287" i="17" s="1"/>
  <c r="J268" i="17" a="1"/>
  <c r="J268" i="17" s="1"/>
  <c r="L247" i="17" a="1"/>
  <c r="L247" i="17" s="1"/>
  <c r="J226" i="17" a="1"/>
  <c r="J226" i="17" s="1"/>
  <c r="L203" i="17" a="1"/>
  <c r="L203" i="17" s="1"/>
  <c r="O203" i="17" s="1"/>
  <c r="N159" i="17" a="1"/>
  <c r="N159" i="17" s="1"/>
  <c r="M93" i="17" a="1"/>
  <c r="M93" i="17" s="1"/>
  <c r="K93" i="17" a="1"/>
  <c r="K93" i="17" s="1"/>
  <c r="L93" i="17" a="1"/>
  <c r="L93" i="17" s="1"/>
  <c r="O93" i="17" s="1"/>
  <c r="O2" i="17"/>
  <c r="N252" i="17" a="1"/>
  <c r="N252" i="17" s="1"/>
  <c r="Q252" i="17" s="1" a="1"/>
  <c r="Q252" i="17" s="1"/>
  <c r="R252" i="17" s="1"/>
  <c r="O9" i="17"/>
  <c r="N310" i="17" a="1"/>
  <c r="N310" i="17" s="1"/>
  <c r="Q310" i="17" s="1" a="1"/>
  <c r="Q310" i="17" s="1"/>
  <c r="O166" i="17"/>
  <c r="Q4" i="17" a="1"/>
  <c r="Q4" i="17" s="1"/>
  <c r="J150" i="17" a="1"/>
  <c r="J150" i="17" s="1"/>
  <c r="L117" i="17" a="1"/>
  <c r="L117" i="17" s="1"/>
  <c r="N117" i="17" s="1" a="1"/>
  <c r="N117" i="17" s="1"/>
  <c r="J64" i="17" a="1"/>
  <c r="J64" i="17" s="1"/>
  <c r="Q320" i="17" a="1"/>
  <c r="Q320" i="17" s="1"/>
  <c r="Q272" i="17" a="1"/>
  <c r="Q272" i="17" s="1"/>
  <c r="J232" i="17" a="1"/>
  <c r="J232" i="17" s="1"/>
  <c r="Q139" i="17" a="1"/>
  <c r="Q139" i="17" s="1"/>
  <c r="O107" i="17"/>
  <c r="N75" i="17" a="1"/>
  <c r="N75" i="17" s="1"/>
  <c r="P75" i="17" s="1" a="1"/>
  <c r="P75" i="17" s="1"/>
  <c r="O47" i="17"/>
  <c r="N27" i="17" a="1"/>
  <c r="N27" i="17" s="1"/>
  <c r="Q27" i="17" s="1" a="1"/>
  <c r="Q27" i="17" s="1"/>
  <c r="J283" i="17" a="1"/>
  <c r="J283" i="17" s="1"/>
  <c r="L283" i="17" s="1" a="1"/>
  <c r="L283" i="17" s="1"/>
  <c r="J238" i="17" a="1"/>
  <c r="J238" i="17" s="1"/>
  <c r="J153" i="17" a="1"/>
  <c r="J153" i="17" s="1"/>
  <c r="L123" i="17" a="1"/>
  <c r="L123" i="17" s="1"/>
  <c r="J105" i="17" a="1"/>
  <c r="J105" i="17" s="1"/>
  <c r="M105" i="17" s="1" a="1"/>
  <c r="M105" i="17" s="1"/>
  <c r="L90" i="17" a="1"/>
  <c r="L90" i="17" s="1"/>
  <c r="N90" i="17" s="1" a="1"/>
  <c r="N90" i="17" s="1"/>
  <c r="J72" i="17" a="1"/>
  <c r="J72" i="17" s="1"/>
  <c r="M72" i="17" s="1" a="1"/>
  <c r="M72" i="17" s="1"/>
  <c r="J25" i="17" a="1"/>
  <c r="J25" i="17" s="1"/>
  <c r="J202" i="17" a="1"/>
  <c r="J202" i="17" s="1"/>
  <c r="M202" i="17" s="1" a="1"/>
  <c r="M202" i="17" s="1"/>
  <c r="O300" i="17"/>
  <c r="L106" i="17" a="1"/>
  <c r="L106" i="17" s="1"/>
  <c r="N106" i="17" s="1" a="1"/>
  <c r="N106" i="17" s="1"/>
  <c r="P166" i="17" a="1"/>
  <c r="P166" i="17" s="1"/>
  <c r="Q28" i="17" a="1"/>
  <c r="Q28" i="17" s="1"/>
  <c r="J207" i="17" a="1"/>
  <c r="J207" i="17" s="1"/>
  <c r="L207" i="17" s="1" a="1"/>
  <c r="L207" i="17" s="1"/>
  <c r="L147" i="17" a="1"/>
  <c r="L147" i="17" s="1"/>
  <c r="O147" i="17" s="1"/>
  <c r="J111" i="17" a="1"/>
  <c r="J111" i="17" s="1"/>
  <c r="M111" i="17" s="1" a="1"/>
  <c r="M111" i="17" s="1"/>
  <c r="J61" i="17" a="1"/>
  <c r="J61" i="17" s="1"/>
  <c r="L18" i="17" a="1"/>
  <c r="L18" i="17" s="1"/>
  <c r="O18" i="17" s="1"/>
  <c r="O272" i="17"/>
  <c r="O248" i="17"/>
  <c r="N119" i="17" a="1"/>
  <c r="N119" i="17" s="1"/>
  <c r="P119" i="17" s="1" a="1"/>
  <c r="P119" i="17" s="1"/>
  <c r="P107" i="17" a="1"/>
  <c r="P107" i="17" s="1"/>
  <c r="O67" i="17"/>
  <c r="O19" i="17"/>
  <c r="J298" i="17" a="1"/>
  <c r="J298" i="17" s="1"/>
  <c r="M298" i="17" s="1" a="1"/>
  <c r="M298" i="17" s="1"/>
  <c r="L235" i="17" a="1"/>
  <c r="L235" i="17" s="1"/>
  <c r="O235" i="17" s="1"/>
  <c r="L215" i="17" a="1"/>
  <c r="L215" i="17" s="1"/>
  <c r="L143" i="17" a="1"/>
  <c r="L143" i="17" s="1"/>
  <c r="N143" i="17" s="1" a="1"/>
  <c r="N143" i="17" s="1"/>
  <c r="L86" i="17" a="1"/>
  <c r="L86" i="17" s="1"/>
  <c r="N86" i="17" s="1" a="1"/>
  <c r="N86" i="17" s="1"/>
  <c r="J69" i="17" a="1"/>
  <c r="J69" i="17" s="1"/>
  <c r="M69" i="17" s="1" a="1"/>
  <c r="M69" i="17" s="1"/>
  <c r="J42" i="17" a="1"/>
  <c r="J42" i="17" s="1"/>
  <c r="L42" i="17" s="1" a="1"/>
  <c r="L42" i="17" s="1"/>
  <c r="J21" i="17" a="1"/>
  <c r="J21" i="17" s="1"/>
  <c r="P139" i="17" a="1"/>
  <c r="P139" i="17" s="1"/>
  <c r="Q145" i="17" a="1"/>
  <c r="Q145" i="17" s="1"/>
  <c r="R145" i="17" s="1"/>
  <c r="Q59" i="17" a="1"/>
  <c r="Q59" i="17" s="1"/>
  <c r="O304" i="17"/>
  <c r="O142" i="17"/>
  <c r="O256" i="17"/>
  <c r="N67" i="17" a="1"/>
  <c r="N67" i="17" s="1"/>
  <c r="P67" i="17" s="1" a="1"/>
  <c r="P67" i="17" s="1"/>
  <c r="Q7" i="17" a="1"/>
  <c r="Q7" i="17" s="1"/>
  <c r="N190" i="17" a="1"/>
  <c r="N190" i="17" s="1"/>
  <c r="P190" i="17" s="1" a="1"/>
  <c r="P190" i="17" s="1"/>
  <c r="N174" i="17" a="1"/>
  <c r="N174" i="17" s="1"/>
  <c r="P174" i="17" s="1" a="1"/>
  <c r="P174" i="17" s="1"/>
  <c r="J38" i="17" a="1"/>
  <c r="J38" i="17" s="1"/>
  <c r="K299" i="17" a="1"/>
  <c r="K299" i="17" s="1"/>
  <c r="J74" i="17" a="1"/>
  <c r="J74" i="17" s="1"/>
  <c r="M74" i="17" s="1" a="1"/>
  <c r="M74" i="17" s="1"/>
  <c r="N58" i="17" a="1"/>
  <c r="N58" i="17" s="1"/>
  <c r="J10" i="17" a="1"/>
  <c r="J10" i="17" s="1"/>
  <c r="O316" i="17"/>
  <c r="J236" i="17" a="1"/>
  <c r="J236" i="17" s="1"/>
  <c r="L236" i="17" s="1" a="1"/>
  <c r="L236" i="17" s="1"/>
  <c r="O236" i="17" s="1"/>
  <c r="O103" i="17"/>
  <c r="L127" i="17" a="1"/>
  <c r="L127" i="17" s="1"/>
  <c r="O127" i="17" s="1"/>
  <c r="N307" i="17" a="1"/>
  <c r="N307" i="17" s="1"/>
  <c r="Q307" i="17" s="1" a="1"/>
  <c r="Q307" i="17" s="1"/>
  <c r="R307" i="17" s="1"/>
  <c r="N211" i="17" a="1"/>
  <c r="N211" i="17" s="1"/>
  <c r="P211" i="17" s="1" a="1"/>
  <c r="P211" i="17" s="1"/>
  <c r="N137" i="17" a="1"/>
  <c r="N137" i="17" s="1"/>
  <c r="P137" i="17" s="1" a="1"/>
  <c r="P137" i="17" s="1"/>
  <c r="Q80" i="17" a="1"/>
  <c r="Q80" i="17" s="1"/>
  <c r="P255" i="17" a="1"/>
  <c r="P255" i="17" s="1"/>
  <c r="L210" i="17" a="1"/>
  <c r="L210" i="17" s="1"/>
  <c r="O210" i="17" s="1"/>
  <c r="O164" i="17"/>
  <c r="L6" i="17" a="1"/>
  <c r="L6" i="17" s="1"/>
  <c r="O295" i="17"/>
  <c r="Q324" i="17" a="1"/>
  <c r="Q324" i="17" s="1"/>
  <c r="L260" i="17" a="1"/>
  <c r="L260" i="17" s="1"/>
  <c r="J244" i="17" a="1"/>
  <c r="J244" i="17" s="1"/>
  <c r="J212" i="17" a="1"/>
  <c r="J212" i="17" s="1"/>
  <c r="M85" i="17" a="1"/>
  <c r="M85" i="17" s="1"/>
  <c r="K85" i="17" a="1"/>
  <c r="K85" i="17" s="1"/>
  <c r="N17" i="17" a="1"/>
  <c r="N17" i="17" s="1"/>
  <c r="Q17" i="17" s="1" a="1"/>
  <c r="Q17" i="17" s="1"/>
  <c r="R17" i="17" s="1"/>
  <c r="J121" i="17" a="1"/>
  <c r="J121" i="17" s="1"/>
  <c r="O310" i="17"/>
  <c r="O262" i="17"/>
  <c r="J239" i="17" a="1"/>
  <c r="J239" i="17" s="1"/>
  <c r="J109" i="17" a="1"/>
  <c r="J109" i="17" s="1"/>
  <c r="M109" i="17" s="1" a="1"/>
  <c r="M109" i="17" s="1"/>
  <c r="N78" i="17" a="1"/>
  <c r="N78" i="17" s="1"/>
  <c r="P78" i="17" s="1" a="1"/>
  <c r="P78" i="17" s="1"/>
  <c r="J70" i="17" a="1"/>
  <c r="J70" i="17" s="1"/>
  <c r="M70" i="17" s="1" a="1"/>
  <c r="M70" i="17" s="1"/>
  <c r="O54" i="17"/>
  <c r="N46" i="17" a="1"/>
  <c r="N46" i="17" s="1"/>
  <c r="Q46" i="17" s="1" a="1"/>
  <c r="Q46" i="17" s="1"/>
  <c r="P282" i="17" a="1"/>
  <c r="P282" i="17" s="1"/>
  <c r="P284" i="17" a="1"/>
  <c r="P284" i="17" s="1"/>
  <c r="P252" i="17" a="1"/>
  <c r="P252" i="17" s="1"/>
  <c r="O228" i="17"/>
  <c r="R228" i="17" s="1"/>
  <c r="O167" i="17"/>
  <c r="J155" i="17" a="1"/>
  <c r="J155" i="17" s="1"/>
  <c r="L155" i="17" s="1" a="1"/>
  <c r="L155" i="17" s="1"/>
  <c r="J94" i="17" a="1"/>
  <c r="J94" i="17" s="1"/>
  <c r="J231" i="17" a="1"/>
  <c r="J231" i="17" s="1"/>
  <c r="M231" i="17" s="1" a="1"/>
  <c r="M231" i="17" s="1"/>
  <c r="J299" i="17" a="1"/>
  <c r="J299" i="17" s="1"/>
  <c r="N227" i="17" a="1"/>
  <c r="N227" i="17" s="1"/>
  <c r="P227" i="17" s="1" a="1"/>
  <c r="P227" i="17" s="1"/>
  <c r="O198" i="17"/>
  <c r="L102" i="17" a="1"/>
  <c r="L102" i="17" s="1"/>
  <c r="N102" i="17" s="1" a="1"/>
  <c r="N102" i="17" s="1"/>
  <c r="P228" i="17" a="1"/>
  <c r="P228" i="17" s="1"/>
  <c r="Q227" i="17" a="1"/>
  <c r="Q227" i="17" s="1"/>
  <c r="R227" i="17" s="1"/>
  <c r="K39" i="17" a="1"/>
  <c r="K39" i="17" s="1"/>
  <c r="J292" i="17" a="1"/>
  <c r="J292" i="17" s="1"/>
  <c r="J274" i="17" a="1"/>
  <c r="J274" i="17" s="1"/>
  <c r="L274" i="17" s="1" a="1"/>
  <c r="L274" i="17" s="1"/>
  <c r="N206" i="17" a="1"/>
  <c r="N206" i="17" s="1"/>
  <c r="Q206" i="17" s="1" a="1"/>
  <c r="Q206" i="17" s="1"/>
  <c r="M134" i="17" a="1"/>
  <c r="M134" i="17" s="1"/>
  <c r="K134" i="17" a="1"/>
  <c r="K134" i="17" s="1"/>
  <c r="J116" i="17" a="1"/>
  <c r="J116" i="17" s="1"/>
  <c r="N218" i="17" a="1"/>
  <c r="N218" i="17" s="1"/>
  <c r="Q218" i="17" s="1" a="1"/>
  <c r="Q218" i="17" s="1"/>
  <c r="R218" i="17" s="1"/>
  <c r="O264" i="17"/>
  <c r="Q133" i="17" a="1"/>
  <c r="Q133" i="17" s="1"/>
  <c r="N101" i="17" a="1"/>
  <c r="N101" i="17" s="1"/>
  <c r="Q101" i="17" s="1" a="1"/>
  <c r="Q101" i="17" s="1"/>
  <c r="O59" i="17"/>
  <c r="J322" i="17" a="1"/>
  <c r="J322" i="17" s="1"/>
  <c r="L322" i="17" s="1" a="1"/>
  <c r="L322" i="17" s="1"/>
  <c r="L268" i="17" a="1"/>
  <c r="L268" i="17" s="1"/>
  <c r="P159" i="17" a="1"/>
  <c r="P159" i="17" s="1"/>
  <c r="J129" i="17" a="1"/>
  <c r="J129" i="17" s="1"/>
  <c r="L129" i="17" s="1" a="1"/>
  <c r="L129" i="17" s="1"/>
  <c r="Q62" i="17" a="1"/>
  <c r="Q62" i="17" s="1"/>
  <c r="P262" i="17" a="1"/>
  <c r="P262" i="17" s="1"/>
  <c r="Q44" i="17" a="1"/>
  <c r="Q44" i="17" s="1"/>
  <c r="J91" i="17" a="1"/>
  <c r="J91" i="17" s="1"/>
  <c r="L49" i="17" a="1"/>
  <c r="L49" i="17" s="1"/>
  <c r="P320" i="17" a="1"/>
  <c r="P320" i="17" s="1"/>
  <c r="O240" i="17"/>
  <c r="O216" i="17"/>
  <c r="J165" i="17" a="1"/>
  <c r="J165" i="17" s="1"/>
  <c r="M165" i="17" s="1" a="1"/>
  <c r="M165" i="17" s="1"/>
  <c r="O79" i="17"/>
  <c r="Q19" i="17" a="1"/>
  <c r="Q19" i="17" s="1"/>
  <c r="L238" i="17" a="1"/>
  <c r="L238" i="17" s="1"/>
  <c r="P220" i="17" a="1"/>
  <c r="P220" i="17" s="1"/>
  <c r="Q220" i="17" a="1"/>
  <c r="Q220" i="17" s="1"/>
  <c r="J60" i="17" a="1"/>
  <c r="J60" i="17" s="1"/>
  <c r="J45" i="17" a="1"/>
  <c r="J45" i="17" s="1"/>
  <c r="P14" i="17" a="1"/>
  <c r="P14" i="17" s="1"/>
  <c r="Q95" i="17" a="1"/>
  <c r="Q95" i="17" s="1"/>
  <c r="Q85" i="17" a="1"/>
  <c r="Q85" i="17" s="1"/>
  <c r="P294" i="17" a="1"/>
  <c r="P294" i="17" s="1"/>
  <c r="Q137" i="17" a="1"/>
  <c r="Q137" i="17" s="1"/>
  <c r="R137" i="17" s="1"/>
  <c r="K278" i="17" a="1"/>
  <c r="K278" i="17" s="1"/>
  <c r="M278" i="17" a="1"/>
  <c r="M278" i="17" s="1"/>
  <c r="L278" i="17" a="1"/>
  <c r="L278" i="17" s="1"/>
  <c r="J254" i="17" a="1"/>
  <c r="J254" i="17" s="1"/>
  <c r="J230" i="17" a="1"/>
  <c r="J230" i="17" s="1"/>
  <c r="M160" i="17" a="1"/>
  <c r="M160" i="17" s="1"/>
  <c r="K160" i="17" a="1"/>
  <c r="K160" i="17" s="1"/>
  <c r="L160" i="17" a="1"/>
  <c r="L160" i="17" s="1"/>
  <c r="N160" i="17" s="1" a="1"/>
  <c r="N160" i="17" s="1"/>
  <c r="J84" i="17" a="1"/>
  <c r="J84" i="17" s="1"/>
  <c r="L296" i="17" a="1"/>
  <c r="L296" i="17" s="1"/>
  <c r="P240" i="17" a="1"/>
  <c r="P240" i="17" s="1"/>
  <c r="N47" i="17" a="1"/>
  <c r="N47" i="17" s="1"/>
  <c r="Q47" i="17" s="1" a="1"/>
  <c r="Q47" i="17" s="1"/>
  <c r="R47" i="17" s="1"/>
  <c r="N15" i="17" a="1"/>
  <c r="N15" i="17" s="1"/>
  <c r="Q15" i="17" s="1" a="1"/>
  <c r="Q15" i="17" s="1"/>
  <c r="R15" i="17" s="1"/>
  <c r="J314" i="17" a="1"/>
  <c r="J314" i="17" s="1"/>
  <c r="L314" i="17" s="1" a="1"/>
  <c r="L314" i="17" s="1"/>
  <c r="N314" i="17" s="1" a="1"/>
  <c r="N314" i="17" s="1"/>
  <c r="J280" i="17" a="1"/>
  <c r="J280" i="17" s="1"/>
  <c r="N215" i="17" a="1"/>
  <c r="N215" i="17" s="1"/>
  <c r="P215" i="17" s="1" a="1"/>
  <c r="P215" i="17" s="1"/>
  <c r="L99" i="17" a="1"/>
  <c r="L99" i="17" s="1"/>
  <c r="N42" i="17" a="1"/>
  <c r="N42" i="17" s="1"/>
  <c r="N248" i="17" a="1"/>
  <c r="N248" i="17" s="1"/>
  <c r="Q248" i="17" s="1" a="1"/>
  <c r="Q248" i="17" s="1"/>
  <c r="P328" i="17" a="1"/>
  <c r="P328" i="17" s="1"/>
  <c r="O171" i="17"/>
  <c r="Q264" i="17" a="1"/>
  <c r="Q264" i="17" s="1"/>
  <c r="N35" i="17" a="1"/>
  <c r="N35" i="17" s="1"/>
  <c r="Q35" i="17" s="1" a="1"/>
  <c r="Q35" i="17" s="1"/>
  <c r="M12" i="17" a="1"/>
  <c r="M12" i="17" s="1"/>
  <c r="N151" i="17" a="1"/>
  <c r="N151" i="17" s="1"/>
  <c r="Q151" i="17" s="1" a="1"/>
  <c r="Q151" i="17" s="1"/>
  <c r="R151" i="17" s="1"/>
  <c r="M170" i="17" a="1"/>
  <c r="M170" i="17" s="1"/>
  <c r="K170" i="17" a="1"/>
  <c r="K170" i="17" s="1"/>
  <c r="O158" i="17"/>
  <c r="P53" i="17" a="1"/>
  <c r="P53" i="17" s="1"/>
  <c r="L5" i="17" a="1"/>
  <c r="L5" i="17" s="1"/>
  <c r="O5" i="17" s="1"/>
  <c r="N291" i="17" a="1"/>
  <c r="N291" i="17" s="1"/>
  <c r="P291" i="17" s="1" a="1"/>
  <c r="P291" i="17" s="1"/>
  <c r="L270" i="17" a="1"/>
  <c r="L270" i="17" s="1"/>
  <c r="N243" i="17" a="1"/>
  <c r="N243" i="17" s="1"/>
  <c r="Q243" i="17" s="1" a="1"/>
  <c r="Q243" i="17" s="1"/>
  <c r="J154" i="17" a="1"/>
  <c r="J154" i="17" s="1"/>
  <c r="L122" i="17" a="1"/>
  <c r="L122" i="17" s="1"/>
  <c r="O122" i="17" s="1"/>
  <c r="P8" i="17" a="1"/>
  <c r="P8" i="17" s="1"/>
  <c r="K290" i="17" a="1"/>
  <c r="K290" i="17" s="1"/>
  <c r="M290" i="17" a="1"/>
  <c r="M290" i="17" s="1"/>
  <c r="M255" i="17" a="1"/>
  <c r="M255" i="17" s="1"/>
  <c r="K255" i="17" a="1"/>
  <c r="K255" i="17" s="1"/>
  <c r="L38" i="17" a="1"/>
  <c r="L38" i="17" s="1"/>
  <c r="L26" i="17" a="1"/>
  <c r="L26" i="17" s="1"/>
  <c r="Q2" i="17" a="1"/>
  <c r="Q2" i="17" s="1"/>
  <c r="R2" i="17" s="1"/>
  <c r="L234" i="17" a="1"/>
  <c r="L234" i="17" s="1"/>
  <c r="N204" i="17" a="1"/>
  <c r="N204" i="17" s="1"/>
  <c r="P204" i="17" s="1" a="1"/>
  <c r="P204" i="17" s="1"/>
  <c r="Q77" i="17" a="1"/>
  <c r="Q77" i="17" s="1"/>
  <c r="O294" i="17"/>
  <c r="R294" i="17" s="1"/>
  <c r="O243" i="17"/>
  <c r="O44" i="17"/>
  <c r="L170" i="17" a="1"/>
  <c r="L170" i="17" s="1"/>
  <c r="J132" i="17" a="1"/>
  <c r="J132" i="17" s="1"/>
  <c r="M132" i="17" s="1" a="1"/>
  <c r="M132" i="17" s="1"/>
  <c r="L115" i="17" a="1"/>
  <c r="L115" i="17" s="1"/>
  <c r="L89" i="17" a="1"/>
  <c r="L89" i="17" s="1"/>
  <c r="N89" i="17" s="1" a="1"/>
  <c r="N89" i="17" s="1"/>
  <c r="M118" i="17" a="1"/>
  <c r="M118" i="17" s="1"/>
  <c r="K118" i="17" a="1"/>
  <c r="K118" i="17" s="1"/>
  <c r="O149" i="17"/>
  <c r="P85" i="17" a="1"/>
  <c r="P85" i="17" s="1"/>
  <c r="P310" i="17" a="1"/>
  <c r="P310" i="17" s="1"/>
  <c r="L163" i="17" a="1"/>
  <c r="L163" i="17" s="1"/>
  <c r="P80" i="17" a="1"/>
  <c r="P80" i="17" s="1"/>
  <c r="P149" i="17" a="1"/>
  <c r="P149" i="17" s="1"/>
  <c r="Q291" i="17" a="1"/>
  <c r="Q291" i="17" s="1"/>
  <c r="Q125" i="17" a="1"/>
  <c r="Q125" i="17" s="1"/>
  <c r="N32" i="17" a="1"/>
  <c r="N32" i="17" s="1"/>
  <c r="P32" i="17" s="1" a="1"/>
  <c r="P32" i="17" s="1"/>
  <c r="N198" i="17" a="1"/>
  <c r="N198" i="17" s="1"/>
  <c r="Q198" i="17" s="1" a="1"/>
  <c r="Q198" i="17" s="1"/>
  <c r="R198" i="17" s="1"/>
  <c r="O102" i="17"/>
  <c r="L312" i="17" a="1"/>
  <c r="L312" i="17" s="1"/>
  <c r="O312" i="17" s="1"/>
  <c r="L224" i="17" a="1"/>
  <c r="L224" i="17" s="1"/>
  <c r="N224" i="17" s="1" a="1"/>
  <c r="N224" i="17" s="1"/>
  <c r="L55" i="17" a="1"/>
  <c r="L55" i="17" s="1"/>
  <c r="N55" i="17" s="1" a="1"/>
  <c r="N55" i="17" s="1"/>
  <c r="Q13" i="17" a="1"/>
  <c r="Q13" i="17" s="1"/>
  <c r="L290" i="17" a="1"/>
  <c r="L290" i="17" s="1"/>
  <c r="Q169" i="17" a="1"/>
  <c r="Q169" i="17" s="1"/>
  <c r="R169" i="17" s="1"/>
  <c r="P59" i="17" a="1"/>
  <c r="P59" i="17" s="1"/>
  <c r="J39" i="17" a="1"/>
  <c r="J39" i="17" s="1"/>
  <c r="M39" i="17" s="1" a="1"/>
  <c r="M39" i="17" s="1"/>
  <c r="P27" i="17" a="1"/>
  <c r="P27" i="17" s="1"/>
  <c r="J48" i="17" a="1"/>
  <c r="J48" i="17" s="1"/>
  <c r="K36" i="17" a="1"/>
  <c r="K36" i="17" s="1"/>
  <c r="Q53" i="17" a="1"/>
  <c r="Q53" i="17" s="1"/>
  <c r="J138" i="17" a="1"/>
  <c r="J138" i="17" s="1"/>
  <c r="M138" i="17" s="1" a="1"/>
  <c r="M138" i="17" s="1"/>
  <c r="N256" i="17" a="1"/>
  <c r="N256" i="17" s="1"/>
  <c r="Q256" i="17" s="1" a="1"/>
  <c r="Q256" i="17" s="1"/>
  <c r="R256" i="17" s="1"/>
  <c r="J200" i="17" a="1"/>
  <c r="J200" i="17" s="1"/>
  <c r="P101" i="17" a="1"/>
  <c r="P101" i="17" s="1"/>
  <c r="P43" i="17" a="1"/>
  <c r="P43" i="17" s="1"/>
  <c r="P7" i="17" a="1"/>
  <c r="P7" i="17" s="1"/>
  <c r="M263" i="17" a="1"/>
  <c r="M263" i="17" s="1"/>
  <c r="K263" i="17" a="1"/>
  <c r="K263" i="17" s="1"/>
  <c r="K153" i="17" a="1"/>
  <c r="K153" i="17" s="1"/>
  <c r="M153" i="17" a="1"/>
  <c r="M153" i="17" s="1"/>
  <c r="L105" i="17" a="1"/>
  <c r="L105" i="17" s="1"/>
  <c r="N105" i="17" s="1" a="1"/>
  <c r="N105" i="17" s="1"/>
  <c r="O125" i="17"/>
  <c r="K207" i="17" a="1"/>
  <c r="K207" i="17" s="1"/>
  <c r="M207" i="17" a="1"/>
  <c r="M207" i="17" s="1"/>
  <c r="L111" i="17" a="1"/>
  <c r="L111" i="17" s="1"/>
  <c r="O111" i="17" s="1"/>
  <c r="M84" i="17" a="1"/>
  <c r="M84" i="17" s="1"/>
  <c r="K84" i="17" a="1"/>
  <c r="K84" i="17" s="1"/>
  <c r="O139" i="17"/>
  <c r="O83" i="17"/>
  <c r="N3" i="17" a="1"/>
  <c r="N3" i="17" s="1"/>
  <c r="P3" i="17" s="1" a="1"/>
  <c r="P3" i="17" s="1"/>
  <c r="L298" i="17" a="1"/>
  <c r="L298" i="17" s="1"/>
  <c r="O298" i="17" s="1"/>
  <c r="M235" i="17" a="1"/>
  <c r="M235" i="17" s="1"/>
  <c r="N235" i="17" a="1"/>
  <c r="N235" i="17" s="1"/>
  <c r="P63" i="17" a="1"/>
  <c r="P63" i="17" s="1"/>
  <c r="N23" i="17" a="1"/>
  <c r="N23" i="17" s="1"/>
  <c r="Q23" i="17" s="1" a="1"/>
  <c r="Q23" i="17" s="1"/>
  <c r="R23" i="17" s="1"/>
  <c r="Q119" i="17" a="1"/>
  <c r="Q119" i="17" s="1"/>
  <c r="Q75" i="17" a="1"/>
  <c r="Q75" i="17" s="1"/>
  <c r="R75" i="17" s="1"/>
  <c r="N31" i="17" a="1"/>
  <c r="N31" i="17" s="1"/>
  <c r="Q31" i="17" s="1" a="1"/>
  <c r="Q31" i="17" s="1"/>
  <c r="R31" i="17" s="1"/>
  <c r="J36" i="17" a="1"/>
  <c r="J36" i="17" s="1"/>
  <c r="K156" i="17" a="1"/>
  <c r="K156" i="17" s="1"/>
  <c r="K88" i="17" a="1"/>
  <c r="K88" i="17" s="1"/>
  <c r="K287" i="17" a="1"/>
  <c r="K287" i="17" s="1"/>
  <c r="K29" i="17" a="1"/>
  <c r="K29" i="17" s="1"/>
  <c r="K164" i="17" a="1"/>
  <c r="K164" i="17" s="1"/>
  <c r="K92" i="17" a="1"/>
  <c r="K92" i="17" s="1"/>
  <c r="K103" i="17" a="1"/>
  <c r="K103" i="17" s="1"/>
  <c r="K289" i="17" a="1"/>
  <c r="K289" i="17" s="1"/>
  <c r="K279" i="17" a="1"/>
  <c r="K279" i="17" s="1"/>
  <c r="K150" i="17" a="1"/>
  <c r="K150" i="17" s="1"/>
  <c r="K54" i="17" a="1"/>
  <c r="K54" i="17" s="1"/>
  <c r="K38" i="17" a="1"/>
  <c r="K38" i="17" s="1"/>
  <c r="K22" i="17" a="1"/>
  <c r="K22" i="17" s="1"/>
  <c r="K6" i="17" a="1"/>
  <c r="K6" i="17" s="1"/>
  <c r="K140" i="17" a="1"/>
  <c r="K140" i="17" s="1"/>
  <c r="K60" i="17" a="1"/>
  <c r="K60" i="17" s="1"/>
  <c r="K271" i="17" a="1"/>
  <c r="K271" i="17" s="1"/>
  <c r="K313" i="17" a="1"/>
  <c r="K313" i="17" s="1"/>
  <c r="K64" i="17" a="1"/>
  <c r="K64" i="17" s="1"/>
  <c r="K83" i="17" a="1"/>
  <c r="K83" i="17" s="1"/>
  <c r="K158" i="17" a="1"/>
  <c r="K158" i="17" s="1"/>
  <c r="K273" i="17" a="1"/>
  <c r="K273" i="17" s="1"/>
  <c r="K166" i="17" a="1"/>
  <c r="K166" i="17" s="1"/>
  <c r="K146" i="17" a="1"/>
  <c r="K146" i="17" s="1"/>
  <c r="K50" i="17" a="1"/>
  <c r="K50" i="17" s="1"/>
  <c r="M50" i="17" a="1"/>
  <c r="M50" i="17" s="1"/>
  <c r="K34" i="17" a="1"/>
  <c r="K34" i="17" s="1"/>
  <c r="K18" i="17" a="1"/>
  <c r="K18" i="17" s="1"/>
  <c r="K124" i="17" a="1"/>
  <c r="K124" i="17" s="1"/>
  <c r="K28" i="17" a="1"/>
  <c r="K28" i="17" s="1"/>
  <c r="K270" i="17" a="1"/>
  <c r="K270" i="17" s="1"/>
  <c r="K128" i="17" a="1"/>
  <c r="K128" i="17" s="1"/>
  <c r="K32" i="17" a="1"/>
  <c r="K32" i="17" s="1"/>
  <c r="K311" i="17" a="1"/>
  <c r="K311" i="17" s="1"/>
  <c r="K162" i="17" a="1"/>
  <c r="K162" i="17" s="1"/>
  <c r="K62" i="17" a="1"/>
  <c r="K62" i="17" s="1"/>
  <c r="K46" i="17" a="1"/>
  <c r="K46" i="17" s="1"/>
  <c r="K30" i="17" a="1"/>
  <c r="K30" i="17" s="1"/>
  <c r="K14" i="17" a="1"/>
  <c r="K14" i="17" s="1"/>
  <c r="K262" i="17" a="1"/>
  <c r="K262" i="17" s="1"/>
  <c r="K204" i="17" a="1"/>
  <c r="K204" i="17" s="1"/>
  <c r="K108" i="17" a="1"/>
  <c r="K108" i="17" s="1"/>
  <c r="K303" i="17" a="1"/>
  <c r="K303" i="17" s="1"/>
  <c r="K133" i="17" a="1"/>
  <c r="K133" i="17" s="1"/>
  <c r="K220" i="17" a="1"/>
  <c r="K220" i="17" s="1"/>
  <c r="K112" i="17" a="1"/>
  <c r="K112" i="17" s="1"/>
  <c r="K4" i="17" a="1"/>
  <c r="K4" i="17" s="1"/>
  <c r="K246" i="17" a="1"/>
  <c r="K246" i="17" s="1"/>
  <c r="K295" i="17" a="1"/>
  <c r="K295" i="17" s="1"/>
  <c r="K154" i="17" a="1"/>
  <c r="K154" i="17" s="1"/>
  <c r="K58" i="17" a="1"/>
  <c r="K58" i="17" s="1"/>
  <c r="K42" i="17" a="1"/>
  <c r="K42" i="17" s="1"/>
  <c r="K26" i="17" a="1"/>
  <c r="K26" i="17" s="1"/>
  <c r="K10" i="17" a="1"/>
  <c r="K10" i="17" s="1"/>
  <c r="K57" i="17" a="1"/>
  <c r="K57" i="17" s="1"/>
  <c r="K320" i="17" a="1"/>
  <c r="K320" i="17" s="1"/>
  <c r="K21" i="17" a="1"/>
  <c r="K21" i="17" s="1"/>
  <c r="K257" i="17" a="1"/>
  <c r="K257" i="17" s="1"/>
  <c r="K16" i="17" a="1"/>
  <c r="K16" i="17" s="1"/>
  <c r="K157" i="17" a="1"/>
  <c r="K157" i="17" s="1"/>
  <c r="K13" i="17" a="1"/>
  <c r="K13" i="17" s="1"/>
  <c r="K259" i="17" a="1"/>
  <c r="K259" i="17" s="1"/>
  <c r="K268" i="17" a="1"/>
  <c r="K268" i="17" s="1"/>
  <c r="K272" i="17" a="1"/>
  <c r="K272" i="17" s="1"/>
  <c r="K187" i="17" a="1"/>
  <c r="K187" i="17" s="1"/>
  <c r="K171" i="17" a="1"/>
  <c r="K171" i="17" s="1"/>
  <c r="K123" i="17" a="1"/>
  <c r="K123" i="17" s="1"/>
  <c r="K67" i="17" a="1"/>
  <c r="K67" i="17" s="1"/>
  <c r="K324" i="17" a="1"/>
  <c r="K324" i="17" s="1"/>
  <c r="K319" i="17" a="1"/>
  <c r="K319" i="17" s="1"/>
  <c r="K304" i="17" a="1"/>
  <c r="K304" i="17" s="1"/>
  <c r="K144" i="17" a="1"/>
  <c r="K144" i="17" s="1"/>
  <c r="K236" i="17" a="1"/>
  <c r="K236" i="17" s="1"/>
  <c r="K141" i="17" a="1"/>
  <c r="K141" i="17" s="1"/>
  <c r="K5" i="17" a="1"/>
  <c r="K5" i="17" s="1"/>
  <c r="K280" i="17" a="1"/>
  <c r="K280" i="17" s="1"/>
  <c r="K296" i="17" a="1"/>
  <c r="K296" i="17" s="1"/>
  <c r="K183" i="17" a="1"/>
  <c r="K183" i="17" s="1"/>
  <c r="K155" i="17" a="1"/>
  <c r="K155" i="17" s="1"/>
  <c r="K107" i="17" a="1"/>
  <c r="K107" i="17" s="1"/>
  <c r="K51" i="17" a="1"/>
  <c r="K51" i="17" s="1"/>
  <c r="K264" i="17" a="1"/>
  <c r="K264" i="17" s="1"/>
  <c r="K101" i="17" a="1"/>
  <c r="K101" i="17" s="1"/>
  <c r="K315" i="17" a="1"/>
  <c r="K315" i="17" s="1"/>
  <c r="K76" i="17" a="1"/>
  <c r="K76" i="17" s="1"/>
  <c r="K95" i="17" a="1"/>
  <c r="K95" i="17" s="1"/>
  <c r="K125" i="17" a="1"/>
  <c r="K125" i="17" s="1"/>
  <c r="K288" i="17" a="1"/>
  <c r="K288" i="17" s="1"/>
  <c r="K284" i="17" a="1"/>
  <c r="K284" i="17" s="1"/>
  <c r="K328" i="17" a="1"/>
  <c r="K328" i="17" s="1"/>
  <c r="K179" i="17" a="1"/>
  <c r="K179" i="17" s="1"/>
  <c r="K139" i="17" a="1"/>
  <c r="K139" i="17" s="1"/>
  <c r="K206" i="17" a="1"/>
  <c r="K206" i="17" s="1"/>
  <c r="K327" i="17" a="1"/>
  <c r="K327" i="17" s="1"/>
  <c r="K53" i="17" a="1"/>
  <c r="K53" i="17" s="1"/>
  <c r="K300" i="17" a="1"/>
  <c r="K300" i="17" s="1"/>
  <c r="K48" i="17" a="1"/>
  <c r="K48" i="17" s="1"/>
  <c r="K27" i="17" a="1"/>
  <c r="K27" i="17" s="1"/>
  <c r="K45" i="17" a="1"/>
  <c r="K45" i="17" s="1"/>
  <c r="K312" i="17" a="1"/>
  <c r="K312" i="17" s="1"/>
  <c r="K326" i="17" a="1"/>
  <c r="K326" i="17" s="1"/>
  <c r="K175" i="17" a="1"/>
  <c r="K175" i="17" s="1"/>
  <c r="K135" i="17" a="1"/>
  <c r="K135" i="17" s="1"/>
  <c r="K35" i="17" a="1"/>
  <c r="K35" i="17" s="1"/>
  <c r="R316" i="17"/>
  <c r="R20" i="17"/>
  <c r="R130" i="17"/>
  <c r="R98" i="17"/>
  <c r="R193" i="17"/>
  <c r="R114" i="17"/>
  <c r="R148" i="17"/>
  <c r="R119" i="17"/>
  <c r="R19" i="17"/>
  <c r="R309" i="17"/>
  <c r="R52" i="17"/>
  <c r="R63" i="17"/>
  <c r="R149" i="17"/>
  <c r="R216" i="17"/>
  <c r="R318" i="17"/>
  <c r="R302" i="17"/>
  <c r="R80" i="17"/>
  <c r="R44" i="17"/>
  <c r="R79" i="17"/>
  <c r="R214" i="17"/>
  <c r="R87" i="17"/>
  <c r="R100" i="17"/>
  <c r="R317" i="17"/>
  <c r="R248" i="17"/>
  <c r="R222" i="17"/>
  <c r="R192" i="17"/>
  <c r="R291" i="17"/>
  <c r="R219" i="17"/>
  <c r="R77" i="17"/>
  <c r="D860" i="16"/>
  <c r="D859" i="16"/>
  <c r="D858" i="16"/>
  <c r="D857" i="16"/>
  <c r="D856" i="16"/>
  <c r="D855" i="16"/>
  <c r="D854" i="16"/>
  <c r="D853" i="16"/>
  <c r="D852" i="16"/>
  <c r="D851" i="16"/>
  <c r="D850" i="16"/>
  <c r="D849" i="16"/>
  <c r="D848" i="16"/>
  <c r="D847" i="16"/>
  <c r="D846" i="16"/>
  <c r="D845" i="16"/>
  <c r="D844" i="16"/>
  <c r="D843" i="16"/>
  <c r="D842" i="16"/>
  <c r="D841" i="16"/>
  <c r="D840" i="16"/>
  <c r="D839" i="16"/>
  <c r="D838" i="16"/>
  <c r="D837" i="16"/>
  <c r="D836" i="16"/>
  <c r="D835" i="16"/>
  <c r="D834" i="16"/>
  <c r="D833" i="16"/>
  <c r="D832" i="16"/>
  <c r="D831" i="16"/>
  <c r="D830" i="16"/>
  <c r="D829" i="16"/>
  <c r="D828" i="16"/>
  <c r="D827" i="16"/>
  <c r="D826" i="16"/>
  <c r="D825" i="16"/>
  <c r="D824" i="16"/>
  <c r="D823" i="16"/>
  <c r="D822" i="16"/>
  <c r="D821" i="16"/>
  <c r="D820" i="16"/>
  <c r="D819" i="16"/>
  <c r="D818" i="16"/>
  <c r="D817" i="16"/>
  <c r="D816" i="16"/>
  <c r="D815" i="16"/>
  <c r="D814" i="16"/>
  <c r="D813" i="16"/>
  <c r="D812" i="16"/>
  <c r="D811" i="16"/>
  <c r="D810" i="16"/>
  <c r="D809" i="16"/>
  <c r="D808" i="16"/>
  <c r="D807" i="16"/>
  <c r="D806" i="16"/>
  <c r="D805" i="16"/>
  <c r="D804" i="16"/>
  <c r="D803" i="16"/>
  <c r="D802" i="16"/>
  <c r="D801" i="16"/>
  <c r="D800" i="16"/>
  <c r="D799" i="16"/>
  <c r="D798" i="16"/>
  <c r="D797" i="16"/>
  <c r="D796" i="16"/>
  <c r="D795" i="16"/>
  <c r="D794" i="16"/>
  <c r="D793" i="16"/>
  <c r="D792" i="16"/>
  <c r="D791" i="16"/>
  <c r="D790" i="16"/>
  <c r="D789" i="16"/>
  <c r="D788" i="16"/>
  <c r="D787" i="16"/>
  <c r="D786" i="16"/>
  <c r="D785" i="16"/>
  <c r="D784" i="16"/>
  <c r="D783" i="16"/>
  <c r="D782" i="16"/>
  <c r="D781" i="16"/>
  <c r="D780" i="16"/>
  <c r="D779" i="16"/>
  <c r="D778" i="16"/>
  <c r="D777" i="16"/>
  <c r="D776" i="16"/>
  <c r="D775" i="16"/>
  <c r="D774" i="16"/>
  <c r="D773" i="16"/>
  <c r="D772" i="16"/>
  <c r="D771" i="16"/>
  <c r="D770" i="16"/>
  <c r="D769" i="16"/>
  <c r="D768" i="16"/>
  <c r="D767" i="16"/>
  <c r="D766" i="16"/>
  <c r="D765" i="16"/>
  <c r="D764" i="16"/>
  <c r="D763" i="16"/>
  <c r="D762" i="16"/>
  <c r="D761" i="16"/>
  <c r="D760" i="16"/>
  <c r="D759" i="16"/>
  <c r="D758" i="16"/>
  <c r="D757" i="16"/>
  <c r="D756" i="16"/>
  <c r="D755" i="16"/>
  <c r="D754" i="16"/>
  <c r="D753" i="16"/>
  <c r="D752" i="16"/>
  <c r="D751" i="16"/>
  <c r="D750" i="16"/>
  <c r="D749" i="16"/>
  <c r="D748" i="16"/>
  <c r="D747" i="16"/>
  <c r="D746" i="16"/>
  <c r="D745" i="16"/>
  <c r="D744" i="16"/>
  <c r="D743" i="16"/>
  <c r="D742" i="16"/>
  <c r="D741" i="16"/>
  <c r="D740" i="16"/>
  <c r="D739" i="16"/>
  <c r="D738" i="16"/>
  <c r="D737" i="16"/>
  <c r="D736" i="16"/>
  <c r="D735" i="16"/>
  <c r="D734" i="16"/>
  <c r="D733" i="16"/>
  <c r="D732" i="16"/>
  <c r="D731" i="16"/>
  <c r="D730" i="16"/>
  <c r="D729" i="16"/>
  <c r="D728" i="16"/>
  <c r="D727" i="16"/>
  <c r="D726" i="16"/>
  <c r="D725" i="16"/>
  <c r="D724" i="16"/>
  <c r="D723" i="16"/>
  <c r="D722" i="16"/>
  <c r="D721" i="16"/>
  <c r="D720" i="16"/>
  <c r="D719" i="16"/>
  <c r="D718" i="16"/>
  <c r="D717" i="16"/>
  <c r="D716" i="16"/>
  <c r="D715" i="16"/>
  <c r="D714" i="16"/>
  <c r="D713" i="16"/>
  <c r="D712" i="16"/>
  <c r="D711" i="16"/>
  <c r="D710" i="16"/>
  <c r="D709" i="16"/>
  <c r="D708" i="16"/>
  <c r="D707" i="16"/>
  <c r="D706" i="16"/>
  <c r="D705" i="16"/>
  <c r="D704" i="16"/>
  <c r="D703" i="16"/>
  <c r="D702" i="16"/>
  <c r="D701" i="16"/>
  <c r="D700" i="16"/>
  <c r="D699" i="16"/>
  <c r="D698" i="16"/>
  <c r="D697" i="16"/>
  <c r="D696" i="16"/>
  <c r="D695" i="16"/>
  <c r="D694" i="16"/>
  <c r="D693" i="16"/>
  <c r="D692" i="16"/>
  <c r="D691" i="16"/>
  <c r="D690" i="16"/>
  <c r="D689" i="16"/>
  <c r="D688" i="16"/>
  <c r="D687" i="16"/>
  <c r="D686" i="16"/>
  <c r="D685" i="16"/>
  <c r="D684" i="16"/>
  <c r="D683" i="16"/>
  <c r="D682" i="16"/>
  <c r="D681" i="16"/>
  <c r="D680" i="16"/>
  <c r="D679" i="16"/>
  <c r="D678" i="16"/>
  <c r="D677" i="16"/>
  <c r="D676" i="16"/>
  <c r="D675" i="16"/>
  <c r="D674" i="16"/>
  <c r="D673" i="16"/>
  <c r="D672" i="16"/>
  <c r="D671" i="16"/>
  <c r="D670" i="16"/>
  <c r="D669" i="16"/>
  <c r="D668" i="16"/>
  <c r="D667" i="16"/>
  <c r="D666" i="16"/>
  <c r="D665" i="16"/>
  <c r="D664" i="16"/>
  <c r="D663" i="16"/>
  <c r="D662" i="16"/>
  <c r="D661" i="16"/>
  <c r="D660" i="16"/>
  <c r="D659" i="16"/>
  <c r="D658" i="16"/>
  <c r="D657" i="16"/>
  <c r="D656" i="16"/>
  <c r="D655" i="16"/>
  <c r="D654" i="16"/>
  <c r="D653" i="16"/>
  <c r="D652" i="16"/>
  <c r="D651" i="16"/>
  <c r="D650" i="16"/>
  <c r="D649" i="16"/>
  <c r="D648" i="16"/>
  <c r="D647" i="16"/>
  <c r="D646" i="16"/>
  <c r="D645" i="16"/>
  <c r="D644" i="16"/>
  <c r="D643" i="16"/>
  <c r="D642" i="16"/>
  <c r="D641" i="16"/>
  <c r="D640" i="16"/>
  <c r="D639" i="16"/>
  <c r="D638" i="16"/>
  <c r="D637" i="16"/>
  <c r="D636" i="16"/>
  <c r="D635" i="16"/>
  <c r="D634" i="16"/>
  <c r="D633" i="16"/>
  <c r="D632" i="16"/>
  <c r="D631" i="16"/>
  <c r="D630" i="16"/>
  <c r="D629" i="16"/>
  <c r="D628" i="16"/>
  <c r="D627" i="16"/>
  <c r="D626" i="16"/>
  <c r="D625" i="16"/>
  <c r="D624" i="16"/>
  <c r="D623" i="16"/>
  <c r="D622" i="16"/>
  <c r="D621" i="16"/>
  <c r="D620" i="16"/>
  <c r="D619" i="16"/>
  <c r="D618" i="16"/>
  <c r="D617" i="16"/>
  <c r="D616" i="16"/>
  <c r="D615" i="16"/>
  <c r="D614" i="16"/>
  <c r="D613" i="16"/>
  <c r="D612" i="16"/>
  <c r="D611" i="16"/>
  <c r="D610" i="16"/>
  <c r="D609" i="16"/>
  <c r="D608" i="16"/>
  <c r="D607" i="16"/>
  <c r="D606" i="16"/>
  <c r="D605" i="16"/>
  <c r="D604" i="16"/>
  <c r="D603" i="16"/>
  <c r="D602" i="16"/>
  <c r="D601" i="16"/>
  <c r="D600" i="16"/>
  <c r="D599" i="16"/>
  <c r="D598" i="16"/>
  <c r="D597" i="16"/>
  <c r="D596" i="16"/>
  <c r="D595" i="16"/>
  <c r="D594" i="16"/>
  <c r="D593" i="16"/>
  <c r="D592" i="16"/>
  <c r="D591" i="16"/>
  <c r="D590" i="16"/>
  <c r="D589" i="16"/>
  <c r="D588" i="16"/>
  <c r="D587" i="16"/>
  <c r="D586" i="16"/>
  <c r="D585" i="16"/>
  <c r="D584" i="16"/>
  <c r="D583" i="16"/>
  <c r="D582" i="16"/>
  <c r="D581" i="16"/>
  <c r="D580" i="16"/>
  <c r="D579" i="16"/>
  <c r="D578" i="16"/>
  <c r="D577" i="16"/>
  <c r="D576" i="16"/>
  <c r="D575" i="16"/>
  <c r="D574" i="16"/>
  <c r="D573" i="16"/>
  <c r="D572" i="16"/>
  <c r="D571" i="16"/>
  <c r="D570" i="16"/>
  <c r="D569" i="16"/>
  <c r="D568" i="16"/>
  <c r="D567" i="16"/>
  <c r="D566" i="16"/>
  <c r="D565" i="16"/>
  <c r="D564" i="16"/>
  <c r="D563" i="16"/>
  <c r="D562" i="16"/>
  <c r="D561" i="16"/>
  <c r="D560" i="16"/>
  <c r="D559" i="16"/>
  <c r="D558" i="16"/>
  <c r="D557" i="16"/>
  <c r="D556" i="16"/>
  <c r="D555" i="16"/>
  <c r="D554" i="16"/>
  <c r="D553" i="16"/>
  <c r="D552" i="16"/>
  <c r="D551" i="16"/>
  <c r="D550" i="16"/>
  <c r="D549" i="16"/>
  <c r="D548" i="16"/>
  <c r="D547" i="16"/>
  <c r="D546" i="16"/>
  <c r="D545" i="16"/>
  <c r="D544" i="16"/>
  <c r="D543" i="16"/>
  <c r="D542" i="16"/>
  <c r="D541" i="16"/>
  <c r="D540" i="16"/>
  <c r="D539" i="16"/>
  <c r="D538" i="16"/>
  <c r="D537" i="16"/>
  <c r="D536" i="16"/>
  <c r="D535" i="16"/>
  <c r="D534" i="16"/>
  <c r="D533" i="16"/>
  <c r="D532" i="16"/>
  <c r="D531" i="16"/>
  <c r="D530" i="16"/>
  <c r="D529" i="16"/>
  <c r="D528" i="16"/>
  <c r="D527" i="16"/>
  <c r="D526" i="16"/>
  <c r="D525" i="16"/>
  <c r="D524" i="16"/>
  <c r="D523" i="16"/>
  <c r="D522" i="16"/>
  <c r="D521" i="16"/>
  <c r="D520" i="16"/>
  <c r="D519" i="16"/>
  <c r="D518" i="16"/>
  <c r="D517" i="16"/>
  <c r="D516" i="16"/>
  <c r="D515" i="16"/>
  <c r="D514" i="16"/>
  <c r="D513" i="16"/>
  <c r="D512" i="16"/>
  <c r="D511" i="16"/>
  <c r="D510" i="16"/>
  <c r="D509" i="16"/>
  <c r="D508" i="16"/>
  <c r="D507" i="16"/>
  <c r="D506" i="16"/>
  <c r="D505" i="16"/>
  <c r="D504" i="16"/>
  <c r="D503" i="16"/>
  <c r="D502" i="16"/>
  <c r="D501" i="16"/>
  <c r="D500" i="16"/>
  <c r="D499" i="16"/>
  <c r="D498" i="16"/>
  <c r="D497" i="16"/>
  <c r="D496" i="16"/>
  <c r="D495" i="16"/>
  <c r="D494" i="16"/>
  <c r="D493" i="16"/>
  <c r="D492" i="16"/>
  <c r="D491" i="16"/>
  <c r="D490" i="16"/>
  <c r="D489" i="16"/>
  <c r="D488" i="16"/>
  <c r="D487" i="16"/>
  <c r="D486" i="16"/>
  <c r="D485" i="16"/>
  <c r="D484" i="16"/>
  <c r="D483" i="16"/>
  <c r="D482" i="16"/>
  <c r="D481" i="16"/>
  <c r="D480" i="16"/>
  <c r="D479" i="16"/>
  <c r="D478" i="16"/>
  <c r="D477" i="16"/>
  <c r="D476" i="16"/>
  <c r="D475" i="16"/>
  <c r="D474" i="16"/>
  <c r="D473" i="16"/>
  <c r="D472" i="16"/>
  <c r="D471" i="16"/>
  <c r="D470" i="16"/>
  <c r="D469" i="16"/>
  <c r="D468" i="16"/>
  <c r="D467" i="16"/>
  <c r="D466" i="16"/>
  <c r="D465" i="16"/>
  <c r="D464" i="16"/>
  <c r="D463" i="16"/>
  <c r="D462" i="16"/>
  <c r="D461" i="16"/>
  <c r="D460" i="16"/>
  <c r="D459" i="16"/>
  <c r="D458" i="16"/>
  <c r="D457" i="16"/>
  <c r="D456" i="16"/>
  <c r="D455" i="16"/>
  <c r="D454" i="16"/>
  <c r="D453" i="16"/>
  <c r="D452" i="16"/>
  <c r="D451" i="16"/>
  <c r="D450" i="16"/>
  <c r="D449" i="16"/>
  <c r="D448" i="16"/>
  <c r="D447" i="16"/>
  <c r="D446" i="16"/>
  <c r="D445" i="16"/>
  <c r="D444" i="16"/>
  <c r="D443" i="16"/>
  <c r="D442" i="16"/>
  <c r="D441" i="16"/>
  <c r="D440" i="16"/>
  <c r="D439" i="16"/>
  <c r="D438" i="16"/>
  <c r="D437" i="16"/>
  <c r="D436" i="16"/>
  <c r="D435" i="16"/>
  <c r="D434" i="16"/>
  <c r="D433" i="16"/>
  <c r="D432" i="16"/>
  <c r="D431" i="16"/>
  <c r="D430" i="16"/>
  <c r="D429" i="16"/>
  <c r="D428" i="16"/>
  <c r="D427" i="16"/>
  <c r="D426" i="16"/>
  <c r="D425" i="16"/>
  <c r="D424" i="16"/>
  <c r="D423" i="16"/>
  <c r="D422" i="16"/>
  <c r="D421" i="16"/>
  <c r="D420" i="16"/>
  <c r="D419" i="16"/>
  <c r="D418" i="16"/>
  <c r="D417" i="16"/>
  <c r="D416" i="16"/>
  <c r="D415" i="16"/>
  <c r="D414" i="16"/>
  <c r="D413" i="16"/>
  <c r="D412" i="16"/>
  <c r="D411" i="16"/>
  <c r="D410" i="16"/>
  <c r="D409" i="16"/>
  <c r="D408" i="16"/>
  <c r="D407" i="16"/>
  <c r="D406" i="16"/>
  <c r="D405" i="16"/>
  <c r="D404" i="16"/>
  <c r="D403" i="16"/>
  <c r="D402" i="16"/>
  <c r="D401" i="16"/>
  <c r="D400" i="16"/>
  <c r="D399" i="16"/>
  <c r="D398" i="16"/>
  <c r="D397" i="16"/>
  <c r="D396" i="16"/>
  <c r="D395" i="16"/>
  <c r="D394" i="16"/>
  <c r="D393" i="16"/>
  <c r="D392" i="16"/>
  <c r="D391" i="16"/>
  <c r="D390" i="16"/>
  <c r="D389" i="16"/>
  <c r="D388" i="16"/>
  <c r="D387" i="16"/>
  <c r="D386" i="16"/>
  <c r="D385" i="16"/>
  <c r="D384" i="16"/>
  <c r="D383" i="16"/>
  <c r="D382" i="16"/>
  <c r="D381" i="16"/>
  <c r="D380" i="16"/>
  <c r="D379" i="16"/>
  <c r="D378" i="16"/>
  <c r="D377" i="16"/>
  <c r="D376" i="16"/>
  <c r="D375" i="16"/>
  <c r="D374" i="16"/>
  <c r="D373" i="16"/>
  <c r="D372" i="16"/>
  <c r="D371" i="16"/>
  <c r="D370" i="16"/>
  <c r="D369" i="16"/>
  <c r="D368" i="16"/>
  <c r="D367" i="16"/>
  <c r="D366" i="16"/>
  <c r="D365" i="16"/>
  <c r="D364" i="16"/>
  <c r="D363" i="16"/>
  <c r="D362" i="16"/>
  <c r="D361" i="16"/>
  <c r="D360" i="16"/>
  <c r="D359" i="16"/>
  <c r="D358" i="16"/>
  <c r="D357" i="16"/>
  <c r="D356" i="16"/>
  <c r="D355" i="16"/>
  <c r="D354" i="16"/>
  <c r="D353" i="16"/>
  <c r="D352" i="16"/>
  <c r="D351" i="16"/>
  <c r="D350" i="16"/>
  <c r="D349" i="16"/>
  <c r="D348" i="16"/>
  <c r="D347" i="16"/>
  <c r="D346" i="16"/>
  <c r="D345" i="16"/>
  <c r="D344" i="16"/>
  <c r="D343" i="16"/>
  <c r="D342" i="16"/>
  <c r="D341" i="16"/>
  <c r="D340" i="16"/>
  <c r="D339" i="16"/>
  <c r="D338" i="16"/>
  <c r="D337" i="16"/>
  <c r="D336" i="16"/>
  <c r="D335" i="16"/>
  <c r="D334" i="16"/>
  <c r="D333" i="16"/>
  <c r="D332" i="16"/>
  <c r="D331" i="16"/>
  <c r="D330" i="16"/>
  <c r="D329" i="16"/>
  <c r="D328" i="16"/>
  <c r="D327" i="16"/>
  <c r="D326" i="16"/>
  <c r="D325" i="16"/>
  <c r="D324" i="16"/>
  <c r="D323" i="16"/>
  <c r="D322" i="16"/>
  <c r="D321" i="16"/>
  <c r="D320" i="16"/>
  <c r="D319" i="16"/>
  <c r="D318" i="16"/>
  <c r="D317" i="16"/>
  <c r="D316" i="16"/>
  <c r="D315" i="16"/>
  <c r="D314" i="16"/>
  <c r="D313" i="16"/>
  <c r="D312" i="16"/>
  <c r="D311" i="16"/>
  <c r="D310" i="16"/>
  <c r="D309" i="16"/>
  <c r="D308" i="16"/>
  <c r="D307" i="16"/>
  <c r="D306" i="16"/>
  <c r="D305" i="16"/>
  <c r="D304" i="16"/>
  <c r="D303" i="16"/>
  <c r="D302" i="16"/>
  <c r="D301" i="16"/>
  <c r="D300" i="16"/>
  <c r="D299" i="16"/>
  <c r="D298" i="16"/>
  <c r="D297" i="16"/>
  <c r="D296" i="16"/>
  <c r="D295" i="16"/>
  <c r="D294" i="16"/>
  <c r="D293" i="16"/>
  <c r="D292" i="16"/>
  <c r="D291" i="16"/>
  <c r="D290" i="16"/>
  <c r="D289" i="16"/>
  <c r="D288" i="16"/>
  <c r="D287" i="16"/>
  <c r="D286" i="16"/>
  <c r="D285" i="16"/>
  <c r="D284" i="16"/>
  <c r="D283" i="16"/>
  <c r="D282" i="16"/>
  <c r="D281" i="16"/>
  <c r="D280" i="16"/>
  <c r="D279" i="16"/>
  <c r="D278" i="16"/>
  <c r="D277" i="16"/>
  <c r="D276" i="16"/>
  <c r="D275" i="16"/>
  <c r="D274" i="16"/>
  <c r="D273" i="16"/>
  <c r="D272" i="16"/>
  <c r="D271" i="16"/>
  <c r="D270" i="16"/>
  <c r="D269" i="16"/>
  <c r="D268" i="16"/>
  <c r="D267" i="16"/>
  <c r="D266" i="16"/>
  <c r="D265" i="16"/>
  <c r="D264" i="16"/>
  <c r="D263" i="16"/>
  <c r="D262" i="16"/>
  <c r="D261" i="16"/>
  <c r="D260" i="16"/>
  <c r="D259" i="16"/>
  <c r="D258" i="16"/>
  <c r="D257" i="16"/>
  <c r="D256" i="16"/>
  <c r="D255" i="16"/>
  <c r="D254" i="16"/>
  <c r="D253" i="16"/>
  <c r="D252" i="16"/>
  <c r="D251" i="16"/>
  <c r="D250" i="16"/>
  <c r="D249" i="16"/>
  <c r="D248" i="16"/>
  <c r="D247" i="16"/>
  <c r="D246" i="16"/>
  <c r="D245" i="16"/>
  <c r="D244" i="16"/>
  <c r="D243" i="16"/>
  <c r="D242" i="16"/>
  <c r="D241" i="16"/>
  <c r="D240" i="16"/>
  <c r="D239" i="16"/>
  <c r="D238" i="16"/>
  <c r="D237" i="16"/>
  <c r="D236" i="16"/>
  <c r="D235" i="16"/>
  <c r="D234" i="16"/>
  <c r="D233" i="16"/>
  <c r="D232" i="16"/>
  <c r="D231" i="16"/>
  <c r="D230" i="16"/>
  <c r="D229" i="16"/>
  <c r="D228" i="16"/>
  <c r="D227" i="16"/>
  <c r="D226" i="16"/>
  <c r="D225" i="16"/>
  <c r="D224" i="16"/>
  <c r="D223" i="16"/>
  <c r="D222" i="16"/>
  <c r="D221" i="16"/>
  <c r="D220" i="16"/>
  <c r="D219" i="16"/>
  <c r="D218" i="16"/>
  <c r="D217" i="16"/>
  <c r="D216" i="16"/>
  <c r="D215" i="16"/>
  <c r="D214" i="16"/>
  <c r="D213" i="16"/>
  <c r="D212" i="16"/>
  <c r="D211" i="16"/>
  <c r="D210" i="16"/>
  <c r="D209" i="16"/>
  <c r="D208" i="16"/>
  <c r="D207" i="16"/>
  <c r="D206" i="16"/>
  <c r="D205" i="16"/>
  <c r="D204" i="16"/>
  <c r="D203" i="16"/>
  <c r="D202" i="16"/>
  <c r="D201" i="16"/>
  <c r="D200" i="16"/>
  <c r="D199" i="16"/>
  <c r="D198" i="16"/>
  <c r="D197" i="16"/>
  <c r="D196" i="16"/>
  <c r="D195" i="16"/>
  <c r="D194" i="16"/>
  <c r="D193" i="16"/>
  <c r="D192" i="16"/>
  <c r="D191" i="16"/>
  <c r="D190" i="16"/>
  <c r="D189" i="16"/>
  <c r="D188" i="16"/>
  <c r="D187" i="16"/>
  <c r="D186" i="16"/>
  <c r="D185" i="16"/>
  <c r="D184" i="16"/>
  <c r="D183" i="16"/>
  <c r="D182" i="16"/>
  <c r="D181" i="16"/>
  <c r="D180" i="16"/>
  <c r="D179" i="16"/>
  <c r="D178" i="16"/>
  <c r="D177" i="16"/>
  <c r="D176" i="16"/>
  <c r="D175" i="16"/>
  <c r="D174" i="16"/>
  <c r="D173" i="16"/>
  <c r="D172" i="16"/>
  <c r="D171" i="16"/>
  <c r="D170" i="16"/>
  <c r="D169" i="16"/>
  <c r="D168" i="16"/>
  <c r="D167" i="16"/>
  <c r="D166" i="16"/>
  <c r="D165" i="16"/>
  <c r="D164" i="16"/>
  <c r="D163" i="16"/>
  <c r="D162" i="16"/>
  <c r="D161" i="16"/>
  <c r="D160" i="16"/>
  <c r="D159" i="16"/>
  <c r="D158" i="16"/>
  <c r="D157" i="16"/>
  <c r="D156" i="16"/>
  <c r="D155" i="16"/>
  <c r="D154" i="16"/>
  <c r="D153" i="16"/>
  <c r="D152" i="16"/>
  <c r="D151" i="16"/>
  <c r="D150" i="16"/>
  <c r="D149" i="16"/>
  <c r="D148" i="16"/>
  <c r="D147" i="16"/>
  <c r="D146" i="16"/>
  <c r="D145" i="16"/>
  <c r="D144" i="16"/>
  <c r="D143" i="16"/>
  <c r="D142" i="16"/>
  <c r="D141" i="16"/>
  <c r="D140" i="16"/>
  <c r="D139" i="16"/>
  <c r="D138" i="16"/>
  <c r="D137" i="16"/>
  <c r="D136" i="16"/>
  <c r="D135" i="16"/>
  <c r="D134" i="16"/>
  <c r="D133" i="16"/>
  <c r="D132" i="16"/>
  <c r="D131" i="16"/>
  <c r="D130" i="16"/>
  <c r="D129" i="16"/>
  <c r="D128" i="16"/>
  <c r="D127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D11" i="16"/>
  <c r="D8" i="16"/>
  <c r="D7" i="16"/>
  <c r="D6" i="16"/>
  <c r="D5" i="16"/>
  <c r="O152" i="17" l="1"/>
  <c r="N210" i="17" a="1"/>
  <c r="N210" i="17" s="1"/>
  <c r="L275" i="17" a="1"/>
  <c r="L275" i="17" s="1"/>
  <c r="M275" i="17" a="1"/>
  <c r="M275" i="17" s="1"/>
  <c r="L37" i="17" a="1"/>
  <c r="L37" i="17" s="1"/>
  <c r="M37" i="17" a="1"/>
  <c r="M37" i="17" s="1"/>
  <c r="N122" i="17" a="1"/>
  <c r="N122" i="17" s="1"/>
  <c r="Q156" i="17" a="1"/>
  <c r="Q156" i="17" s="1"/>
  <c r="N118" i="17" a="1"/>
  <c r="N118" i="17" s="1"/>
  <c r="O104" i="17"/>
  <c r="N104" i="17" a="1"/>
  <c r="N104" i="17" s="1"/>
  <c r="Q104" i="17" s="1" a="1"/>
  <c r="Q104" i="17" s="1"/>
  <c r="N88" i="17" a="1"/>
  <c r="N88" i="17" s="1"/>
  <c r="P88" i="17" s="1" a="1"/>
  <c r="P88" i="17" s="1"/>
  <c r="O88" i="17"/>
  <c r="N179" i="17" a="1"/>
  <c r="N179" i="17" s="1"/>
  <c r="P179" i="17" s="1" a="1"/>
  <c r="P179" i="17" s="1"/>
  <c r="O179" i="17"/>
  <c r="L253" i="17" a="1"/>
  <c r="L253" i="17" s="1"/>
  <c r="R276" i="17"/>
  <c r="L205" i="17" a="1"/>
  <c r="L205" i="17" s="1"/>
  <c r="Q315" i="17" a="1"/>
  <c r="Q315" i="17" s="1"/>
  <c r="Q34" i="17" a="1"/>
  <c r="Q34" i="17" s="1"/>
  <c r="L199" i="17" a="1"/>
  <c r="L199" i="17" s="1"/>
  <c r="N199" i="17" s="1" a="1"/>
  <c r="N199" i="17" s="1"/>
  <c r="P199" i="17" s="1" a="1"/>
  <c r="P199" i="17" s="1"/>
  <c r="M199" i="17" a="1"/>
  <c r="M199" i="17" s="1"/>
  <c r="L82" i="17" a="1"/>
  <c r="L82" i="17" s="1"/>
  <c r="M82" i="17" a="1"/>
  <c r="M82" i="17" s="1"/>
  <c r="O51" i="17"/>
  <c r="N51" i="17" a="1"/>
  <c r="N51" i="17" s="1"/>
  <c r="P51" i="17" s="1" a="1"/>
  <c r="P51" i="17" s="1"/>
  <c r="Q174" i="17" a="1"/>
  <c r="Q174" i="17" s="1"/>
  <c r="R174" i="17" s="1"/>
  <c r="R208" i="17"/>
  <c r="L258" i="17" a="1"/>
  <c r="L258" i="17" s="1"/>
  <c r="R225" i="17"/>
  <c r="Q249" i="17" a="1"/>
  <c r="Q249" i="17" s="1"/>
  <c r="R249" i="17" s="1"/>
  <c r="R191" i="17"/>
  <c r="R104" i="17"/>
  <c r="Q184" i="17" a="1"/>
  <c r="Q184" i="17" s="1"/>
  <c r="R184" i="17" s="1"/>
  <c r="R136" i="17"/>
  <c r="R185" i="17"/>
  <c r="Q187" i="17" a="1"/>
  <c r="Q187" i="17" s="1"/>
  <c r="R7" i="17"/>
  <c r="R240" i="17"/>
  <c r="R85" i="17"/>
  <c r="R24" i="17"/>
  <c r="N259" i="17" a="1"/>
  <c r="N259" i="17" s="1"/>
  <c r="Q259" i="17" s="1" a="1"/>
  <c r="Q259" i="17" s="1"/>
  <c r="O259" i="17"/>
  <c r="N30" i="17" a="1"/>
  <c r="N30" i="17" s="1"/>
  <c r="Q30" i="17" s="1" a="1"/>
  <c r="Q30" i="17" s="1"/>
  <c r="O30" i="17"/>
  <c r="Q122" i="17" a="1"/>
  <c r="Q122" i="17" s="1"/>
  <c r="Q287" i="17" a="1"/>
  <c r="Q287" i="17" s="1"/>
  <c r="O290" i="17"/>
  <c r="Q235" i="17" a="1"/>
  <c r="Q235" i="17" s="1"/>
  <c r="R235" i="17" s="1"/>
  <c r="P256" i="17" a="1"/>
  <c r="P256" i="17" s="1"/>
  <c r="L110" i="17" a="1"/>
  <c r="L110" i="17" s="1"/>
  <c r="P251" i="17" a="1"/>
  <c r="P251" i="17" s="1"/>
  <c r="R321" i="17"/>
  <c r="R181" i="17"/>
  <c r="N113" i="17" a="1"/>
  <c r="N113" i="17" s="1"/>
  <c r="Q113" i="17" s="1" a="1"/>
  <c r="Q113" i="17" s="1"/>
  <c r="M57" i="17" a="1"/>
  <c r="M57" i="17" s="1"/>
  <c r="L40" i="17" a="1"/>
  <c r="L40" i="17" s="1"/>
  <c r="M40" i="17" a="1"/>
  <c r="M40" i="17" s="1"/>
  <c r="P41" i="17" a="1"/>
  <c r="P41" i="17" s="1"/>
  <c r="Q224" i="17" a="1"/>
  <c r="Q224" i="17" s="1"/>
  <c r="O129" i="17"/>
  <c r="O38" i="17"/>
  <c r="Q204" i="17" a="1"/>
  <c r="Q204" i="17" s="1"/>
  <c r="Q58" i="17" a="1"/>
  <c r="Q58" i="17" s="1"/>
  <c r="O160" i="17"/>
  <c r="P288" i="17" a="1"/>
  <c r="P288" i="17" s="1"/>
  <c r="P77" i="17" a="1"/>
  <c r="P77" i="17" s="1"/>
  <c r="O22" i="17"/>
  <c r="N213" i="17" a="1"/>
  <c r="N213" i="17" s="1"/>
  <c r="Q178" i="17" a="1"/>
  <c r="Q178" i="17" s="1"/>
  <c r="Q305" i="17" a="1"/>
  <c r="Q305" i="17" s="1"/>
  <c r="R305" i="17" s="1"/>
  <c r="R196" i="17"/>
  <c r="Q146" i="17" a="1"/>
  <c r="Q146" i="17" s="1"/>
  <c r="P168" i="17" a="1"/>
  <c r="P168" i="17" s="1"/>
  <c r="P181" i="17" a="1"/>
  <c r="P181" i="17" s="1"/>
  <c r="N303" i="17" a="1"/>
  <c r="N303" i="17" s="1"/>
  <c r="P113" i="17" a="1"/>
  <c r="P113" i="17" s="1"/>
  <c r="P214" i="17" a="1"/>
  <c r="P214" i="17" s="1"/>
  <c r="P55" i="17" a="1"/>
  <c r="P55" i="17" s="1"/>
  <c r="Q215" i="17" a="1"/>
  <c r="Q215" i="17" s="1"/>
  <c r="P164" i="17" a="1"/>
  <c r="P164" i="17" s="1"/>
  <c r="Q152" i="17" a="1"/>
  <c r="Q152" i="17" s="1"/>
  <c r="R152" i="17" s="1"/>
  <c r="O33" i="17"/>
  <c r="L134" i="17" a="1"/>
  <c r="L134" i="17" s="1"/>
  <c r="N134" i="17" s="1" a="1"/>
  <c r="N134" i="17" s="1"/>
  <c r="P134" i="17" s="1" a="1"/>
  <c r="P134" i="17" s="1"/>
  <c r="Q55" i="17" a="1"/>
  <c r="Q55" i="17" s="1"/>
  <c r="R122" i="17"/>
  <c r="R243" i="17"/>
  <c r="Q157" i="17" a="1"/>
  <c r="Q157" i="17" s="1"/>
  <c r="R251" i="17"/>
  <c r="R266" i="17"/>
  <c r="Q311" i="17" a="1"/>
  <c r="Q311" i="17" s="1"/>
  <c r="P313" i="17" a="1"/>
  <c r="P313" i="17" s="1"/>
  <c r="Q221" i="17" a="1"/>
  <c r="Q221" i="17" s="1"/>
  <c r="Q237" i="17" a="1"/>
  <c r="Q237" i="17" s="1"/>
  <c r="R237" i="17" s="1"/>
  <c r="P180" i="17" a="1"/>
  <c r="P180" i="17" s="1"/>
  <c r="N33" i="17" a="1"/>
  <c r="N33" i="17" s="1"/>
  <c r="P33" i="17" s="1" a="1"/>
  <c r="P33" i="17" s="1"/>
  <c r="L57" i="17" a="1"/>
  <c r="L57" i="17" s="1"/>
  <c r="N57" i="17" s="1" a="1"/>
  <c r="N57" i="17" s="1"/>
  <c r="N286" i="17" a="1"/>
  <c r="N286" i="17" s="1"/>
  <c r="P286" i="17" s="1" a="1"/>
  <c r="P286" i="17" s="1"/>
  <c r="O113" i="17"/>
  <c r="P318" i="17" a="1"/>
  <c r="P318" i="17" s="1"/>
  <c r="P158" i="17" a="1"/>
  <c r="P158" i="17" s="1"/>
  <c r="Q158" i="17" a="1"/>
  <c r="Q158" i="17" s="1"/>
  <c r="O283" i="17"/>
  <c r="N283" i="17" a="1"/>
  <c r="N283" i="17" s="1"/>
  <c r="P283" i="17" s="1" a="1"/>
  <c r="P283" i="17" s="1"/>
  <c r="P117" i="17" a="1"/>
  <c r="P117" i="17" s="1"/>
  <c r="Q117" i="17" a="1"/>
  <c r="Q117" i="17" s="1"/>
  <c r="P96" i="17" a="1"/>
  <c r="P96" i="17" s="1"/>
  <c r="Q96" i="17" a="1"/>
  <c r="Q96" i="17" s="1"/>
  <c r="O263" i="17"/>
  <c r="N263" i="17" a="1"/>
  <c r="N263" i="17" s="1"/>
  <c r="P263" i="17" s="1" a="1"/>
  <c r="P263" i="17" s="1"/>
  <c r="O271" i="17"/>
  <c r="N271" i="17" a="1"/>
  <c r="N271" i="17" s="1"/>
  <c r="Q271" i="17" s="1" a="1"/>
  <c r="Q271" i="17" s="1"/>
  <c r="Q86" i="17" a="1"/>
  <c r="Q86" i="17" s="1"/>
  <c r="P86" i="17" a="1"/>
  <c r="P86" i="17" s="1"/>
  <c r="Q143" i="17" a="1"/>
  <c r="Q143" i="17" s="1"/>
  <c r="P143" i="17" a="1"/>
  <c r="P143" i="17" s="1"/>
  <c r="M36" i="17" a="1"/>
  <c r="M36" i="17" s="1"/>
  <c r="P35" i="17" a="1"/>
  <c r="P35" i="17" s="1"/>
  <c r="L280" i="17" a="1"/>
  <c r="L280" i="17" s="1"/>
  <c r="N296" i="17" a="1"/>
  <c r="N296" i="17" s="1"/>
  <c r="P296" i="17" s="1" a="1"/>
  <c r="P296" i="17" s="1"/>
  <c r="N163" i="17" a="1"/>
  <c r="N163" i="17" s="1"/>
  <c r="Q163" i="17" s="1" a="1"/>
  <c r="Q163" i="17" s="1"/>
  <c r="M292" i="17" a="1"/>
  <c r="M292" i="17" s="1"/>
  <c r="P218" i="17" a="1"/>
  <c r="P218" i="17" s="1"/>
  <c r="M238" i="17" a="1"/>
  <c r="M238" i="17" s="1"/>
  <c r="L138" i="17" a="1"/>
  <c r="L138" i="17" s="1"/>
  <c r="L48" i="17" a="1"/>
  <c r="L48" i="17" s="1"/>
  <c r="N48" i="17" s="1" a="1"/>
  <c r="N48" i="17" s="1"/>
  <c r="Q48" i="17" s="1" a="1"/>
  <c r="Q48" i="17" s="1"/>
  <c r="O268" i="17"/>
  <c r="P224" i="17" a="1"/>
  <c r="P224" i="17" s="1"/>
  <c r="R255" i="17"/>
  <c r="Q102" i="17" a="1"/>
  <c r="Q102" i="17" s="1"/>
  <c r="R102" i="17" s="1"/>
  <c r="L279" i="17" a="1"/>
  <c r="L279" i="17" s="1"/>
  <c r="N279" i="17" s="1" a="1"/>
  <c r="N279" i="17" s="1"/>
  <c r="M94" i="17" a="1"/>
  <c r="M94" i="17" s="1"/>
  <c r="N99" i="17" a="1"/>
  <c r="N99" i="17" s="1"/>
  <c r="P99" i="17" s="1" a="1"/>
  <c r="P99" i="17" s="1"/>
  <c r="L84" i="17" a="1"/>
  <c r="L84" i="17" s="1"/>
  <c r="N84" i="17" s="1" a="1"/>
  <c r="N84" i="17" s="1"/>
  <c r="L60" i="17" a="1"/>
  <c r="L60" i="17" s="1"/>
  <c r="O60" i="17" s="1"/>
  <c r="P105" i="17" a="1"/>
  <c r="P105" i="17" s="1"/>
  <c r="N49" i="17" a="1"/>
  <c r="N49" i="17" s="1"/>
  <c r="P49" i="17" s="1" a="1"/>
  <c r="P49" i="17" s="1"/>
  <c r="O117" i="17"/>
  <c r="N93" i="17" a="1"/>
  <c r="N93" i="17" s="1"/>
  <c r="P93" i="17" s="1" a="1"/>
  <c r="P93" i="17" s="1"/>
  <c r="P23" i="17" a="1"/>
  <c r="P23" i="17" s="1"/>
  <c r="P73" i="17" a="1"/>
  <c r="P73" i="17" s="1"/>
  <c r="L81" i="17" a="1"/>
  <c r="L81" i="17" s="1"/>
  <c r="N81" i="17" s="1" a="1"/>
  <c r="N81" i="17" s="1"/>
  <c r="Q134" i="17" a="1"/>
  <c r="Q134" i="17" s="1"/>
  <c r="L292" i="17" a="1"/>
  <c r="L292" i="17" s="1"/>
  <c r="O292" i="17" s="1"/>
  <c r="O270" i="17"/>
  <c r="P17" i="17" a="1"/>
  <c r="P17" i="17" s="1"/>
  <c r="L161" i="17" a="1"/>
  <c r="L161" i="17" s="1"/>
  <c r="M161" i="17" a="1"/>
  <c r="M161" i="17" s="1"/>
  <c r="L74" i="17" a="1"/>
  <c r="L74" i="17" s="1"/>
  <c r="L70" i="17" a="1"/>
  <c r="L70" i="17" s="1"/>
  <c r="O70" i="17" s="1"/>
  <c r="N267" i="17" a="1"/>
  <c r="N267" i="17" s="1"/>
  <c r="P267" i="17" s="1" a="1"/>
  <c r="P267" i="17" s="1"/>
  <c r="N260" i="17" a="1"/>
  <c r="N260" i="17" s="1"/>
  <c r="P260" i="17" s="1" a="1"/>
  <c r="P260" i="17" s="1"/>
  <c r="N54" i="17" a="1"/>
  <c r="N54" i="17" s="1"/>
  <c r="P54" i="17" s="1" a="1"/>
  <c r="P54" i="17" s="1"/>
  <c r="L65" i="17" a="1"/>
  <c r="L65" i="17" s="1"/>
  <c r="N65" i="17" s="1" a="1"/>
  <c r="N65" i="17" s="1"/>
  <c r="Q65" i="17" s="1" a="1"/>
  <c r="Q65" i="17" s="1"/>
  <c r="N147" i="17" a="1"/>
  <c r="N147" i="17" s="1"/>
  <c r="P147" i="17" s="1" a="1"/>
  <c r="P147" i="17" s="1"/>
  <c r="L64" i="17" a="1"/>
  <c r="L64" i="17" s="1"/>
  <c r="O64" i="17" s="1"/>
  <c r="O224" i="17"/>
  <c r="R224" i="17" s="1"/>
  <c r="P243" i="17" a="1"/>
  <c r="P243" i="17" s="1"/>
  <c r="L10" i="17" a="1"/>
  <c r="L10" i="17" s="1"/>
  <c r="O10" i="17" s="1"/>
  <c r="Q183" i="17" a="1"/>
  <c r="Q183" i="17" s="1"/>
  <c r="P281" i="17" a="1"/>
  <c r="P281" i="17" s="1"/>
  <c r="Q245" i="17" a="1"/>
  <c r="Q245" i="17" s="1"/>
  <c r="O42" i="17"/>
  <c r="Q67" i="17" a="1"/>
  <c r="Q67" i="17" s="1"/>
  <c r="O55" i="17"/>
  <c r="R55" i="17" s="1"/>
  <c r="N5" i="17" a="1"/>
  <c r="N5" i="17" s="1"/>
  <c r="P58" i="17" a="1"/>
  <c r="P58" i="17" s="1"/>
  <c r="Q164" i="17" a="1"/>
  <c r="Q164" i="17" s="1"/>
  <c r="O245" i="17"/>
  <c r="N203" i="17" a="1"/>
  <c r="N203" i="17" s="1"/>
  <c r="Q203" i="17" s="1" a="1"/>
  <c r="Q203" i="17" s="1"/>
  <c r="R203" i="17" s="1"/>
  <c r="L66" i="17" a="1"/>
  <c r="L66" i="17" s="1"/>
  <c r="O204" i="17"/>
  <c r="R168" i="17"/>
  <c r="Q172" i="17" a="1"/>
  <c r="Q172" i="17" s="1"/>
  <c r="R172" i="17" s="1"/>
  <c r="M189" i="17" a="1"/>
  <c r="M189" i="17" s="1"/>
  <c r="L189" i="17" a="1"/>
  <c r="L189" i="17" s="1"/>
  <c r="Q229" i="17" a="1"/>
  <c r="Q229" i="17" s="1"/>
  <c r="R229" i="17" s="1"/>
  <c r="Q261" i="17" a="1"/>
  <c r="Q261" i="17" s="1"/>
  <c r="R261" i="17" s="1"/>
  <c r="P245" i="17" a="1"/>
  <c r="P245" i="17" s="1"/>
  <c r="P225" i="17" a="1"/>
  <c r="P225" i="17" s="1"/>
  <c r="P261" i="17" a="1"/>
  <c r="P261" i="17" s="1"/>
  <c r="P104" i="17" a="1"/>
  <c r="P104" i="17" s="1"/>
  <c r="P257" i="17" a="1"/>
  <c r="P257" i="17" s="1"/>
  <c r="N234" i="17" a="1"/>
  <c r="N234" i="17" s="1"/>
  <c r="P234" i="17" s="1" a="1"/>
  <c r="P234" i="17" s="1"/>
  <c r="O105" i="17"/>
  <c r="Q49" i="17" a="1"/>
  <c r="Q49" i="17" s="1"/>
  <c r="M129" i="17" a="1"/>
  <c r="M129" i="17" s="1"/>
  <c r="M116" i="17" a="1"/>
  <c r="M116" i="17" s="1"/>
  <c r="M274" i="17" a="1"/>
  <c r="M274" i="17" s="1"/>
  <c r="L154" i="17" a="1"/>
  <c r="L154" i="17" s="1"/>
  <c r="O154" i="17" s="1"/>
  <c r="Q89" i="17" a="1"/>
  <c r="Q89" i="17" s="1"/>
  <c r="L239" i="17" a="1"/>
  <c r="L239" i="17" s="1"/>
  <c r="N239" i="17" s="1" a="1"/>
  <c r="N239" i="17" s="1"/>
  <c r="M239" i="17" a="1"/>
  <c r="M239" i="17" s="1"/>
  <c r="L299" i="17" a="1"/>
  <c r="L299" i="17" s="1"/>
  <c r="M299" i="17" a="1"/>
  <c r="M299" i="17" s="1"/>
  <c r="Q3" i="17" a="1"/>
  <c r="Q3" i="17" s="1"/>
  <c r="R3" i="17" s="1"/>
  <c r="Q314" i="17" a="1"/>
  <c r="Q314" i="17" s="1"/>
  <c r="L202" i="17" a="1"/>
  <c r="L202" i="17" s="1"/>
  <c r="O202" i="17" s="1"/>
  <c r="N129" i="17" a="1"/>
  <c r="N129" i="17" s="1"/>
  <c r="Q129" i="17" s="1" a="1"/>
  <c r="Q129" i="17" s="1"/>
  <c r="L226" i="17" a="1"/>
  <c r="L226" i="17" s="1"/>
  <c r="N226" i="17" s="1" a="1"/>
  <c r="N226" i="17" s="1"/>
  <c r="P226" i="17" s="1" a="1"/>
  <c r="P226" i="17" s="1"/>
  <c r="M226" i="17" a="1"/>
  <c r="M226" i="17" s="1"/>
  <c r="Q190" i="17" a="1"/>
  <c r="Q190" i="17" s="1"/>
  <c r="R190" i="17" s="1"/>
  <c r="P307" i="17" a="1"/>
  <c r="P307" i="17" s="1"/>
  <c r="P42" i="17" a="1"/>
  <c r="P42" i="17" s="1"/>
  <c r="O143" i="17"/>
  <c r="P235" i="17" a="1"/>
  <c r="P235" i="17" s="1"/>
  <c r="N207" i="17" a="1"/>
  <c r="N207" i="17" s="1"/>
  <c r="P207" i="17" s="1" a="1"/>
  <c r="P207" i="17" s="1"/>
  <c r="L16" i="17" a="1"/>
  <c r="L16" i="17" s="1"/>
  <c r="N16" i="17" s="1" a="1"/>
  <c r="N16" i="17" s="1"/>
  <c r="O123" i="17"/>
  <c r="O238" i="17"/>
  <c r="O280" i="17"/>
  <c r="Q29" i="17" a="1"/>
  <c r="Q29" i="17" s="1"/>
  <c r="L36" i="17" a="1"/>
  <c r="L36" i="17" s="1"/>
  <c r="N36" i="17" s="1" a="1"/>
  <c r="N36" i="17" s="1"/>
  <c r="N268" i="17" a="1"/>
  <c r="N268" i="17" s="1"/>
  <c r="P268" i="17" s="1" a="1"/>
  <c r="P268" i="17" s="1"/>
  <c r="L112" i="17" a="1"/>
  <c r="L112" i="17" s="1"/>
  <c r="O96" i="17"/>
  <c r="P206" i="17" a="1"/>
  <c r="P206" i="17" s="1"/>
  <c r="Q142" i="17" a="1"/>
  <c r="Q142" i="17" s="1"/>
  <c r="R142" i="17" s="1"/>
  <c r="O170" i="17"/>
  <c r="Q22" i="17" a="1"/>
  <c r="Q22" i="17" s="1"/>
  <c r="P15" i="17" a="1"/>
  <c r="P15" i="17" s="1"/>
  <c r="N71" i="17" a="1"/>
  <c r="N71" i="17" s="1"/>
  <c r="Q78" i="17" a="1"/>
  <c r="Q78" i="17" s="1"/>
  <c r="R78" i="17" s="1"/>
  <c r="P46" i="17" a="1"/>
  <c r="P46" i="17" s="1"/>
  <c r="L194" i="17" a="1"/>
  <c r="L194" i="17" s="1"/>
  <c r="N194" i="17" s="1" a="1"/>
  <c r="N194" i="17" s="1"/>
  <c r="Q159" i="17" a="1"/>
  <c r="Q159" i="17" s="1"/>
  <c r="R159" i="17" s="1"/>
  <c r="Q304" i="17" a="1"/>
  <c r="Q304" i="17" s="1"/>
  <c r="N270" i="17" a="1"/>
  <c r="N270" i="17" s="1"/>
  <c r="P270" i="17" s="1" a="1"/>
  <c r="P270" i="17" s="1"/>
  <c r="P102" i="17" a="1"/>
  <c r="P102" i="17" s="1"/>
  <c r="N126" i="17" a="1"/>
  <c r="N126" i="17" s="1"/>
  <c r="L186" i="17" a="1"/>
  <c r="L186" i="17" s="1"/>
  <c r="N186" i="17" s="1" a="1"/>
  <c r="N186" i="17" s="1"/>
  <c r="Q162" i="17" a="1"/>
  <c r="Q162" i="17" s="1"/>
  <c r="L209" i="17" a="1"/>
  <c r="L209" i="17" s="1"/>
  <c r="M209" i="17" a="1"/>
  <c r="M209" i="17" s="1"/>
  <c r="Q177" i="17" a="1"/>
  <c r="Q177" i="17" s="1"/>
  <c r="R177" i="17" s="1"/>
  <c r="L277" i="17" a="1"/>
  <c r="L277" i="17" s="1"/>
  <c r="N277" i="17" s="1" a="1"/>
  <c r="N277" i="17" s="1"/>
  <c r="Q277" i="17" s="1" a="1"/>
  <c r="Q277" i="17" s="1"/>
  <c r="M277" i="17" a="1"/>
  <c r="M277" i="17" s="1"/>
  <c r="Q285" i="17" a="1"/>
  <c r="Q285" i="17" s="1"/>
  <c r="R285" i="17" s="1"/>
  <c r="M186" i="17" a="1"/>
  <c r="M186" i="17" s="1"/>
  <c r="Q213" i="17" a="1"/>
  <c r="Q213" i="17" s="1"/>
  <c r="N278" i="17" a="1"/>
  <c r="N278" i="17" s="1"/>
  <c r="Q278" i="17" s="1" a="1"/>
  <c r="Q278" i="17" s="1"/>
  <c r="P208" i="17" a="1"/>
  <c r="P208" i="17" s="1"/>
  <c r="Q171" i="17" a="1"/>
  <c r="Q171" i="17" s="1"/>
  <c r="Q179" i="17" a="1"/>
  <c r="Q179" i="17" s="1"/>
  <c r="N123" i="17" a="1"/>
  <c r="N123" i="17" s="1"/>
  <c r="P123" i="17" s="1" a="1"/>
  <c r="P123" i="17" s="1"/>
  <c r="Q268" i="17" a="1"/>
  <c r="Q268" i="17" s="1"/>
  <c r="P198" i="17" a="1"/>
  <c r="P198" i="17" s="1"/>
  <c r="N9" i="17" a="1"/>
  <c r="N9" i="17" s="1"/>
  <c r="P9" i="17" s="1" a="1"/>
  <c r="P9" i="17" s="1"/>
  <c r="Q195" i="17" a="1"/>
  <c r="Q195" i="17" s="1"/>
  <c r="R195" i="17" s="1"/>
  <c r="Q269" i="17" a="1"/>
  <c r="Q269" i="17" s="1"/>
  <c r="R269" i="17" s="1"/>
  <c r="N197" i="17" a="1"/>
  <c r="N197" i="17" s="1"/>
  <c r="P197" i="17" s="1" a="1"/>
  <c r="P197" i="17" s="1"/>
  <c r="N325" i="17" a="1"/>
  <c r="N325" i="17" s="1"/>
  <c r="P325" i="17" s="1" a="1"/>
  <c r="P325" i="17" s="1"/>
  <c r="Q173" i="17" a="1"/>
  <c r="Q173" i="17" s="1"/>
  <c r="O26" i="17"/>
  <c r="N312" i="17" a="1"/>
  <c r="N312" i="17" s="1"/>
  <c r="Q270" i="17" a="1"/>
  <c r="Q270" i="17" s="1"/>
  <c r="Q99" i="17" a="1"/>
  <c r="Q99" i="17" s="1"/>
  <c r="M254" i="17" a="1"/>
  <c r="M254" i="17" s="1"/>
  <c r="N60" i="17" a="1"/>
  <c r="N60" i="17" s="1"/>
  <c r="Q60" i="17" s="1" a="1"/>
  <c r="Q60" i="17" s="1"/>
  <c r="N138" i="17" a="1"/>
  <c r="N138" i="17" s="1"/>
  <c r="P138" i="17" s="1" a="1"/>
  <c r="P138" i="17" s="1"/>
  <c r="O274" i="17"/>
  <c r="L39" i="17" a="1"/>
  <c r="L39" i="17" s="1"/>
  <c r="O163" i="17"/>
  <c r="L212" i="17" a="1"/>
  <c r="L212" i="17" s="1"/>
  <c r="N212" i="17" s="1" a="1"/>
  <c r="N212" i="17" s="1"/>
  <c r="M212" i="17" a="1"/>
  <c r="M212" i="17" s="1"/>
  <c r="R59" i="17"/>
  <c r="Q42" i="17" a="1"/>
  <c r="Q42" i="17" s="1"/>
  <c r="O99" i="17"/>
  <c r="P314" i="17" a="1"/>
  <c r="P314" i="17" s="1"/>
  <c r="O296" i="17"/>
  <c r="L61" i="17" a="1"/>
  <c r="L61" i="17" s="1"/>
  <c r="N61" i="17" s="1" a="1"/>
  <c r="N61" i="17" s="1"/>
  <c r="M61" i="17" a="1"/>
  <c r="M61" i="17" s="1"/>
  <c r="L254" i="17" a="1"/>
  <c r="L254" i="17" s="1"/>
  <c r="O254" i="17" s="1"/>
  <c r="Q106" i="17" a="1"/>
  <c r="Q106" i="17" s="1"/>
  <c r="N26" i="17" a="1"/>
  <c r="N26" i="17" s="1"/>
  <c r="Q26" i="17" s="1" a="1"/>
  <c r="Q26" i="17" s="1"/>
  <c r="O90" i="17"/>
  <c r="P90" i="17" a="1"/>
  <c r="P90" i="17" s="1"/>
  <c r="L232" i="17" a="1"/>
  <c r="L232" i="17" s="1"/>
  <c r="M232" i="17" a="1"/>
  <c r="M232" i="17" s="1"/>
  <c r="L150" i="17" a="1"/>
  <c r="L150" i="17" s="1"/>
  <c r="N150" i="17" s="1" a="1"/>
  <c r="N150" i="17" s="1"/>
  <c r="Q150" i="17" s="1" a="1"/>
  <c r="Q150" i="17" s="1"/>
  <c r="R310" i="17"/>
  <c r="O287" i="17"/>
  <c r="P287" i="17" a="1"/>
  <c r="P287" i="17" s="1"/>
  <c r="O234" i="17"/>
  <c r="Q81" i="17" a="1"/>
  <c r="Q81" i="17" s="1"/>
  <c r="Q250" i="17" a="1"/>
  <c r="Q250" i="17" s="1"/>
  <c r="R250" i="17" s="1"/>
  <c r="P250" i="17" a="1"/>
  <c r="P250" i="17" s="1"/>
  <c r="L132" i="17" a="1"/>
  <c r="L132" i="17" s="1"/>
  <c r="O132" i="17" s="1"/>
  <c r="P210" i="17" a="1"/>
  <c r="P210" i="17" s="1"/>
  <c r="P151" i="17" a="1"/>
  <c r="P151" i="17" s="1"/>
  <c r="O215" i="17"/>
  <c r="R215" i="17" s="1"/>
  <c r="N280" i="17" a="1"/>
  <c r="N280" i="17" s="1"/>
  <c r="P280" i="17" s="1" a="1"/>
  <c r="P280" i="17" s="1"/>
  <c r="N111" i="17" a="1"/>
  <c r="N111" i="17" s="1"/>
  <c r="P111" i="17" s="1" a="1"/>
  <c r="P111" i="17" s="1"/>
  <c r="L230" i="17" a="1"/>
  <c r="L230" i="17" s="1"/>
  <c r="O230" i="17" s="1"/>
  <c r="L72" i="17" a="1"/>
  <c r="L72" i="17" s="1"/>
  <c r="N64" i="17" a="1"/>
  <c r="N64" i="17" s="1"/>
  <c r="Q64" i="17" s="1" a="1"/>
  <c r="Q64" i="17" s="1"/>
  <c r="O48" i="17"/>
  <c r="O66" i="17"/>
  <c r="L327" i="17" a="1"/>
  <c r="L327" i="17" s="1"/>
  <c r="O327" i="17" s="1"/>
  <c r="P312" i="17" a="1"/>
  <c r="P312" i="17" s="1"/>
  <c r="N38" i="17" a="1"/>
  <c r="N38" i="17" s="1"/>
  <c r="P38" i="17" s="1" a="1"/>
  <c r="P38" i="17" s="1"/>
  <c r="N115" i="17" a="1"/>
  <c r="N115" i="17" s="1"/>
  <c r="P115" i="17" s="1" a="1"/>
  <c r="P115" i="17" s="1"/>
  <c r="L97" i="17" a="1"/>
  <c r="L97" i="17" s="1"/>
  <c r="N6" i="17" a="1"/>
  <c r="N6" i="17" s="1"/>
  <c r="P6" i="17" s="1" a="1"/>
  <c r="P6" i="17" s="1"/>
  <c r="Q90" i="17" a="1"/>
  <c r="Q90" i="17" s="1"/>
  <c r="P47" i="17" a="1"/>
  <c r="P47" i="17" s="1"/>
  <c r="N12" i="17" a="1"/>
  <c r="N12" i="17" s="1"/>
  <c r="O112" i="17"/>
  <c r="O106" i="17"/>
  <c r="L297" i="17" a="1"/>
  <c r="L297" i="17" s="1"/>
  <c r="O297" i="17" s="1"/>
  <c r="M297" i="17" a="1"/>
  <c r="M297" i="17" s="1"/>
  <c r="L21" i="17" a="1"/>
  <c r="L21" i="17" s="1"/>
  <c r="O21" i="17" s="1"/>
  <c r="N236" i="17" a="1"/>
  <c r="N236" i="17" s="1"/>
  <c r="P236" i="17" s="1" a="1"/>
  <c r="P236" i="17" s="1"/>
  <c r="R293" i="17"/>
  <c r="Q120" i="17" a="1"/>
  <c r="Q120" i="17" s="1"/>
  <c r="R120" i="17" s="1"/>
  <c r="L176" i="17" a="1"/>
  <c r="L176" i="17" s="1"/>
  <c r="N176" i="17" s="1" a="1"/>
  <c r="N176" i="17" s="1"/>
  <c r="M176" i="17" a="1"/>
  <c r="M176" i="17" s="1"/>
  <c r="M241" i="17" a="1"/>
  <c r="M241" i="17" s="1"/>
  <c r="L241" i="17" a="1"/>
  <c r="L241" i="17" s="1"/>
  <c r="N241" i="17" s="1" a="1"/>
  <c r="N241" i="17" s="1"/>
  <c r="Q176" i="17" a="1"/>
  <c r="Q176" i="17" s="1"/>
  <c r="M245" i="17" a="1"/>
  <c r="M245" i="17" s="1"/>
  <c r="Q93" i="17" a="1"/>
  <c r="Q93" i="17" s="1"/>
  <c r="R93" i="17" s="1"/>
  <c r="O16" i="17"/>
  <c r="Q312" i="17" a="1"/>
  <c r="Q312" i="17" s="1"/>
  <c r="P141" i="17" a="1"/>
  <c r="P141" i="17" s="1"/>
  <c r="O155" i="17"/>
  <c r="P89" i="17" a="1"/>
  <c r="P89" i="17" s="1"/>
  <c r="P217" i="17" a="1"/>
  <c r="P217" i="17" s="1"/>
  <c r="O207" i="17"/>
  <c r="N238" i="17" a="1"/>
  <c r="N238" i="17" s="1"/>
  <c r="P238" i="17" s="1" a="1"/>
  <c r="P238" i="17" s="1"/>
  <c r="O39" i="17"/>
  <c r="Q295" i="17" a="1"/>
  <c r="Q295" i="17" s="1"/>
  <c r="Q32" i="17" a="1"/>
  <c r="Q32" i="17" s="1"/>
  <c r="N170" i="17" a="1"/>
  <c r="N170" i="17" s="1"/>
  <c r="Q170" i="17" s="1" a="1"/>
  <c r="Q170" i="17" s="1"/>
  <c r="R170" i="17" s="1"/>
  <c r="L94" i="17" a="1"/>
  <c r="L94" i="17" s="1"/>
  <c r="O94" i="17" s="1"/>
  <c r="R178" i="17"/>
  <c r="R221" i="17"/>
  <c r="R180" i="17"/>
  <c r="Q188" i="17" a="1"/>
  <c r="Q188" i="17" s="1"/>
  <c r="R188" i="17" s="1"/>
  <c r="Q197" i="17" a="1"/>
  <c r="Q197" i="17" s="1"/>
  <c r="R197" i="17" s="1"/>
  <c r="L182" i="17" a="1"/>
  <c r="L182" i="17" s="1"/>
  <c r="O182" i="17" s="1"/>
  <c r="L233" i="17" a="1"/>
  <c r="L233" i="17" s="1"/>
  <c r="O233" i="17" s="1"/>
  <c r="M233" i="17" a="1"/>
  <c r="M233" i="17" s="1"/>
  <c r="P185" i="17" a="1"/>
  <c r="P185" i="17" s="1"/>
  <c r="L200" i="17" a="1"/>
  <c r="L200" i="17" s="1"/>
  <c r="O200" i="17" s="1"/>
  <c r="M200" i="17" a="1"/>
  <c r="M200" i="17" s="1"/>
  <c r="O89" i="17"/>
  <c r="O314" i="17"/>
  <c r="M314" i="17" a="1"/>
  <c r="M314" i="17" s="1"/>
  <c r="M91" i="17" a="1"/>
  <c r="M91" i="17" s="1"/>
  <c r="O138" i="17"/>
  <c r="O322" i="17"/>
  <c r="N322" i="17" a="1"/>
  <c r="N322" i="17" s="1"/>
  <c r="P322" i="17" s="1" a="1"/>
  <c r="P322" i="17" s="1"/>
  <c r="M322" i="17" a="1"/>
  <c r="M322" i="17" s="1"/>
  <c r="N292" i="17" a="1"/>
  <c r="N292" i="17" s="1"/>
  <c r="Q292" i="17" s="1" a="1"/>
  <c r="Q292" i="17" s="1"/>
  <c r="R292" i="17" s="1"/>
  <c r="L231" i="17" a="1"/>
  <c r="L231" i="17" s="1"/>
  <c r="L121" i="17" a="1"/>
  <c r="L121" i="17" s="1"/>
  <c r="O121" i="17" s="1"/>
  <c r="M121" i="17" a="1"/>
  <c r="M121" i="17" s="1"/>
  <c r="L244" i="17" a="1"/>
  <c r="L244" i="17" s="1"/>
  <c r="N244" i="17" s="1" a="1"/>
  <c r="N244" i="17" s="1"/>
  <c r="Q244" i="17" s="1" a="1"/>
  <c r="Q244" i="17" s="1"/>
  <c r="M244" i="17" a="1"/>
  <c r="M244" i="17" s="1"/>
  <c r="P122" i="17" a="1"/>
  <c r="P122" i="17" s="1"/>
  <c r="N298" i="17" a="1"/>
  <c r="N298" i="17" s="1"/>
  <c r="Q298" i="17" s="1" a="1"/>
  <c r="Q298" i="17" s="1"/>
  <c r="R298" i="17" s="1"/>
  <c r="N18" i="17" a="1"/>
  <c r="N18" i="17" s="1"/>
  <c r="Q18" i="17" s="1" a="1"/>
  <c r="Q18" i="17" s="1"/>
  <c r="L25" i="17" a="1"/>
  <c r="L25" i="17" s="1"/>
  <c r="N25" i="17" s="1" a="1"/>
  <c r="N25" i="17" s="1"/>
  <c r="P25" i="17" s="1" a="1"/>
  <c r="P25" i="17" s="1"/>
  <c r="M25" i="17" a="1"/>
  <c r="M25" i="17" s="1"/>
  <c r="Q283" i="17" a="1"/>
  <c r="Q283" i="17" s="1"/>
  <c r="M283" i="17" a="1"/>
  <c r="M283" i="17" s="1"/>
  <c r="L109" i="17" a="1"/>
  <c r="L109" i="17" s="1"/>
  <c r="O109" i="17" s="1"/>
  <c r="O36" i="17"/>
  <c r="P203" i="17" a="1"/>
  <c r="P203" i="17" s="1"/>
  <c r="O247" i="17"/>
  <c r="N66" i="17" a="1"/>
  <c r="N66" i="17" s="1"/>
  <c r="Q66" i="17" s="1" a="1"/>
  <c r="Q66" i="17" s="1"/>
  <c r="R66" i="17" s="1"/>
  <c r="N274" i="17" a="1"/>
  <c r="N274" i="17" s="1"/>
  <c r="P274" i="17" s="1" a="1"/>
  <c r="P274" i="17" s="1"/>
  <c r="P106" i="17" a="1"/>
  <c r="P106" i="17" s="1"/>
  <c r="N155" i="17" a="1"/>
  <c r="N155" i="17" s="1"/>
  <c r="Q155" i="17" s="1" a="1"/>
  <c r="Q155" i="17" s="1"/>
  <c r="Q260" i="17" a="1"/>
  <c r="Q260" i="17" s="1"/>
  <c r="L223" i="17" a="1"/>
  <c r="L223" i="17" s="1"/>
  <c r="N290" i="17" a="1"/>
  <c r="N290" i="17" s="1"/>
  <c r="P290" i="17" s="1" a="1"/>
  <c r="P290" i="17" s="1"/>
  <c r="P76" i="17" a="1"/>
  <c r="P76" i="17" s="1"/>
  <c r="N323" i="17" a="1"/>
  <c r="N323" i="17" s="1"/>
  <c r="P323" i="17" s="1" a="1"/>
  <c r="P323" i="17" s="1"/>
  <c r="N300" i="17" a="1"/>
  <c r="N300" i="17" s="1"/>
  <c r="P300" i="17" s="1" a="1"/>
  <c r="P300" i="17" s="1"/>
  <c r="O86" i="17"/>
  <c r="P31" i="17" a="1"/>
  <c r="P31" i="17" s="1"/>
  <c r="L135" i="17" a="1"/>
  <c r="L135" i="17" s="1"/>
  <c r="Q160" i="17" a="1"/>
  <c r="Q160" i="17" s="1"/>
  <c r="R160" i="17" s="1"/>
  <c r="P160" i="17" a="1"/>
  <c r="P160" i="17" s="1"/>
  <c r="M230" i="17" a="1"/>
  <c r="M230" i="17" s="1"/>
  <c r="L45" i="17" a="1"/>
  <c r="L45" i="17" s="1"/>
  <c r="O45" i="17" s="1"/>
  <c r="Q105" i="17" a="1"/>
  <c r="Q105" i="17" s="1"/>
  <c r="R105" i="17" s="1"/>
  <c r="L153" i="17" a="1"/>
  <c r="L153" i="17" s="1"/>
  <c r="O49" i="17"/>
  <c r="L91" i="17" a="1"/>
  <c r="L91" i="17" s="1"/>
  <c r="P239" i="17" a="1"/>
  <c r="P239" i="17" s="1"/>
  <c r="N326" i="17" a="1"/>
  <c r="N326" i="17" s="1"/>
  <c r="P326" i="17" s="1" a="1"/>
  <c r="P326" i="17" s="1"/>
  <c r="L306" i="17" a="1"/>
  <c r="L306" i="17" s="1"/>
  <c r="Q211" i="17" a="1"/>
  <c r="Q211" i="17" s="1"/>
  <c r="R211" i="17" s="1"/>
  <c r="P81" i="17" a="1"/>
  <c r="P81" i="17" s="1"/>
  <c r="L116" i="17" a="1"/>
  <c r="L116" i="17" s="1"/>
  <c r="N116" i="17" s="1" a="1"/>
  <c r="N116" i="17" s="1"/>
  <c r="Q288" i="17" a="1"/>
  <c r="Q288" i="17" s="1"/>
  <c r="R68" i="17"/>
  <c r="O260" i="17"/>
  <c r="N127" i="17" a="1"/>
  <c r="N127" i="17" s="1"/>
  <c r="Q127" i="17" s="1" a="1"/>
  <c r="Q127" i="17" s="1"/>
  <c r="R127" i="17" s="1"/>
  <c r="N103" i="17" a="1"/>
  <c r="N103" i="17" s="1"/>
  <c r="P103" i="17" s="1" a="1"/>
  <c r="P103" i="17" s="1"/>
  <c r="L242" i="17" a="1"/>
  <c r="L242" i="17" s="1"/>
  <c r="M242" i="17" a="1"/>
  <c r="M242" i="17" s="1"/>
  <c r="N167" i="17" a="1"/>
  <c r="N167" i="17" s="1"/>
  <c r="P167" i="17" s="1" a="1"/>
  <c r="P167" i="17" s="1"/>
  <c r="O6" i="17"/>
  <c r="L144" i="17" a="1"/>
  <c r="L144" i="17" s="1"/>
  <c r="P79" i="17" a="1"/>
  <c r="P79" i="17" s="1"/>
  <c r="L69" i="17" a="1"/>
  <c r="L69" i="17" s="1"/>
  <c r="P248" i="17" a="1"/>
  <c r="P248" i="17" s="1"/>
  <c r="Q210" i="17" a="1"/>
  <c r="Q210" i="17" s="1"/>
  <c r="R210" i="17" s="1"/>
  <c r="O115" i="17"/>
  <c r="M265" i="17" a="1"/>
  <c r="M265" i="17" s="1"/>
  <c r="L265" i="17" a="1"/>
  <c r="L265" i="17" s="1"/>
  <c r="O265" i="17" s="1"/>
  <c r="Q273" i="17" a="1"/>
  <c r="Q273" i="17" s="1"/>
  <c r="M194" i="17" a="1"/>
  <c r="M194" i="17" s="1"/>
  <c r="N209" i="17" a="1"/>
  <c r="N209" i="17" s="1"/>
  <c r="P209" i="17" s="1" a="1"/>
  <c r="P209" i="17" s="1"/>
  <c r="M213" i="17" a="1"/>
  <c r="M213" i="17" s="1"/>
  <c r="N319" i="17" a="1"/>
  <c r="N319" i="17" s="1"/>
  <c r="Q319" i="17" s="1" a="1"/>
  <c r="Q319" i="17" s="1"/>
  <c r="N247" i="17" a="1"/>
  <c r="N247" i="17" s="1"/>
  <c r="P247" i="17" s="1" a="1"/>
  <c r="P247" i="17" s="1"/>
  <c r="O209" i="17"/>
  <c r="O213" i="17"/>
  <c r="O278" i="17"/>
  <c r="Q296" i="17" a="1"/>
  <c r="Q296" i="17" s="1"/>
  <c r="L165" i="17" a="1"/>
  <c r="L165" i="17" s="1"/>
  <c r="O231" i="17"/>
  <c r="Q289" i="17" a="1"/>
  <c r="Q289" i="17" s="1"/>
  <c r="M201" i="17" a="1"/>
  <c r="M201" i="17" s="1"/>
  <c r="L201" i="17" a="1"/>
  <c r="L201" i="17" s="1"/>
  <c r="N233" i="17" a="1"/>
  <c r="N233" i="17" s="1"/>
  <c r="M173" i="17" a="1"/>
  <c r="M173" i="17" s="1"/>
  <c r="P213" i="17" a="1"/>
  <c r="P213" i="17" s="1"/>
  <c r="M10" i="17" a="1"/>
  <c r="M10" i="17" s="1"/>
  <c r="M42" i="17" a="1"/>
  <c r="M42" i="17" s="1"/>
  <c r="R42" i="17" s="1"/>
  <c r="M154" i="17" a="1"/>
  <c r="M154" i="17" s="1"/>
  <c r="M112" i="17" a="1"/>
  <c r="M112" i="17" s="1"/>
  <c r="M133" i="17" a="1"/>
  <c r="M133" i="17" s="1"/>
  <c r="M108" i="17" a="1"/>
  <c r="M108" i="17" s="1"/>
  <c r="R108" i="17" s="1"/>
  <c r="M204" i="17" a="1"/>
  <c r="M204" i="17" s="1"/>
  <c r="M14" i="17" a="1"/>
  <c r="M14" i="17" s="1"/>
  <c r="M46" i="17" a="1"/>
  <c r="M46" i="17" s="1"/>
  <c r="M162" i="17" a="1"/>
  <c r="M162" i="17" s="1"/>
  <c r="M32" i="17" a="1"/>
  <c r="M32" i="17" s="1"/>
  <c r="M124" i="17" a="1"/>
  <c r="M124" i="17" s="1"/>
  <c r="M34" i="17" a="1"/>
  <c r="M34" i="17" s="1"/>
  <c r="M289" i="17" a="1"/>
  <c r="M289" i="17" s="1"/>
  <c r="M220" i="17" a="1"/>
  <c r="M220" i="17" s="1"/>
  <c r="M303" i="17" a="1"/>
  <c r="M303" i="17" s="1"/>
  <c r="M262" i="17" a="1"/>
  <c r="M262" i="17" s="1"/>
  <c r="M30" i="17" a="1"/>
  <c r="M30" i="17" s="1"/>
  <c r="M62" i="17" a="1"/>
  <c r="M62" i="17" s="1"/>
  <c r="M311" i="17" a="1"/>
  <c r="M311" i="17" s="1"/>
  <c r="M28" i="17" a="1"/>
  <c r="M28" i="17" s="1"/>
  <c r="M146" i="17" a="1"/>
  <c r="M146" i="17" s="1"/>
  <c r="M273" i="17" a="1"/>
  <c r="M273" i="17" s="1"/>
  <c r="M83" i="17" a="1"/>
  <c r="M83" i="17" s="1"/>
  <c r="M313" i="17" a="1"/>
  <c r="M313" i="17" s="1"/>
  <c r="M60" i="17" a="1"/>
  <c r="M60" i="17" s="1"/>
  <c r="M6" i="17" a="1"/>
  <c r="M6" i="17" s="1"/>
  <c r="M38" i="17" a="1"/>
  <c r="M38" i="17" s="1"/>
  <c r="M150" i="17" a="1"/>
  <c r="M150" i="17" s="1"/>
  <c r="M92" i="17" a="1"/>
  <c r="M92" i="17" s="1"/>
  <c r="M29" i="17" a="1"/>
  <c r="M29" i="17" s="1"/>
  <c r="M88" i="17" a="1"/>
  <c r="M88" i="17" s="1"/>
  <c r="M26" i="17" a="1"/>
  <c r="M26" i="17" s="1"/>
  <c r="M58" i="17" a="1"/>
  <c r="M58" i="17" s="1"/>
  <c r="M295" i="17" a="1"/>
  <c r="M295" i="17" s="1"/>
  <c r="M4" i="17" a="1"/>
  <c r="M4" i="17" s="1"/>
  <c r="M128" i="17" a="1"/>
  <c r="M128" i="17" s="1"/>
  <c r="M18" i="17" a="1"/>
  <c r="M18" i="17" s="1"/>
  <c r="R50" i="17"/>
  <c r="M54" i="17" a="1"/>
  <c r="M54" i="17" s="1"/>
  <c r="M279" i="17" a="1"/>
  <c r="M279" i="17" s="1"/>
  <c r="M287" i="17" a="1"/>
  <c r="M287" i="17" s="1"/>
  <c r="M246" i="17" a="1"/>
  <c r="M246" i="17" s="1"/>
  <c r="M270" i="17" a="1"/>
  <c r="M270" i="17" s="1"/>
  <c r="M166" i="17" a="1"/>
  <c r="M166" i="17" s="1"/>
  <c r="M158" i="17" a="1"/>
  <c r="M158" i="17" s="1"/>
  <c r="M64" i="17" a="1"/>
  <c r="M64" i="17" s="1"/>
  <c r="M271" i="17" a="1"/>
  <c r="M271" i="17" s="1"/>
  <c r="M140" i="17" a="1"/>
  <c r="M140" i="17" s="1"/>
  <c r="M22" i="17" a="1"/>
  <c r="M22" i="17" s="1"/>
  <c r="M103" i="17" a="1"/>
  <c r="M103" i="17" s="1"/>
  <c r="M164" i="17" a="1"/>
  <c r="M164" i="17" s="1"/>
  <c r="M156" i="17" a="1"/>
  <c r="M156" i="17" s="1"/>
  <c r="M48" i="17" a="1"/>
  <c r="M48" i="17" s="1"/>
  <c r="M53" i="17" a="1"/>
  <c r="M53" i="17" s="1"/>
  <c r="M179" i="17" a="1"/>
  <c r="M179" i="17" s="1"/>
  <c r="M284" i="17" a="1"/>
  <c r="M284" i="17" s="1"/>
  <c r="M125" i="17" a="1"/>
  <c r="M125" i="17" s="1"/>
  <c r="M107" i="17" a="1"/>
  <c r="M107" i="17" s="1"/>
  <c r="M183" i="17" a="1"/>
  <c r="M183" i="17" s="1"/>
  <c r="M280" i="17" a="1"/>
  <c r="M280" i="17" s="1"/>
  <c r="M141" i="17" a="1"/>
  <c r="M141" i="17" s="1"/>
  <c r="M171" i="17" a="1"/>
  <c r="M171" i="17" s="1"/>
  <c r="M157" i="17" a="1"/>
  <c r="M157" i="17" s="1"/>
  <c r="M257" i="17" a="1"/>
  <c r="M257" i="17" s="1"/>
  <c r="M175" i="17" a="1"/>
  <c r="M175" i="17" s="1"/>
  <c r="M27" i="17" a="1"/>
  <c r="M27" i="17" s="1"/>
  <c r="M300" i="17" a="1"/>
  <c r="M300" i="17" s="1"/>
  <c r="M327" i="17" a="1"/>
  <c r="M327" i="17" s="1"/>
  <c r="M206" i="17" a="1"/>
  <c r="M206" i="17" s="1"/>
  <c r="M76" i="17" a="1"/>
  <c r="M76" i="17" s="1"/>
  <c r="M101" i="17" a="1"/>
  <c r="M101" i="17" s="1"/>
  <c r="M144" i="17" a="1"/>
  <c r="M144" i="17" s="1"/>
  <c r="M319" i="17" a="1"/>
  <c r="M319" i="17" s="1"/>
  <c r="M67" i="17" a="1"/>
  <c r="M67" i="17" s="1"/>
  <c r="M272" i="17" a="1"/>
  <c r="M272" i="17" s="1"/>
  <c r="M259" i="17" a="1"/>
  <c r="M259" i="17" s="1"/>
  <c r="M320" i="17" a="1"/>
  <c r="M320" i="17" s="1"/>
  <c r="M35" i="17" a="1"/>
  <c r="M35" i="17" s="1"/>
  <c r="M312" i="17" a="1"/>
  <c r="M312" i="17" s="1"/>
  <c r="M139" i="17" a="1"/>
  <c r="M139" i="17" s="1"/>
  <c r="M328" i="17" a="1"/>
  <c r="M328" i="17" s="1"/>
  <c r="M315" i="17" a="1"/>
  <c r="M315" i="17" s="1"/>
  <c r="M264" i="17" a="1"/>
  <c r="M264" i="17" s="1"/>
  <c r="M296" i="17" a="1"/>
  <c r="M296" i="17" s="1"/>
  <c r="M5" i="17" a="1"/>
  <c r="M5" i="17" s="1"/>
  <c r="M13" i="17" a="1"/>
  <c r="M13" i="17" s="1"/>
  <c r="M135" i="17" a="1"/>
  <c r="M135" i="17" s="1"/>
  <c r="M326" i="17" a="1"/>
  <c r="M326" i="17" s="1"/>
  <c r="M45" i="17" a="1"/>
  <c r="M45" i="17" s="1"/>
  <c r="M288" i="17" a="1"/>
  <c r="M288" i="17" s="1"/>
  <c r="M95" i="17" a="1"/>
  <c r="M95" i="17" s="1"/>
  <c r="M51" i="17" a="1"/>
  <c r="M51" i="17" s="1"/>
  <c r="M155" i="17" a="1"/>
  <c r="M155" i="17" s="1"/>
  <c r="M236" i="17" a="1"/>
  <c r="M236" i="17" s="1"/>
  <c r="M304" i="17" a="1"/>
  <c r="M304" i="17" s="1"/>
  <c r="M324" i="17" a="1"/>
  <c r="M324" i="17" s="1"/>
  <c r="M123" i="17" a="1"/>
  <c r="M123" i="17" s="1"/>
  <c r="M187" i="17" a="1"/>
  <c r="M187" i="17" s="1"/>
  <c r="M268" i="17" a="1"/>
  <c r="M268" i="17" s="1"/>
  <c r="M16" i="17" a="1"/>
  <c r="M16" i="17" s="1"/>
  <c r="M21" i="17" a="1"/>
  <c r="M21" i="17" s="1"/>
  <c r="E4" i="16"/>
  <c r="Q212" i="17" l="1" a="1"/>
  <c r="Q212" i="17" s="1"/>
  <c r="N327" i="17" a="1"/>
  <c r="N327" i="17" s="1"/>
  <c r="O81" i="17"/>
  <c r="R81" i="17" s="1"/>
  <c r="P292" i="17" a="1"/>
  <c r="P292" i="17" s="1"/>
  <c r="N132" i="17" a="1"/>
  <c r="N132" i="17" s="1"/>
  <c r="P132" i="17" s="1" a="1"/>
  <c r="P132" i="17" s="1"/>
  <c r="O84" i="17"/>
  <c r="O37" i="17"/>
  <c r="N37" i="17" a="1"/>
  <c r="N37" i="17" s="1"/>
  <c r="P37" i="17" s="1" a="1"/>
  <c r="P37" i="17" s="1"/>
  <c r="N275" i="17" a="1"/>
  <c r="N275" i="17" s="1"/>
  <c r="O275" i="17"/>
  <c r="P118" i="17" a="1"/>
  <c r="P118" i="17" s="1"/>
  <c r="Q118" i="17" a="1"/>
  <c r="Q118" i="17" s="1"/>
  <c r="R118" i="17" s="1"/>
  <c r="Q263" i="17" a="1"/>
  <c r="Q263" i="17" s="1"/>
  <c r="R263" i="17" s="1"/>
  <c r="R90" i="17"/>
  <c r="O279" i="17"/>
  <c r="N205" i="17" a="1"/>
  <c r="N205" i="17" s="1"/>
  <c r="O205" i="17"/>
  <c r="Q88" i="17" a="1"/>
  <c r="Q88" i="17" s="1"/>
  <c r="Q138" i="17" a="1"/>
  <c r="Q138" i="17" s="1"/>
  <c r="P30" i="17" a="1"/>
  <c r="P30" i="17" s="1"/>
  <c r="Q51" i="17" a="1"/>
  <c r="Q51" i="17" s="1"/>
  <c r="O82" i="17"/>
  <c r="N82" i="17" a="1"/>
  <c r="N82" i="17" s="1"/>
  <c r="O199" i="17"/>
  <c r="Q199" i="17" a="1"/>
  <c r="Q199" i="17" s="1"/>
  <c r="O253" i="17"/>
  <c r="N253" i="17" a="1"/>
  <c r="N253" i="17" s="1"/>
  <c r="Q103" i="17" a="1"/>
  <c r="Q103" i="17" s="1"/>
  <c r="P176" i="17" a="1"/>
  <c r="P176" i="17" s="1"/>
  <c r="Q241" i="17" a="1"/>
  <c r="Q241" i="17" s="1"/>
  <c r="Q61" i="17" a="1"/>
  <c r="Q61" i="17" s="1"/>
  <c r="Q286" i="17" a="1"/>
  <c r="Q286" i="17" s="1"/>
  <c r="R286" i="17" s="1"/>
  <c r="Q326" i="17" a="1"/>
  <c r="Q326" i="17" s="1"/>
  <c r="R129" i="17"/>
  <c r="P259" i="17" a="1"/>
  <c r="P259" i="17" s="1"/>
  <c r="P155" i="17" a="1"/>
  <c r="P155" i="17" s="1"/>
  <c r="Q290" i="17" a="1"/>
  <c r="Q290" i="17" s="1"/>
  <c r="R290" i="17" s="1"/>
  <c r="R113" i="17"/>
  <c r="Q132" i="17" a="1"/>
  <c r="Q132" i="17" s="1"/>
  <c r="P60" i="17" a="1"/>
  <c r="P60" i="17" s="1"/>
  <c r="O258" i="17"/>
  <c r="N258" i="17" a="1"/>
  <c r="N258" i="17" s="1"/>
  <c r="P244" i="17" a="1"/>
  <c r="P244" i="17" s="1"/>
  <c r="Q33" i="17" a="1"/>
  <c r="Q33" i="17" s="1"/>
  <c r="R33" i="17" s="1"/>
  <c r="O244" i="17"/>
  <c r="O239" i="17"/>
  <c r="P57" i="17" a="1"/>
  <c r="P57" i="17" s="1"/>
  <c r="O57" i="17"/>
  <c r="Q57" i="17" a="1"/>
  <c r="Q57" i="17" s="1"/>
  <c r="O134" i="17"/>
  <c r="O186" i="17"/>
  <c r="O226" i="17"/>
  <c r="N154" i="17" a="1"/>
  <c r="N154" i="17" s="1"/>
  <c r="R134" i="17"/>
  <c r="P271" i="17" a="1"/>
  <c r="P271" i="17" s="1"/>
  <c r="Q303" i="17" a="1"/>
  <c r="Q303" i="17" s="1"/>
  <c r="P303" i="17" a="1"/>
  <c r="P303" i="17" s="1"/>
  <c r="N40" i="17" a="1"/>
  <c r="N40" i="17" s="1"/>
  <c r="O40" i="17"/>
  <c r="R244" i="17"/>
  <c r="O277" i="17"/>
  <c r="R277" i="17" s="1"/>
  <c r="R278" i="17"/>
  <c r="Q209" i="17" a="1"/>
  <c r="Q209" i="17" s="1"/>
  <c r="R209" i="17" s="1"/>
  <c r="N110" i="17" a="1"/>
  <c r="N110" i="17" s="1"/>
  <c r="P110" i="17" s="1" a="1"/>
  <c r="P110" i="17" s="1"/>
  <c r="O110" i="17"/>
  <c r="P186" i="17" a="1"/>
  <c r="P186" i="17" s="1"/>
  <c r="Q186" i="17" a="1"/>
  <c r="Q186" i="17" s="1"/>
  <c r="R186" i="17" s="1"/>
  <c r="Q279" i="17" a="1"/>
  <c r="Q279" i="17" s="1"/>
  <c r="P279" i="17" a="1"/>
  <c r="P279" i="17" s="1"/>
  <c r="Q84" i="17" a="1"/>
  <c r="Q84" i="17" s="1"/>
  <c r="R84" i="17" s="1"/>
  <c r="P84" i="17" a="1"/>
  <c r="P84" i="17" s="1"/>
  <c r="Q194" i="17" a="1"/>
  <c r="Q194" i="17" s="1"/>
  <c r="P194" i="17" a="1"/>
  <c r="P194" i="17" s="1"/>
  <c r="Q16" i="17" a="1"/>
  <c r="Q16" i="17" s="1"/>
  <c r="P16" i="17" a="1"/>
  <c r="P16" i="17" s="1"/>
  <c r="N201" i="17" a="1"/>
  <c r="N201" i="17" s="1"/>
  <c r="P201" i="17" s="1" a="1"/>
  <c r="P201" i="17" s="1"/>
  <c r="N165" i="17" a="1"/>
  <c r="N165" i="17" s="1"/>
  <c r="Q165" i="17" s="1" a="1"/>
  <c r="Q165" i="17" s="1"/>
  <c r="Q247" i="17" a="1"/>
  <c r="Q247" i="17" s="1"/>
  <c r="R247" i="17" s="1"/>
  <c r="O91" i="17"/>
  <c r="P233" i="17" a="1"/>
  <c r="P233" i="17" s="1"/>
  <c r="P12" i="17" a="1"/>
  <c r="P12" i="17" s="1"/>
  <c r="Q12" i="17" a="1"/>
  <c r="Q12" i="17" s="1"/>
  <c r="R12" i="17" s="1"/>
  <c r="N144" i="17" a="1"/>
  <c r="N144" i="17" s="1"/>
  <c r="Q144" i="17" s="1" a="1"/>
  <c r="Q144" i="17" s="1"/>
  <c r="P116" i="17" a="1"/>
  <c r="P116" i="17" s="1"/>
  <c r="Q300" i="17" a="1"/>
  <c r="Q300" i="17" s="1"/>
  <c r="P150" i="17" a="1"/>
  <c r="P150" i="17" s="1"/>
  <c r="O232" i="17"/>
  <c r="O61" i="17"/>
  <c r="R61" i="17" s="1"/>
  <c r="N109" i="17" a="1"/>
  <c r="N109" i="17" s="1"/>
  <c r="N265" i="17" a="1"/>
  <c r="N265" i="17" s="1"/>
  <c r="Q265" i="17" s="1" a="1"/>
  <c r="Q265" i="17" s="1"/>
  <c r="R265" i="17" s="1"/>
  <c r="O194" i="17"/>
  <c r="Q71" i="17" a="1"/>
  <c r="Q71" i="17" s="1"/>
  <c r="R71" i="17" s="1"/>
  <c r="P71" i="17" a="1"/>
  <c r="P71" i="17" s="1"/>
  <c r="Q167" i="17" a="1"/>
  <c r="Q167" i="17" s="1"/>
  <c r="R167" i="17" s="1"/>
  <c r="P327" i="17" a="1"/>
  <c r="P327" i="17" s="1"/>
  <c r="N112" i="17" a="1"/>
  <c r="N112" i="17" s="1"/>
  <c r="P112" i="17" s="1" a="1"/>
  <c r="P112" i="17" s="1"/>
  <c r="P298" i="17" a="1"/>
  <c r="P298" i="17" s="1"/>
  <c r="R314" i="17"/>
  <c r="Q274" i="17" a="1"/>
  <c r="Q274" i="17" s="1"/>
  <c r="R274" i="17" s="1"/>
  <c r="N39" i="17" a="1"/>
  <c r="N39" i="17" s="1"/>
  <c r="Q39" i="17" s="1" a="1"/>
  <c r="Q39" i="17" s="1"/>
  <c r="R39" i="17" s="1"/>
  <c r="R49" i="17"/>
  <c r="Q36" i="17" a="1"/>
  <c r="Q36" i="17" s="1"/>
  <c r="R36" i="17" s="1"/>
  <c r="O241" i="17"/>
  <c r="R241" i="17" s="1"/>
  <c r="R245" i="17"/>
  <c r="P144" i="17" a="1"/>
  <c r="P144" i="17" s="1"/>
  <c r="Q234" i="17" a="1"/>
  <c r="Q234" i="17" s="1"/>
  <c r="R234" i="17" s="1"/>
  <c r="P36" i="17" a="1"/>
  <c r="P36" i="17" s="1"/>
  <c r="N21" i="17" a="1"/>
  <c r="N21" i="17" s="1"/>
  <c r="P21" i="17" s="1" a="1"/>
  <c r="P21" i="17" s="1"/>
  <c r="P48" i="17" a="1"/>
  <c r="P48" i="17" s="1"/>
  <c r="P278" i="17" a="1"/>
  <c r="P278" i="17" s="1"/>
  <c r="Q267" i="17" a="1"/>
  <c r="Q267" i="17" s="1"/>
  <c r="R267" i="17" s="1"/>
  <c r="R143" i="17"/>
  <c r="Q38" i="17" a="1"/>
  <c r="Q38" i="17" s="1"/>
  <c r="P277" i="17" a="1"/>
  <c r="P277" i="17" s="1"/>
  <c r="Q116" i="17" a="1"/>
  <c r="Q116" i="17" s="1"/>
  <c r="R96" i="17"/>
  <c r="Q147" i="17" a="1"/>
  <c r="Q147" i="17" s="1"/>
  <c r="R147" i="17" s="1"/>
  <c r="P163" i="17" a="1"/>
  <c r="P163" i="17" s="1"/>
  <c r="N200" i="17" a="1"/>
  <c r="N200" i="17" s="1"/>
  <c r="Q200" i="17" s="1" a="1"/>
  <c r="Q200" i="17" s="1"/>
  <c r="R200" i="17" s="1"/>
  <c r="N242" i="17" a="1"/>
  <c r="N242" i="17" s="1"/>
  <c r="Q242" i="17" s="1" a="1"/>
  <c r="Q242" i="17" s="1"/>
  <c r="N306" i="17" a="1"/>
  <c r="N306" i="17" s="1"/>
  <c r="Q306" i="17" s="1" a="1"/>
  <c r="Q306" i="17" s="1"/>
  <c r="O306" i="17"/>
  <c r="O165" i="17"/>
  <c r="R132" i="17"/>
  <c r="N94" i="17" a="1"/>
  <c r="N94" i="17" s="1"/>
  <c r="P94" i="17" s="1" a="1"/>
  <c r="P94" i="17" s="1"/>
  <c r="P18" i="17" a="1"/>
  <c r="P18" i="17" s="1"/>
  <c r="R138" i="17"/>
  <c r="O72" i="17"/>
  <c r="N72" i="17" a="1"/>
  <c r="N72" i="17" s="1"/>
  <c r="Q72" i="17" s="1" a="1"/>
  <c r="Q72" i="17" s="1"/>
  <c r="P165" i="17" a="1"/>
  <c r="P165" i="17" s="1"/>
  <c r="N91" i="17" a="1"/>
  <c r="N91" i="17" s="1"/>
  <c r="P91" i="17" s="1" a="1"/>
  <c r="P91" i="17" s="1"/>
  <c r="R106" i="17"/>
  <c r="P109" i="17" a="1"/>
  <c r="P109" i="17" s="1"/>
  <c r="N254" i="17" a="1"/>
  <c r="N254" i="17" s="1"/>
  <c r="Q254" i="17" s="1" a="1"/>
  <c r="Q254" i="17" s="1"/>
  <c r="R254" i="17" s="1"/>
  <c r="Q115" i="17" a="1"/>
  <c r="Q115" i="17" s="1"/>
  <c r="R115" i="17" s="1"/>
  <c r="N182" i="17" a="1"/>
  <c r="N182" i="17" s="1"/>
  <c r="Q182" i="17" s="1" a="1"/>
  <c r="Q182" i="17" s="1"/>
  <c r="R182" i="17" s="1"/>
  <c r="P265" i="17" a="1"/>
  <c r="P265" i="17" s="1"/>
  <c r="O299" i="17"/>
  <c r="N299" i="17" a="1"/>
  <c r="N299" i="17" s="1"/>
  <c r="R89" i="17"/>
  <c r="P66" i="17" a="1"/>
  <c r="P66" i="17" s="1"/>
  <c r="N10" i="17" a="1"/>
  <c r="N10" i="17" s="1"/>
  <c r="Q10" i="17" s="1" a="1"/>
  <c r="Q10" i="17" s="1"/>
  <c r="R10" i="17" s="1"/>
  <c r="Q323" i="17" a="1"/>
  <c r="Q323" i="17" s="1"/>
  <c r="R323" i="17" s="1"/>
  <c r="O144" i="17"/>
  <c r="N161" i="17" a="1"/>
  <c r="N161" i="17" s="1"/>
  <c r="Q161" i="17" s="1" a="1"/>
  <c r="Q161" i="17" s="1"/>
  <c r="O161" i="17"/>
  <c r="P127" i="17" a="1"/>
  <c r="P127" i="17" s="1"/>
  <c r="Q280" i="17" a="1"/>
  <c r="Q280" i="17" s="1"/>
  <c r="Q201" i="17" a="1"/>
  <c r="Q201" i="17" s="1"/>
  <c r="P241" i="17" a="1"/>
  <c r="P241" i="17" s="1"/>
  <c r="R86" i="17"/>
  <c r="Q322" i="17" a="1"/>
  <c r="Q322" i="17" s="1"/>
  <c r="R322" i="17" s="1"/>
  <c r="P26" i="17" a="1"/>
  <c r="P26" i="17" s="1"/>
  <c r="P212" i="17" a="1"/>
  <c r="P212" i="17" s="1"/>
  <c r="Q233" i="17" a="1"/>
  <c r="Q233" i="17" s="1"/>
  <c r="R233" i="17" s="1"/>
  <c r="Q54" i="17" a="1"/>
  <c r="Q54" i="17" s="1"/>
  <c r="P254" i="17" a="1"/>
  <c r="P254" i="17" s="1"/>
  <c r="O201" i="17"/>
  <c r="O69" i="17"/>
  <c r="N69" i="17" a="1"/>
  <c r="N69" i="17" s="1"/>
  <c r="Q69" i="17" s="1" a="1"/>
  <c r="Q69" i="17" s="1"/>
  <c r="N135" i="17" a="1"/>
  <c r="N135" i="17" s="1"/>
  <c r="Q135" i="17" s="1" a="1"/>
  <c r="Q135" i="17" s="1"/>
  <c r="N223" i="17" a="1"/>
  <c r="N223" i="17" s="1"/>
  <c r="Q223" i="17" s="1" a="1"/>
  <c r="Q223" i="17" s="1"/>
  <c r="O223" i="17"/>
  <c r="R283" i="17"/>
  <c r="Q25" i="17" a="1"/>
  <c r="Q25" i="17" s="1"/>
  <c r="Q236" i="17" a="1"/>
  <c r="Q236" i="17" s="1"/>
  <c r="P306" i="17" a="1"/>
  <c r="P306" i="17" s="1"/>
  <c r="Q109" i="17" a="1"/>
  <c r="Q109" i="17" s="1"/>
  <c r="R109" i="17" s="1"/>
  <c r="O150" i="17"/>
  <c r="P61" i="17" a="1"/>
  <c r="P61" i="17" s="1"/>
  <c r="O212" i="17"/>
  <c r="R212" i="17" s="1"/>
  <c r="R213" i="17"/>
  <c r="P126" i="17" a="1"/>
  <c r="P126" i="17" s="1"/>
  <c r="Q126" i="17" a="1"/>
  <c r="Q126" i="17" s="1"/>
  <c r="R126" i="17" s="1"/>
  <c r="Q226" i="17" a="1"/>
  <c r="Q226" i="17" s="1"/>
  <c r="R226" i="17" s="1"/>
  <c r="Q91" i="17" a="1"/>
  <c r="Q91" i="17" s="1"/>
  <c r="R91" i="17" s="1"/>
  <c r="N202" i="17" a="1"/>
  <c r="N202" i="17" s="1"/>
  <c r="P202" i="17" s="1" a="1"/>
  <c r="P202" i="17" s="1"/>
  <c r="P129" i="17" a="1"/>
  <c r="P129" i="17" s="1"/>
  <c r="N297" i="17" a="1"/>
  <c r="N297" i="17" s="1"/>
  <c r="Q297" i="17" s="1" a="1"/>
  <c r="Q297" i="17" s="1"/>
  <c r="R297" i="17" s="1"/>
  <c r="O189" i="17"/>
  <c r="N189" i="17" a="1"/>
  <c r="N189" i="17" s="1"/>
  <c r="Q189" i="17" s="1" a="1"/>
  <c r="Q189" i="17" s="1"/>
  <c r="P299" i="17" a="1"/>
  <c r="P299" i="17" s="1"/>
  <c r="P65" i="17" a="1"/>
  <c r="P65" i="17" s="1"/>
  <c r="O65" i="17"/>
  <c r="R65" i="17" s="1"/>
  <c r="O74" i="17"/>
  <c r="N74" i="17" a="1"/>
  <c r="N74" i="17" s="1"/>
  <c r="P74" i="17" s="1" a="1"/>
  <c r="P74" i="17" s="1"/>
  <c r="Q207" i="17" a="1"/>
  <c r="Q207" i="17" s="1"/>
  <c r="R207" i="17" s="1"/>
  <c r="Q238" i="17" a="1"/>
  <c r="Q238" i="17" s="1"/>
  <c r="R238" i="17" s="1"/>
  <c r="P170" i="17" a="1"/>
  <c r="P170" i="17" s="1"/>
  <c r="O153" i="17"/>
  <c r="Q299" i="17" a="1"/>
  <c r="Q299" i="17" s="1"/>
  <c r="R299" i="17" s="1"/>
  <c r="O176" i="17"/>
  <c r="R176" i="17" s="1"/>
  <c r="Q6" i="17" a="1"/>
  <c r="Q6" i="17" s="1"/>
  <c r="R6" i="17" s="1"/>
  <c r="Q9" i="17" a="1"/>
  <c r="Q9" i="17" s="1"/>
  <c r="R9" i="17" s="1"/>
  <c r="R117" i="17"/>
  <c r="Q327" i="17" a="1"/>
  <c r="Q327" i="17" s="1"/>
  <c r="P319" i="17" a="1"/>
  <c r="P319" i="17" s="1"/>
  <c r="R260" i="17"/>
  <c r="N153" i="17" a="1"/>
  <c r="N153" i="17" s="1"/>
  <c r="P153" i="17" s="1" a="1"/>
  <c r="P153" i="17" s="1"/>
  <c r="O25" i="17"/>
  <c r="N121" i="17" a="1"/>
  <c r="N121" i="17" s="1"/>
  <c r="Q121" i="17" s="1" a="1"/>
  <c r="Q121" i="17" s="1"/>
  <c r="R121" i="17" s="1"/>
  <c r="N231" i="17" a="1"/>
  <c r="N231" i="17" s="1"/>
  <c r="Q231" i="17" s="1" a="1"/>
  <c r="Q231" i="17" s="1"/>
  <c r="R231" i="17" s="1"/>
  <c r="P182" i="17" a="1"/>
  <c r="P182" i="17" s="1"/>
  <c r="O97" i="17"/>
  <c r="N232" i="17" a="1"/>
  <c r="N232" i="17" s="1"/>
  <c r="P232" i="17" s="1" a="1"/>
  <c r="P232" i="17" s="1"/>
  <c r="R99" i="17"/>
  <c r="R173" i="17"/>
  <c r="N45" i="17" a="1"/>
  <c r="N45" i="17" s="1"/>
  <c r="P45" i="17" s="1" a="1"/>
  <c r="P45" i="17" s="1"/>
  <c r="N97" i="17" a="1"/>
  <c r="N97" i="17" s="1"/>
  <c r="Q97" i="17" s="1" a="1"/>
  <c r="Q97" i="17" s="1"/>
  <c r="Q111" i="17" a="1"/>
  <c r="Q111" i="17" s="1"/>
  <c r="R111" i="17" s="1"/>
  <c r="O116" i="17"/>
  <c r="Q325" i="17" a="1"/>
  <c r="Q325" i="17" s="1"/>
  <c r="R325" i="17" s="1"/>
  <c r="P5" i="17" a="1"/>
  <c r="P5" i="17" s="1"/>
  <c r="Q5" i="17" a="1"/>
  <c r="Q5" i="17" s="1"/>
  <c r="R5" i="17" s="1"/>
  <c r="N70" i="17" a="1"/>
  <c r="N70" i="17" s="1"/>
  <c r="Q70" i="17" s="1" a="1"/>
  <c r="Q70" i="17" s="1"/>
  <c r="R70" i="17" s="1"/>
  <c r="O135" i="17"/>
  <c r="P69" i="17" a="1"/>
  <c r="P69" i="17" s="1"/>
  <c r="P10" i="17" a="1"/>
  <c r="P10" i="17" s="1"/>
  <c r="R163" i="17"/>
  <c r="O242" i="17"/>
  <c r="N230" i="17" a="1"/>
  <c r="N230" i="17" s="1"/>
  <c r="Q123" i="17" a="1"/>
  <c r="Q123" i="17" s="1"/>
  <c r="R123" i="17" s="1"/>
  <c r="Q239" i="17" a="1"/>
  <c r="Q239" i="17" s="1"/>
  <c r="R239" i="17" s="1"/>
  <c r="P64" i="17" a="1"/>
  <c r="P64" i="17" s="1"/>
  <c r="R324" i="17"/>
  <c r="R83" i="17"/>
  <c r="R62" i="17"/>
  <c r="R271" i="17"/>
  <c r="R166" i="17"/>
  <c r="R171" i="17"/>
  <c r="R270" i="17"/>
  <c r="R146" i="17"/>
  <c r="R220" i="17"/>
  <c r="R88" i="17"/>
  <c r="R140" i="17"/>
  <c r="R124" i="17"/>
  <c r="R32" i="17"/>
  <c r="R236" i="17"/>
  <c r="R257" i="17"/>
  <c r="R164" i="17"/>
  <c r="R158" i="17"/>
  <c r="R92" i="17"/>
  <c r="R60" i="17"/>
  <c r="R311" i="17"/>
  <c r="R303" i="17"/>
  <c r="R14" i="17"/>
  <c r="R157" i="17"/>
  <c r="R22" i="17"/>
  <c r="R128" i="17"/>
  <c r="R58" i="17"/>
  <c r="R273" i="17"/>
  <c r="R30" i="17"/>
  <c r="R133" i="17"/>
  <c r="R103" i="17"/>
  <c r="R246" i="17"/>
  <c r="R287" i="17"/>
  <c r="R279" i="17"/>
  <c r="R295" i="17"/>
  <c r="R26" i="17"/>
  <c r="R150" i="17"/>
  <c r="R38" i="17"/>
  <c r="R304" i="17"/>
  <c r="R320" i="17"/>
  <c r="R156" i="17"/>
  <c r="R64" i="17"/>
  <c r="R54" i="17"/>
  <c r="R18" i="17"/>
  <c r="R4" i="17"/>
  <c r="R29" i="17"/>
  <c r="R313" i="17"/>
  <c r="R28" i="17"/>
  <c r="R262" i="17"/>
  <c r="R289" i="17"/>
  <c r="R34" i="17"/>
  <c r="R162" i="17"/>
  <c r="R46" i="17"/>
  <c r="R204" i="17"/>
  <c r="R268" i="17"/>
  <c r="R187" i="17"/>
  <c r="R155" i="17"/>
  <c r="R288" i="17"/>
  <c r="R296" i="17"/>
  <c r="R272" i="17"/>
  <c r="R67" i="17"/>
  <c r="R327" i="17"/>
  <c r="R300" i="17"/>
  <c r="R27" i="17"/>
  <c r="R107" i="17"/>
  <c r="R284" i="17"/>
  <c r="R51" i="17"/>
  <c r="R326" i="17"/>
  <c r="R13" i="17"/>
  <c r="R315" i="17"/>
  <c r="R259" i="17"/>
  <c r="R319" i="17"/>
  <c r="R101" i="17"/>
  <c r="R183" i="17"/>
  <c r="R48" i="17"/>
  <c r="R312" i="17"/>
  <c r="R76" i="17"/>
  <c r="R175" i="17"/>
  <c r="R53" i="17"/>
  <c r="R16" i="17"/>
  <c r="R95" i="17"/>
  <c r="R264" i="17"/>
  <c r="R328" i="17"/>
  <c r="R139" i="17"/>
  <c r="R35" i="17"/>
  <c r="R144" i="17"/>
  <c r="R206" i="17"/>
  <c r="R141" i="17"/>
  <c r="R280" i="17"/>
  <c r="R125" i="17"/>
  <c r="R179" i="17"/>
  <c r="K33" i="16"/>
  <c r="L33" i="16" s="1"/>
  <c r="K57" i="16"/>
  <c r="L57" i="16" s="1"/>
  <c r="K81" i="16"/>
  <c r="L81" i="16" s="1"/>
  <c r="K85" i="16"/>
  <c r="L85" i="16" s="1"/>
  <c r="K34" i="16"/>
  <c r="L34" i="16" s="1"/>
  <c r="K58" i="16"/>
  <c r="L58" i="16" s="1"/>
  <c r="K78" i="16"/>
  <c r="L78" i="16" s="1"/>
  <c r="K82" i="16"/>
  <c r="L82" i="16" s="1"/>
  <c r="K86" i="16"/>
  <c r="L86" i="16" s="1"/>
  <c r="K31" i="16"/>
  <c r="L31" i="16" s="1"/>
  <c r="K35" i="16"/>
  <c r="L35" i="16" s="1"/>
  <c r="K79" i="16"/>
  <c r="L79" i="16" s="1"/>
  <c r="K83" i="16"/>
  <c r="L83" i="16" s="1"/>
  <c r="K87" i="16"/>
  <c r="L87" i="16" s="1"/>
  <c r="K32" i="16"/>
  <c r="L32" i="16" s="1"/>
  <c r="K80" i="16"/>
  <c r="L80" i="16" s="1"/>
  <c r="K153" i="16"/>
  <c r="L153" i="16" s="1"/>
  <c r="K88" i="16"/>
  <c r="L88" i="16" s="1"/>
  <c r="K36" i="16"/>
  <c r="L36" i="16" s="1"/>
  <c r="K84" i="16"/>
  <c r="L84" i="16" s="1"/>
  <c r="K154" i="16"/>
  <c r="L154" i="16" s="1"/>
  <c r="E745" i="16"/>
  <c r="E809" i="16"/>
  <c r="E5" i="16"/>
  <c r="E6" i="16"/>
  <c r="E7" i="16"/>
  <c r="E8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34" i="16"/>
  <c r="E35" i="16"/>
  <c r="E36" i="16"/>
  <c r="E37" i="16"/>
  <c r="E38" i="16"/>
  <c r="E39" i="16"/>
  <c r="E40" i="16"/>
  <c r="E41" i="16"/>
  <c r="E42" i="16"/>
  <c r="E43" i="16"/>
  <c r="E44" i="16"/>
  <c r="E45" i="16"/>
  <c r="E46" i="16"/>
  <c r="E47" i="16"/>
  <c r="E48" i="16"/>
  <c r="E49" i="16"/>
  <c r="E202" i="16"/>
  <c r="E203" i="16"/>
  <c r="E204" i="16"/>
  <c r="E205" i="16"/>
  <c r="E206" i="16"/>
  <c r="E207" i="16"/>
  <c r="E208" i="16"/>
  <c r="E209" i="16"/>
  <c r="E210" i="16"/>
  <c r="E211" i="16"/>
  <c r="E212" i="16"/>
  <c r="E213" i="16"/>
  <c r="E214" i="16"/>
  <c r="E215" i="16"/>
  <c r="E216" i="16"/>
  <c r="E217" i="16"/>
  <c r="E218" i="16"/>
  <c r="E219" i="16"/>
  <c r="E220" i="16"/>
  <c r="E221" i="16"/>
  <c r="E222" i="16"/>
  <c r="E223" i="16"/>
  <c r="E224" i="16"/>
  <c r="E225" i="16"/>
  <c r="E226" i="16"/>
  <c r="E227" i="16"/>
  <c r="E228" i="16"/>
  <c r="E229" i="16"/>
  <c r="E230" i="16"/>
  <c r="E231" i="16"/>
  <c r="E232" i="16"/>
  <c r="E233" i="16"/>
  <c r="E234" i="16"/>
  <c r="E235" i="16"/>
  <c r="E236" i="16"/>
  <c r="E237" i="16"/>
  <c r="E238" i="16"/>
  <c r="E239" i="16"/>
  <c r="E240" i="16"/>
  <c r="E241" i="16"/>
  <c r="E242" i="16"/>
  <c r="E243" i="16"/>
  <c r="E244" i="16"/>
  <c r="E245" i="16"/>
  <c r="E246" i="16"/>
  <c r="E247" i="16"/>
  <c r="E248" i="16"/>
  <c r="E249" i="16"/>
  <c r="E250" i="16"/>
  <c r="E251" i="16"/>
  <c r="E252" i="16"/>
  <c r="E253" i="16"/>
  <c r="E254" i="16"/>
  <c r="E255" i="16"/>
  <c r="E256" i="16"/>
  <c r="E257" i="16"/>
  <c r="E258" i="16"/>
  <c r="E259" i="16"/>
  <c r="E260" i="16"/>
  <c r="E261" i="16"/>
  <c r="E262" i="16"/>
  <c r="E263" i="16"/>
  <c r="E264" i="16"/>
  <c r="E265" i="16"/>
  <c r="E266" i="16"/>
  <c r="E267" i="16"/>
  <c r="E268" i="16"/>
  <c r="E269" i="16"/>
  <c r="E270" i="16"/>
  <c r="E271" i="16"/>
  <c r="E272" i="16"/>
  <c r="E273" i="16"/>
  <c r="E274" i="16"/>
  <c r="E275" i="16"/>
  <c r="E276" i="16"/>
  <c r="E277" i="16"/>
  <c r="E278" i="16"/>
  <c r="E279" i="16"/>
  <c r="E280" i="16"/>
  <c r="E281" i="16"/>
  <c r="E282" i="16"/>
  <c r="E283" i="16"/>
  <c r="E284" i="16"/>
  <c r="E285" i="16"/>
  <c r="E286" i="16"/>
  <c r="E287" i="16"/>
  <c r="E288" i="16"/>
  <c r="E289" i="16"/>
  <c r="E290" i="16"/>
  <c r="E291" i="16"/>
  <c r="E292" i="16"/>
  <c r="E293" i="16"/>
  <c r="E294" i="16"/>
  <c r="E295" i="16"/>
  <c r="E296" i="16"/>
  <c r="E297" i="16"/>
  <c r="E298" i="16"/>
  <c r="E299" i="16"/>
  <c r="E300" i="16"/>
  <c r="E301" i="16"/>
  <c r="E302" i="16"/>
  <c r="E303" i="16"/>
  <c r="E304" i="16"/>
  <c r="E305" i="16"/>
  <c r="E306" i="16"/>
  <c r="E307" i="16"/>
  <c r="E308" i="16"/>
  <c r="E309" i="16"/>
  <c r="E310" i="16"/>
  <c r="E311" i="16"/>
  <c r="E312" i="16"/>
  <c r="E313" i="16"/>
  <c r="E314" i="16"/>
  <c r="E315" i="16"/>
  <c r="E316" i="16"/>
  <c r="E317" i="16"/>
  <c r="E318" i="16"/>
  <c r="E319" i="16"/>
  <c r="E320" i="16"/>
  <c r="E321" i="16"/>
  <c r="E322" i="16"/>
  <c r="E323" i="16"/>
  <c r="E324" i="16"/>
  <c r="E325" i="16"/>
  <c r="E326" i="16"/>
  <c r="E327" i="16"/>
  <c r="E328" i="16"/>
  <c r="E329" i="16"/>
  <c r="E330" i="16"/>
  <c r="E331" i="16"/>
  <c r="E332" i="16"/>
  <c r="E333" i="16"/>
  <c r="E334" i="16"/>
  <c r="E335" i="16"/>
  <c r="E336" i="16"/>
  <c r="E337" i="16"/>
  <c r="E338" i="16"/>
  <c r="E339" i="16"/>
  <c r="E340" i="16"/>
  <c r="E341" i="16"/>
  <c r="E342" i="16"/>
  <c r="E343" i="16"/>
  <c r="E344" i="16"/>
  <c r="E345" i="16"/>
  <c r="E346" i="16"/>
  <c r="E347" i="16"/>
  <c r="E348" i="16"/>
  <c r="E349" i="16"/>
  <c r="E350" i="16"/>
  <c r="E351" i="16"/>
  <c r="E352" i="16"/>
  <c r="E353" i="16"/>
  <c r="E354" i="16"/>
  <c r="E355" i="16"/>
  <c r="E356" i="16"/>
  <c r="E357" i="16"/>
  <c r="E358" i="16"/>
  <c r="E359" i="16"/>
  <c r="E360" i="16"/>
  <c r="E361" i="16"/>
  <c r="E362" i="16"/>
  <c r="E363" i="16"/>
  <c r="E364" i="16"/>
  <c r="E365" i="16"/>
  <c r="E366" i="16"/>
  <c r="E367" i="16"/>
  <c r="E368" i="16"/>
  <c r="E369" i="16"/>
  <c r="E370" i="16"/>
  <c r="E371" i="16"/>
  <c r="E372" i="16"/>
  <c r="E373" i="16"/>
  <c r="E374" i="16"/>
  <c r="E375" i="16"/>
  <c r="E376" i="16"/>
  <c r="E377" i="16"/>
  <c r="E378" i="16"/>
  <c r="E379" i="16"/>
  <c r="E380" i="16"/>
  <c r="E381" i="16"/>
  <c r="E382" i="16"/>
  <c r="E383" i="16"/>
  <c r="E384" i="16"/>
  <c r="E385" i="16"/>
  <c r="E386" i="16"/>
  <c r="E387" i="16"/>
  <c r="E388" i="16"/>
  <c r="E389" i="16"/>
  <c r="E390" i="16"/>
  <c r="E391" i="16"/>
  <c r="E392" i="16"/>
  <c r="E393" i="16"/>
  <c r="E394" i="16"/>
  <c r="E395" i="16"/>
  <c r="E396" i="16"/>
  <c r="E397" i="16"/>
  <c r="E398" i="16"/>
  <c r="E399" i="16"/>
  <c r="E400" i="16"/>
  <c r="E401" i="16"/>
  <c r="E402" i="16"/>
  <c r="E403" i="16"/>
  <c r="E404" i="16"/>
  <c r="E405" i="16"/>
  <c r="E406" i="16"/>
  <c r="E407" i="16"/>
  <c r="E408" i="16"/>
  <c r="E409" i="16"/>
  <c r="E410" i="16"/>
  <c r="E411" i="16"/>
  <c r="E412" i="16"/>
  <c r="E413" i="16"/>
  <c r="E414" i="16"/>
  <c r="E415" i="16"/>
  <c r="E416" i="16"/>
  <c r="E417" i="16"/>
  <c r="E418" i="16"/>
  <c r="E419" i="16"/>
  <c r="E420" i="16"/>
  <c r="E421" i="16"/>
  <c r="E422" i="16"/>
  <c r="E423" i="16"/>
  <c r="E424" i="16"/>
  <c r="E425" i="16"/>
  <c r="E426" i="16"/>
  <c r="E427" i="16"/>
  <c r="E428" i="16"/>
  <c r="E429" i="16"/>
  <c r="E430" i="16"/>
  <c r="E431" i="16"/>
  <c r="E432" i="16"/>
  <c r="E433" i="16"/>
  <c r="E434" i="16"/>
  <c r="E435" i="16"/>
  <c r="E436" i="16"/>
  <c r="E437" i="16"/>
  <c r="E438" i="16"/>
  <c r="E439" i="16"/>
  <c r="E440" i="16"/>
  <c r="E441" i="16"/>
  <c r="E442" i="16"/>
  <c r="E443" i="16"/>
  <c r="E444" i="16"/>
  <c r="E445" i="16"/>
  <c r="E446" i="16"/>
  <c r="E447" i="16"/>
  <c r="E448" i="16"/>
  <c r="E449" i="16"/>
  <c r="E450" i="16"/>
  <c r="E451" i="16"/>
  <c r="E452" i="16"/>
  <c r="E453" i="16"/>
  <c r="E454" i="16"/>
  <c r="E455" i="16"/>
  <c r="E456" i="16"/>
  <c r="E457" i="16"/>
  <c r="E458" i="16"/>
  <c r="E459" i="16"/>
  <c r="E460" i="16"/>
  <c r="E461" i="16"/>
  <c r="E462" i="16"/>
  <c r="E463" i="16"/>
  <c r="E464" i="16"/>
  <c r="E465" i="16"/>
  <c r="E466" i="16"/>
  <c r="E467" i="16"/>
  <c r="E468" i="16"/>
  <c r="E469" i="16"/>
  <c r="E470" i="16"/>
  <c r="E471" i="16"/>
  <c r="E472" i="16"/>
  <c r="E473" i="16"/>
  <c r="E474" i="16"/>
  <c r="E475" i="16"/>
  <c r="E476" i="16"/>
  <c r="E477" i="16"/>
  <c r="E478" i="16"/>
  <c r="E479" i="16"/>
  <c r="E480" i="16"/>
  <c r="E481" i="16"/>
  <c r="E482" i="16"/>
  <c r="E483" i="16"/>
  <c r="E484" i="16"/>
  <c r="E485" i="16"/>
  <c r="E486" i="16"/>
  <c r="E487" i="16"/>
  <c r="E488" i="16"/>
  <c r="E489" i="16"/>
  <c r="E490" i="16"/>
  <c r="E491" i="16"/>
  <c r="E492" i="16"/>
  <c r="E493" i="16"/>
  <c r="E494" i="16"/>
  <c r="E495" i="16"/>
  <c r="E496" i="16"/>
  <c r="E497" i="16"/>
  <c r="E498" i="16"/>
  <c r="E499" i="16"/>
  <c r="E500" i="16"/>
  <c r="E501" i="16"/>
  <c r="E502" i="16"/>
  <c r="E503" i="16"/>
  <c r="E504" i="16"/>
  <c r="E505" i="16"/>
  <c r="E506" i="16"/>
  <c r="E507" i="16"/>
  <c r="E508" i="16"/>
  <c r="E509" i="16"/>
  <c r="E510" i="16"/>
  <c r="E511" i="16"/>
  <c r="E512" i="16"/>
  <c r="E513" i="16"/>
  <c r="E514" i="16"/>
  <c r="E515" i="16"/>
  <c r="E516" i="16"/>
  <c r="E517" i="16"/>
  <c r="E518" i="16"/>
  <c r="E519" i="16"/>
  <c r="E520" i="16"/>
  <c r="E521" i="16"/>
  <c r="E522" i="16"/>
  <c r="E523" i="16"/>
  <c r="E524" i="16"/>
  <c r="E525" i="16"/>
  <c r="E526" i="16"/>
  <c r="E527" i="16"/>
  <c r="E528" i="16"/>
  <c r="E529" i="16"/>
  <c r="E530" i="16"/>
  <c r="E531" i="16"/>
  <c r="E532" i="16"/>
  <c r="E533" i="16"/>
  <c r="E534" i="16"/>
  <c r="E535" i="16"/>
  <c r="E536" i="16"/>
  <c r="E537" i="16"/>
  <c r="E538" i="16"/>
  <c r="E539" i="16"/>
  <c r="E540" i="16"/>
  <c r="E541" i="16"/>
  <c r="E542" i="16"/>
  <c r="E543" i="16"/>
  <c r="E544" i="16"/>
  <c r="E545" i="16"/>
  <c r="E546" i="16"/>
  <c r="E547" i="16"/>
  <c r="E548" i="16"/>
  <c r="E549" i="16"/>
  <c r="E550" i="16"/>
  <c r="E551" i="16"/>
  <c r="E552" i="16"/>
  <c r="E553" i="16"/>
  <c r="E554" i="16"/>
  <c r="E555" i="16"/>
  <c r="E556" i="16"/>
  <c r="E557" i="16"/>
  <c r="E558" i="16"/>
  <c r="E559" i="16"/>
  <c r="E560" i="16"/>
  <c r="E561" i="16"/>
  <c r="E562" i="16"/>
  <c r="E563" i="16"/>
  <c r="E564" i="16"/>
  <c r="E565" i="16"/>
  <c r="E566" i="16"/>
  <c r="E567" i="16"/>
  <c r="E568" i="16"/>
  <c r="E569" i="16"/>
  <c r="E570" i="16"/>
  <c r="E571" i="16"/>
  <c r="E572" i="16"/>
  <c r="E573" i="16"/>
  <c r="E574" i="16"/>
  <c r="E575" i="16"/>
  <c r="E576" i="16"/>
  <c r="E577" i="16"/>
  <c r="E578" i="16"/>
  <c r="E579" i="16"/>
  <c r="E580" i="16"/>
  <c r="E581" i="16"/>
  <c r="E582" i="16"/>
  <c r="E583" i="16"/>
  <c r="E584" i="16"/>
  <c r="E585" i="16"/>
  <c r="E586" i="16"/>
  <c r="E587" i="16"/>
  <c r="E588" i="16"/>
  <c r="E589" i="16"/>
  <c r="E590" i="16"/>
  <c r="E591" i="16"/>
  <c r="E592" i="16"/>
  <c r="E593" i="16"/>
  <c r="E594" i="16"/>
  <c r="E595" i="16"/>
  <c r="E596" i="16"/>
  <c r="E597" i="16"/>
  <c r="E598" i="16"/>
  <c r="E599" i="16"/>
  <c r="E600" i="16"/>
  <c r="E601" i="16"/>
  <c r="E602" i="16"/>
  <c r="E603" i="16"/>
  <c r="E604" i="16"/>
  <c r="E605" i="16"/>
  <c r="E606" i="16"/>
  <c r="E607" i="16"/>
  <c r="E608" i="16"/>
  <c r="E609" i="16"/>
  <c r="E610" i="16"/>
  <c r="E611" i="16"/>
  <c r="E612" i="16"/>
  <c r="E613" i="16"/>
  <c r="E614" i="16"/>
  <c r="E615" i="16"/>
  <c r="E616" i="16"/>
  <c r="E617" i="16"/>
  <c r="E618" i="16"/>
  <c r="E619" i="16"/>
  <c r="E620" i="16"/>
  <c r="E621" i="16"/>
  <c r="E622" i="16"/>
  <c r="E623" i="16"/>
  <c r="E624" i="16"/>
  <c r="E625" i="16"/>
  <c r="E626" i="16"/>
  <c r="E627" i="16"/>
  <c r="E628" i="16"/>
  <c r="E629" i="16"/>
  <c r="E630" i="16"/>
  <c r="E631" i="16"/>
  <c r="E632" i="16"/>
  <c r="E633" i="16"/>
  <c r="E634" i="16"/>
  <c r="E635" i="16"/>
  <c r="E636" i="16"/>
  <c r="E637" i="16"/>
  <c r="E638" i="16"/>
  <c r="E639" i="16"/>
  <c r="E640" i="16"/>
  <c r="E641" i="16"/>
  <c r="E642" i="16"/>
  <c r="E643" i="16"/>
  <c r="E644" i="16"/>
  <c r="E645" i="16"/>
  <c r="E646" i="16"/>
  <c r="E647" i="16"/>
  <c r="E648" i="16"/>
  <c r="E649" i="16"/>
  <c r="E650" i="16"/>
  <c r="E651" i="16"/>
  <c r="E652" i="16"/>
  <c r="E653" i="16"/>
  <c r="E654" i="16"/>
  <c r="E655" i="16"/>
  <c r="E656" i="16"/>
  <c r="E657" i="16"/>
  <c r="E658" i="16"/>
  <c r="E659" i="16"/>
  <c r="E660" i="16"/>
  <c r="E661" i="16"/>
  <c r="E662" i="16"/>
  <c r="E663" i="16"/>
  <c r="E664" i="16"/>
  <c r="E665" i="16"/>
  <c r="E666" i="16"/>
  <c r="E667" i="16"/>
  <c r="E668" i="16"/>
  <c r="E669" i="16"/>
  <c r="E670" i="16"/>
  <c r="E671" i="16"/>
  <c r="E672" i="16"/>
  <c r="E673" i="16"/>
  <c r="E674" i="16"/>
  <c r="E675" i="16"/>
  <c r="E676" i="16"/>
  <c r="E677" i="16"/>
  <c r="E678" i="16"/>
  <c r="E679" i="16"/>
  <c r="E680" i="16"/>
  <c r="E681" i="16"/>
  <c r="E682" i="16"/>
  <c r="E683" i="16"/>
  <c r="E684" i="16"/>
  <c r="E685" i="16"/>
  <c r="E686" i="16"/>
  <c r="E687" i="16"/>
  <c r="E688" i="16"/>
  <c r="E689" i="16"/>
  <c r="E690" i="16"/>
  <c r="E691" i="16"/>
  <c r="E692" i="16"/>
  <c r="E693" i="16"/>
  <c r="E694" i="16"/>
  <c r="E695" i="16"/>
  <c r="E696" i="16"/>
  <c r="E697" i="16"/>
  <c r="E698" i="16"/>
  <c r="E699" i="16"/>
  <c r="E700" i="16"/>
  <c r="E701" i="16"/>
  <c r="E702" i="16"/>
  <c r="E703" i="16"/>
  <c r="E704" i="16"/>
  <c r="E705" i="16"/>
  <c r="E706" i="16"/>
  <c r="E707" i="16"/>
  <c r="E708" i="16"/>
  <c r="E709" i="16"/>
  <c r="E710" i="16"/>
  <c r="E711" i="16"/>
  <c r="E712" i="16"/>
  <c r="E713" i="16"/>
  <c r="E714" i="16"/>
  <c r="E715" i="16"/>
  <c r="E716" i="16"/>
  <c r="E717" i="16"/>
  <c r="E718" i="16"/>
  <c r="E719" i="16"/>
  <c r="E720" i="16"/>
  <c r="E721" i="16"/>
  <c r="E722" i="16"/>
  <c r="E723" i="16"/>
  <c r="E724" i="16"/>
  <c r="E725" i="16"/>
  <c r="E726" i="16"/>
  <c r="E727" i="16"/>
  <c r="E728" i="16"/>
  <c r="E729" i="16"/>
  <c r="E730" i="16"/>
  <c r="E731" i="16"/>
  <c r="E732" i="16"/>
  <c r="E733" i="16"/>
  <c r="E734" i="16"/>
  <c r="E735" i="16"/>
  <c r="E736" i="16"/>
  <c r="E737" i="16"/>
  <c r="E738" i="16"/>
  <c r="E739" i="16"/>
  <c r="E740" i="16"/>
  <c r="E741" i="16"/>
  <c r="E742" i="16"/>
  <c r="E743" i="16"/>
  <c r="E744" i="16"/>
  <c r="E746" i="16"/>
  <c r="E747" i="16"/>
  <c r="E748" i="16"/>
  <c r="E749" i="16"/>
  <c r="E750" i="16"/>
  <c r="E751" i="16"/>
  <c r="E752" i="16"/>
  <c r="E753" i="16"/>
  <c r="E754" i="16"/>
  <c r="E755" i="16"/>
  <c r="E756" i="16"/>
  <c r="E757" i="16"/>
  <c r="E758" i="16"/>
  <c r="E759" i="16"/>
  <c r="E760" i="16"/>
  <c r="E761" i="16"/>
  <c r="E762" i="16"/>
  <c r="E763" i="16"/>
  <c r="E764" i="16"/>
  <c r="E765" i="16"/>
  <c r="E766" i="16"/>
  <c r="E767" i="16"/>
  <c r="E768" i="16"/>
  <c r="E769" i="16"/>
  <c r="E770" i="16"/>
  <c r="E771" i="16"/>
  <c r="E772" i="16"/>
  <c r="E773" i="16"/>
  <c r="E774" i="16"/>
  <c r="E775" i="16"/>
  <c r="E776" i="16"/>
  <c r="E777" i="16"/>
  <c r="E778" i="16"/>
  <c r="E779" i="16"/>
  <c r="E780" i="16"/>
  <c r="E781" i="16"/>
  <c r="E782" i="16"/>
  <c r="E783" i="16"/>
  <c r="E784" i="16"/>
  <c r="E785" i="16"/>
  <c r="E786" i="16"/>
  <c r="E787" i="16"/>
  <c r="E788" i="16"/>
  <c r="E789" i="16"/>
  <c r="E790" i="16"/>
  <c r="E791" i="16"/>
  <c r="E792" i="16"/>
  <c r="E793" i="16"/>
  <c r="E794" i="16"/>
  <c r="E795" i="16"/>
  <c r="E796" i="16"/>
  <c r="E797" i="16"/>
  <c r="E798" i="16"/>
  <c r="E799" i="16"/>
  <c r="E800" i="16"/>
  <c r="E801" i="16"/>
  <c r="E802" i="16"/>
  <c r="E803" i="16"/>
  <c r="E804" i="16"/>
  <c r="E805" i="16"/>
  <c r="E806" i="16"/>
  <c r="E807" i="16"/>
  <c r="E808" i="16"/>
  <c r="E810" i="16"/>
  <c r="E811" i="16"/>
  <c r="E812" i="16"/>
  <c r="E813" i="16"/>
  <c r="E814" i="16"/>
  <c r="E815" i="16"/>
  <c r="E816" i="16"/>
  <c r="E817" i="16"/>
  <c r="E818" i="16"/>
  <c r="E819" i="16"/>
  <c r="E820" i="16"/>
  <c r="E821" i="16"/>
  <c r="E822" i="16"/>
  <c r="E823" i="16"/>
  <c r="E824" i="16"/>
  <c r="E825" i="16"/>
  <c r="E826" i="16"/>
  <c r="E827" i="16"/>
  <c r="E828" i="16"/>
  <c r="E829" i="16"/>
  <c r="E830" i="16"/>
  <c r="E831" i="16"/>
  <c r="E832" i="16"/>
  <c r="E833" i="16"/>
  <c r="E834" i="16"/>
  <c r="E835" i="16"/>
  <c r="E836" i="16"/>
  <c r="E837" i="16"/>
  <c r="E838" i="16"/>
  <c r="E839" i="16"/>
  <c r="E840" i="16"/>
  <c r="E841" i="16"/>
  <c r="E842" i="16"/>
  <c r="E843" i="16"/>
  <c r="E844" i="16"/>
  <c r="E845" i="16"/>
  <c r="E846" i="16"/>
  <c r="E847" i="16"/>
  <c r="E848" i="16"/>
  <c r="E849" i="16"/>
  <c r="E850" i="16"/>
  <c r="E851" i="16"/>
  <c r="E852" i="16"/>
  <c r="E853" i="16"/>
  <c r="E854" i="16"/>
  <c r="E855" i="16"/>
  <c r="E856" i="16"/>
  <c r="E857" i="16"/>
  <c r="E858" i="16"/>
  <c r="E859" i="16"/>
  <c r="E860" i="16"/>
  <c r="E50" i="16"/>
  <c r="E51" i="16"/>
  <c r="E52" i="16"/>
  <c r="E53" i="16"/>
  <c r="E54" i="16"/>
  <c r="E55" i="16"/>
  <c r="E56" i="16"/>
  <c r="E57" i="16"/>
  <c r="E58" i="16"/>
  <c r="E59" i="16"/>
  <c r="E60" i="16"/>
  <c r="E61" i="16"/>
  <c r="E62" i="16"/>
  <c r="E63" i="16"/>
  <c r="E64" i="16"/>
  <c r="E65" i="16"/>
  <c r="E66" i="16"/>
  <c r="E67" i="16"/>
  <c r="E68" i="16"/>
  <c r="E69" i="16"/>
  <c r="E70" i="16"/>
  <c r="E71" i="16"/>
  <c r="E72" i="16"/>
  <c r="E73" i="16"/>
  <c r="E74" i="16"/>
  <c r="E75" i="16"/>
  <c r="E76" i="16"/>
  <c r="E77" i="16"/>
  <c r="E78" i="16"/>
  <c r="E79" i="16"/>
  <c r="E80" i="16"/>
  <c r="E81" i="16"/>
  <c r="E82" i="16"/>
  <c r="E83" i="16"/>
  <c r="E84" i="16"/>
  <c r="E85" i="16"/>
  <c r="E86" i="16"/>
  <c r="E87" i="16"/>
  <c r="E88" i="16"/>
  <c r="E89" i="16"/>
  <c r="E90" i="16"/>
  <c r="E91" i="16"/>
  <c r="E92" i="16"/>
  <c r="E93" i="16"/>
  <c r="E94" i="16"/>
  <c r="E95" i="16"/>
  <c r="E96" i="16"/>
  <c r="E97" i="16"/>
  <c r="E98" i="16"/>
  <c r="E99" i="16"/>
  <c r="E100" i="16"/>
  <c r="E101" i="16"/>
  <c r="E102" i="16"/>
  <c r="E103" i="16"/>
  <c r="E104" i="16"/>
  <c r="E105" i="16"/>
  <c r="E106" i="16"/>
  <c r="E107" i="16"/>
  <c r="E108" i="16"/>
  <c r="E109" i="16"/>
  <c r="E110" i="16"/>
  <c r="E111" i="16"/>
  <c r="E112" i="16"/>
  <c r="E113" i="16"/>
  <c r="E114" i="16"/>
  <c r="E115" i="16"/>
  <c r="E116" i="16"/>
  <c r="E117" i="16"/>
  <c r="E118" i="16"/>
  <c r="E119" i="16"/>
  <c r="E120" i="16"/>
  <c r="E121" i="16"/>
  <c r="E122" i="16"/>
  <c r="E123" i="16"/>
  <c r="E124" i="16"/>
  <c r="E125" i="16"/>
  <c r="E126" i="16"/>
  <c r="E127" i="16"/>
  <c r="E128" i="16"/>
  <c r="E129" i="16"/>
  <c r="E130" i="16"/>
  <c r="E131" i="16"/>
  <c r="E132" i="16"/>
  <c r="E133" i="16"/>
  <c r="E134" i="16"/>
  <c r="E135" i="16"/>
  <c r="E136" i="16"/>
  <c r="E137" i="16"/>
  <c r="E138" i="16"/>
  <c r="E139" i="16"/>
  <c r="E140" i="16"/>
  <c r="E141" i="16"/>
  <c r="E142" i="16"/>
  <c r="E143" i="16"/>
  <c r="E144" i="16"/>
  <c r="E145" i="16"/>
  <c r="E146" i="16"/>
  <c r="E147" i="16"/>
  <c r="E148" i="16"/>
  <c r="E149" i="16"/>
  <c r="E150" i="16"/>
  <c r="E151" i="16"/>
  <c r="E152" i="16"/>
  <c r="E153" i="16"/>
  <c r="E154" i="16"/>
  <c r="E155" i="16"/>
  <c r="E156" i="16"/>
  <c r="E157" i="16"/>
  <c r="E158" i="16"/>
  <c r="E159" i="16"/>
  <c r="E160" i="16"/>
  <c r="E161" i="16"/>
  <c r="E162" i="16"/>
  <c r="E163" i="16"/>
  <c r="E164" i="16"/>
  <c r="E165" i="16"/>
  <c r="E166" i="16"/>
  <c r="E167" i="16"/>
  <c r="E168" i="16"/>
  <c r="E169" i="16"/>
  <c r="E170" i="16"/>
  <c r="E171" i="16"/>
  <c r="E172" i="16"/>
  <c r="E173" i="16"/>
  <c r="E174" i="16"/>
  <c r="E175" i="16"/>
  <c r="E176" i="16"/>
  <c r="E177" i="16"/>
  <c r="E178" i="16"/>
  <c r="E179" i="16"/>
  <c r="E180" i="16"/>
  <c r="E181" i="16"/>
  <c r="E182" i="16"/>
  <c r="E183" i="16"/>
  <c r="E184" i="16"/>
  <c r="E185" i="16"/>
  <c r="E186" i="16"/>
  <c r="E187" i="16"/>
  <c r="E188" i="16"/>
  <c r="E189" i="16"/>
  <c r="E190" i="16"/>
  <c r="E191" i="16"/>
  <c r="E192" i="16"/>
  <c r="E193" i="16"/>
  <c r="E194" i="16"/>
  <c r="E195" i="16"/>
  <c r="E196" i="16"/>
  <c r="E197" i="16"/>
  <c r="E198" i="16"/>
  <c r="E199" i="16"/>
  <c r="E200" i="16"/>
  <c r="E201" i="16"/>
  <c r="F440" i="16"/>
  <c r="F258" i="16"/>
  <c r="F673" i="16"/>
  <c r="F219" i="16"/>
  <c r="F399" i="16"/>
  <c r="F178" i="16"/>
  <c r="F719" i="16"/>
  <c r="F631" i="16"/>
  <c r="F466" i="16"/>
  <c r="F26" i="16"/>
  <c r="F644" i="16"/>
  <c r="F410" i="16"/>
  <c r="F616" i="16"/>
  <c r="F583" i="16"/>
  <c r="F730" i="16"/>
  <c r="F303" i="16"/>
  <c r="F80" i="16"/>
  <c r="F540" i="16"/>
  <c r="F191" i="16"/>
  <c r="F128" i="16"/>
  <c r="F102" i="16"/>
  <c r="F766" i="16"/>
  <c r="F112" i="16"/>
  <c r="F504" i="16"/>
  <c r="F552" i="16"/>
  <c r="F91" i="16"/>
  <c r="F609" i="16"/>
  <c r="F190" i="16"/>
  <c r="F430" i="16"/>
  <c r="F375" i="16"/>
  <c r="F147" i="16"/>
  <c r="F818" i="16"/>
  <c r="F759" i="16"/>
  <c r="F750" i="16"/>
  <c r="F674" i="16"/>
  <c r="F360" i="16"/>
  <c r="F551" i="16"/>
  <c r="F638" i="16"/>
  <c r="F458" i="16"/>
  <c r="F222" i="16"/>
  <c r="F193" i="16"/>
  <c r="F712" i="16"/>
  <c r="F376" i="16"/>
  <c r="F565" i="16"/>
  <c r="F576" i="16"/>
  <c r="F384" i="16"/>
  <c r="F585" i="16"/>
  <c r="F494" i="16"/>
  <c r="F785" i="16"/>
  <c r="F197" i="16"/>
  <c r="F743" i="16"/>
  <c r="F711" i="16"/>
  <c r="F51" i="16"/>
  <c r="F555" i="16"/>
  <c r="F677" i="16"/>
  <c r="F313" i="16"/>
  <c r="F234" i="16"/>
  <c r="F361" i="16"/>
  <c r="F365" i="16"/>
  <c r="F506" i="16"/>
  <c r="F844" i="16"/>
  <c r="F617" i="16"/>
  <c r="F823" i="16"/>
  <c r="F537" i="16"/>
  <c r="F421" i="16"/>
  <c r="F624" i="16"/>
  <c r="F850" i="16"/>
  <c r="F822" i="16"/>
  <c r="F343" i="16"/>
  <c r="F385" i="16"/>
  <c r="F100" i="16"/>
  <c r="F734" i="16"/>
  <c r="F143" i="16"/>
  <c r="F98" i="16"/>
  <c r="F647" i="16"/>
  <c r="F519" i="16"/>
  <c r="F682" i="16"/>
  <c r="F817" i="16"/>
  <c r="F635" i="16"/>
  <c r="F657" i="16"/>
  <c r="F38" i="16"/>
  <c r="F704" i="16"/>
  <c r="F287" i="16"/>
  <c r="F495" i="16"/>
  <c r="F536" i="16"/>
  <c r="F71" i="16"/>
  <c r="F816" i="16"/>
  <c r="F599" i="16"/>
  <c r="F721" i="16"/>
  <c r="F526" i="16"/>
  <c r="F175" i="16"/>
  <c r="F581" i="16"/>
  <c r="F282" i="16"/>
  <c r="F749" i="16"/>
  <c r="F8" i="16"/>
  <c r="F833" i="16"/>
  <c r="F503" i="16"/>
  <c r="F354" i="16"/>
  <c r="F145" i="16"/>
  <c r="F105" i="16"/>
  <c r="F28" i="16"/>
  <c r="F557" i="16"/>
  <c r="F252" i="16"/>
  <c r="F227" i="16"/>
  <c r="F720" i="16"/>
  <c r="F216" i="16"/>
  <c r="F164" i="16"/>
  <c r="F755" i="16"/>
  <c r="F99" i="16"/>
  <c r="F119" i="16"/>
  <c r="F276" i="16"/>
  <c r="F756" i="16"/>
  <c r="F668" i="16"/>
  <c r="F68" i="16"/>
  <c r="F373" i="16"/>
  <c r="F462" i="16"/>
  <c r="F640" i="16"/>
  <c r="F83" i="16"/>
  <c r="F123" i="16"/>
  <c r="F349" i="16"/>
  <c r="F298" i="16"/>
  <c r="F238" i="16"/>
  <c r="F629" i="16"/>
  <c r="F484" i="16"/>
  <c r="F619" i="16"/>
  <c r="F758" i="16"/>
  <c r="F221" i="16"/>
  <c r="F206" i="16"/>
  <c r="F701" i="16"/>
  <c r="F550" i="16"/>
  <c r="F291" i="16"/>
  <c r="F81" i="16"/>
  <c r="F302" i="16"/>
  <c r="F807" i="16"/>
  <c r="F300" i="16"/>
  <c r="F33" i="16"/>
  <c r="F383" i="16"/>
  <c r="F600" i="16"/>
  <c r="F220" i="16"/>
  <c r="F355" i="16"/>
  <c r="F655" i="16"/>
  <c r="F339" i="16"/>
  <c r="F530" i="16"/>
  <c r="F572" i="16"/>
  <c r="F415" i="16"/>
  <c r="F41" i="16"/>
  <c r="F445" i="16"/>
  <c r="F858" i="16"/>
  <c r="F262" i="16"/>
  <c r="F186" i="16"/>
  <c r="F382" i="16"/>
  <c r="F811" i="16"/>
  <c r="F403" i="16"/>
  <c r="F729" i="16"/>
  <c r="F741" i="16"/>
  <c r="F642" i="16"/>
  <c r="F177" i="16"/>
  <c r="F304" i="16"/>
  <c r="F746" i="16"/>
  <c r="F752" i="16"/>
  <c r="F723" i="16"/>
  <c r="F634" i="16"/>
  <c r="F277" i="16"/>
  <c r="F805" i="16"/>
  <c r="F335" i="16"/>
  <c r="F710" i="16"/>
  <c r="F747" i="16"/>
  <c r="F17" i="16"/>
  <c r="F598" i="16"/>
  <c r="F548" i="16"/>
  <c r="F665" i="16"/>
  <c r="F218" i="16"/>
  <c r="F757" i="16"/>
  <c r="F614" i="16"/>
  <c r="F109" i="16"/>
  <c r="F569" i="16"/>
  <c r="F283" i="16"/>
  <c r="F847" i="16"/>
  <c r="F386" i="16"/>
  <c r="F154" i="16"/>
  <c r="F612" i="16"/>
  <c r="F136" i="16"/>
  <c r="F187" i="16"/>
  <c r="F96" i="16"/>
  <c r="F768" i="16"/>
  <c r="F180" i="16"/>
  <c r="F270" i="16"/>
  <c r="F509" i="16"/>
  <c r="F702" i="16"/>
  <c r="F299" i="16"/>
  <c r="F196" i="16"/>
  <c r="F159" i="16"/>
  <c r="F848" i="16"/>
  <c r="F751" i="16"/>
  <c r="F236" i="16"/>
  <c r="F174" i="16"/>
  <c r="F783" i="16"/>
  <c r="F626" i="16"/>
  <c r="F20" i="16"/>
  <c r="F733" i="16"/>
  <c r="F820" i="16"/>
  <c r="F621" i="16"/>
  <c r="F66" i="16"/>
  <c r="F242" i="16"/>
  <c r="F103" i="16"/>
  <c r="F857" i="16"/>
  <c r="F534" i="16"/>
  <c r="F589" i="16"/>
  <c r="F792" i="16"/>
  <c r="F409" i="16"/>
  <c r="F149" i="16"/>
  <c r="F697" i="16"/>
  <c r="F654" i="16"/>
  <c r="F64" i="16"/>
  <c r="F744" i="16"/>
  <c r="F798" i="16"/>
  <c r="F182" i="16"/>
  <c r="F121" i="16"/>
  <c r="F400" i="16"/>
  <c r="F632" i="16"/>
  <c r="F852" i="16"/>
  <c r="F372" i="16"/>
  <c r="F352" i="16"/>
  <c r="F696" i="16"/>
  <c r="F7" i="16"/>
  <c r="F40" i="16"/>
  <c r="F279" i="16"/>
  <c r="F368" i="16"/>
  <c r="F842" i="16"/>
  <c r="F395" i="16"/>
  <c r="F404" i="16"/>
  <c r="F832" i="16"/>
  <c r="F731" i="16"/>
  <c r="F22" i="16"/>
  <c r="F104" i="16"/>
  <c r="F209" i="16"/>
  <c r="F501" i="16"/>
  <c r="F607" i="16"/>
  <c r="F646" i="16"/>
  <c r="F48" i="16"/>
  <c r="F345" i="16"/>
  <c r="F505" i="16"/>
  <c r="F633" i="16"/>
  <c r="F57" i="16"/>
  <c r="F316" i="16"/>
  <c r="F392" i="16"/>
  <c r="F595" i="16"/>
  <c r="F660" i="16"/>
  <c r="F412" i="16"/>
  <c r="F542" i="16"/>
  <c r="F405" i="16"/>
  <c r="F539" i="16"/>
  <c r="F75" i="16"/>
  <c r="F106" i="16"/>
  <c r="F433" i="16"/>
  <c r="F322" i="16"/>
  <c r="F695" i="16"/>
  <c r="F45" i="16"/>
  <c r="F769" i="16"/>
  <c r="F724" i="16"/>
  <c r="F363" i="16"/>
  <c r="F275" i="16"/>
  <c r="F232" i="16"/>
  <c r="F514" i="16"/>
  <c r="F590" i="16"/>
  <c r="F574" i="16"/>
  <c r="F228" i="16"/>
  <c r="F117" i="16"/>
  <c r="F199" i="16"/>
  <c r="F155" i="16"/>
  <c r="F796" i="16"/>
  <c r="F471" i="16"/>
  <c r="F115" i="16"/>
  <c r="F687" i="16"/>
  <c r="F522" i="16"/>
  <c r="F705" i="16"/>
  <c r="F44" i="16"/>
  <c r="F344" i="16"/>
  <c r="F138" i="16"/>
  <c r="F795" i="16"/>
  <c r="F477" i="16"/>
  <c r="F596" i="16"/>
  <c r="F824" i="16"/>
  <c r="F137" i="16"/>
  <c r="F556" i="16"/>
  <c r="F31" i="16"/>
  <c r="F613" i="16"/>
  <c r="F89" i="16"/>
  <c r="F577" i="16"/>
  <c r="F353" i="16"/>
  <c r="F231" i="16"/>
  <c r="F183" i="16"/>
  <c r="F675" i="16"/>
  <c r="F292" i="16"/>
  <c r="F336" i="16"/>
  <c r="F480" i="16"/>
  <c r="F244" i="16"/>
  <c r="F139" i="16"/>
  <c r="F425" i="16"/>
  <c r="F780" i="16"/>
  <c r="F259" i="16"/>
  <c r="F777" i="16"/>
  <c r="F455" i="16"/>
  <c r="F324" i="16"/>
  <c r="F492" i="16"/>
  <c r="F43" i="16"/>
  <c r="F706" i="16"/>
  <c r="F168" i="16"/>
  <c r="F523" i="16"/>
  <c r="F693" i="16"/>
  <c r="F588" i="16"/>
  <c r="F814" i="16"/>
  <c r="F411" i="16"/>
  <c r="F390" i="16"/>
  <c r="F34" i="16"/>
  <c r="F567" i="16"/>
  <c r="F520" i="16"/>
  <c r="F378" i="16"/>
  <c r="F306" i="16"/>
  <c r="F499" i="16"/>
  <c r="F765" i="16"/>
  <c r="F684" i="16"/>
  <c r="F594" i="16"/>
  <c r="F597" i="16"/>
  <c r="F688" i="16"/>
  <c r="F389" i="16"/>
  <c r="F265" i="16"/>
  <c r="F656" i="16"/>
  <c r="F473" i="16"/>
  <c r="F286" i="16"/>
  <c r="F828" i="16"/>
  <c r="F250" i="16"/>
  <c r="F726" i="16"/>
  <c r="F419" i="16"/>
  <c r="F358" i="16"/>
  <c r="F321" i="16"/>
  <c r="F524" i="16"/>
  <c r="F797" i="16"/>
  <c r="F42" i="16"/>
  <c r="F408" i="16"/>
  <c r="F641" i="16"/>
  <c r="F201" i="16"/>
  <c r="F498" i="16"/>
  <c r="F124" i="16"/>
  <c r="F111" i="16"/>
  <c r="F92" i="16"/>
  <c r="F264" i="16"/>
  <c r="F452" i="16"/>
  <c r="F810" i="16"/>
  <c r="F130" i="16"/>
  <c r="F681" i="16"/>
  <c r="F350" i="16"/>
  <c r="F639" i="16"/>
  <c r="F320" i="16"/>
  <c r="F573" i="16"/>
  <c r="F379" i="16"/>
  <c r="F691" i="16"/>
  <c r="F204" i="16"/>
  <c r="F554" i="16"/>
  <c r="F698" i="16"/>
  <c r="F575" i="16"/>
  <c r="F152" i="16"/>
  <c r="F27" i="16"/>
  <c r="F427" i="16"/>
  <c r="F851" i="16"/>
  <c r="F351" i="16"/>
  <c r="F808" i="16"/>
  <c r="F753" i="16"/>
  <c r="F563" i="16"/>
  <c r="F582" i="16"/>
  <c r="F487" i="16"/>
  <c r="F212" i="16"/>
  <c r="F337" i="16"/>
  <c r="F36" i="16"/>
  <c r="F54" i="16"/>
  <c r="F185" i="16"/>
  <c r="F715" i="16"/>
  <c r="F58" i="16"/>
  <c r="F319" i="16"/>
  <c r="F692" i="16"/>
  <c r="F310" i="16"/>
  <c r="F725" i="16"/>
  <c r="F441" i="16"/>
  <c r="F323" i="16"/>
  <c r="F636" i="16"/>
  <c r="F223" i="16"/>
  <c r="F73" i="16"/>
  <c r="F208" i="16"/>
  <c r="F293" i="16"/>
  <c r="F245" i="16"/>
  <c r="F24" i="16"/>
  <c r="F608" i="16"/>
  <c r="F295" i="16"/>
  <c r="F241" i="16"/>
  <c r="F802" i="16"/>
  <c r="F754" i="16"/>
  <c r="F431" i="16"/>
  <c r="F835" i="16"/>
  <c r="F4" i="16"/>
  <c r="F525" i="16"/>
  <c r="F813" i="16"/>
  <c r="F604" i="16"/>
  <c r="F772" i="16"/>
  <c r="F82" i="16"/>
  <c r="F432" i="16"/>
  <c r="F72" i="16"/>
  <c r="F341" i="16"/>
  <c r="F738" i="16"/>
  <c r="F297" i="16"/>
  <c r="F263" i="16"/>
  <c r="F198" i="16"/>
  <c r="F776" i="16"/>
  <c r="F116" i="16"/>
  <c r="F840" i="16"/>
  <c r="F200" i="16"/>
  <c r="F560" i="16"/>
  <c r="F165" i="16"/>
  <c r="F129" i="16"/>
  <c r="F849" i="16"/>
  <c r="F652" i="16"/>
  <c r="F327" i="16"/>
  <c r="F93" i="16"/>
  <c r="F727" i="16"/>
  <c r="F448" i="16"/>
  <c r="F568" i="16"/>
  <c r="F442" i="16"/>
  <c r="F37" i="16"/>
  <c r="F722" i="16"/>
  <c r="F516" i="16"/>
  <c r="F444" i="16"/>
  <c r="F637" i="16"/>
  <c r="F745" i="16"/>
  <c r="F829" i="16"/>
  <c r="F650" i="16"/>
  <c r="F371" i="16"/>
  <c r="F474" i="16"/>
  <c r="F451" i="16"/>
  <c r="F60" i="16"/>
  <c r="F564" i="16"/>
  <c r="F50" i="16"/>
  <c r="F488" i="16"/>
  <c r="F284" i="16"/>
  <c r="F846" i="16"/>
  <c r="F559" i="16"/>
  <c r="F561" i="16"/>
  <c r="F507" i="16"/>
  <c r="F508" i="16"/>
  <c r="F74" i="16"/>
  <c r="F713" i="16"/>
  <c r="F764" i="16"/>
  <c r="F65" i="16"/>
  <c r="F653" i="16"/>
  <c r="F134" i="16"/>
  <c r="F88" i="16"/>
  <c r="F854" i="16"/>
  <c r="F248" i="16"/>
  <c r="F388" i="16"/>
  <c r="F661" i="16"/>
  <c r="F289" i="16"/>
  <c r="F580" i="16"/>
  <c r="F578" i="16"/>
  <c r="F398" i="16"/>
  <c r="F518" i="16"/>
  <c r="F247" i="16"/>
  <c r="F52" i="16"/>
  <c r="F235" i="16"/>
  <c r="F775" i="16"/>
  <c r="F338" i="16"/>
  <c r="F663" i="16"/>
  <c r="F230" i="16"/>
  <c r="F547" i="16"/>
  <c r="F794" i="16"/>
  <c r="F108" i="16"/>
  <c r="F77" i="16"/>
  <c r="F131" i="16"/>
  <c r="F694" i="16"/>
  <c r="F685" i="16"/>
  <c r="F406" i="16"/>
  <c r="F782" i="16"/>
  <c r="F760" i="16"/>
  <c r="F467" i="16"/>
  <c r="F434" i="16"/>
  <c r="F347" i="16"/>
  <c r="F118" i="16"/>
  <c r="F85" i="16"/>
  <c r="F736" i="16"/>
  <c r="F860" i="16"/>
  <c r="F496" i="16"/>
  <c r="F195" i="16"/>
  <c r="F800" i="16"/>
  <c r="F546" i="16"/>
  <c r="F460" i="16"/>
  <c r="F6" i="16"/>
  <c r="F114" i="16"/>
  <c r="F491" i="16"/>
  <c r="F679" i="16"/>
  <c r="F592" i="16"/>
  <c r="F35" i="16"/>
  <c r="F213" i="16"/>
  <c r="F333" i="16"/>
  <c r="F662" i="16"/>
  <c r="F812" i="16"/>
  <c r="F246" i="16"/>
  <c r="F669" i="16"/>
  <c r="F512" i="16"/>
  <c r="F110" i="16"/>
  <c r="F825" i="16"/>
  <c r="F659" i="16"/>
  <c r="F449" i="16"/>
  <c r="F39" i="16"/>
  <c r="F645" i="16"/>
  <c r="F161" i="16"/>
  <c r="F401" i="16"/>
  <c r="F127" i="16"/>
  <c r="F544" i="16"/>
  <c r="F179" i="16"/>
  <c r="F414" i="16"/>
  <c r="F478" i="16"/>
  <c r="F803" i="16"/>
  <c r="F95" i="16"/>
  <c r="F533" i="16"/>
  <c r="F517" i="16"/>
  <c r="F267" i="16"/>
  <c r="F290" i="16"/>
  <c r="F188" i="16"/>
  <c r="F391" i="16"/>
  <c r="F125" i="16"/>
  <c r="F176" i="16"/>
  <c r="F317" i="16"/>
  <c r="F827" i="16"/>
  <c r="F135" i="16"/>
  <c r="F680" i="16"/>
  <c r="F485" i="16"/>
  <c r="F435" i="16"/>
  <c r="F369" i="16"/>
  <c r="F620" i="16"/>
  <c r="F815" i="16"/>
  <c r="F171" i="16"/>
  <c r="F153" i="16"/>
  <c r="F826" i="16"/>
  <c r="F86" i="16"/>
  <c r="F132" i="16"/>
  <c r="F457" i="16"/>
  <c r="F493" i="16"/>
  <c r="F311" i="16"/>
  <c r="F739" i="16"/>
  <c r="F120" i="16"/>
  <c r="F700" i="16"/>
  <c r="F225" i="16"/>
  <c r="F151" i="16"/>
  <c r="F584" i="16"/>
  <c r="F558" i="16"/>
  <c r="F482" i="16"/>
  <c r="F627" i="16"/>
  <c r="F549" i="16"/>
  <c r="F90" i="16"/>
  <c r="F12" i="16"/>
  <c r="F762" i="16"/>
  <c r="F285" i="16"/>
  <c r="F11" i="16"/>
  <c r="F788" i="16"/>
  <c r="F545" i="16"/>
  <c r="F513" i="16"/>
  <c r="F527" i="16"/>
  <c r="F543" i="16"/>
  <c r="F553" i="16"/>
  <c r="F101" i="16"/>
  <c r="F683" i="16"/>
  <c r="F424" i="16"/>
  <c r="F834" i="16"/>
  <c r="F821" i="16"/>
  <c r="F791" i="16"/>
  <c r="F500" i="16"/>
  <c r="F839" i="16"/>
  <c r="F732" i="16"/>
  <c r="F678" i="16"/>
  <c r="F166" i="16"/>
  <c r="F254" i="16"/>
  <c r="F332" i="16"/>
  <c r="F664" i="16"/>
  <c r="F671" i="16"/>
  <c r="F288" i="16"/>
  <c r="F728" i="16"/>
  <c r="F301" i="16"/>
  <c r="F531" i="16"/>
  <c r="F356" i="16"/>
  <c r="F202" i="16"/>
  <c r="F623" i="16"/>
  <c r="F346" i="16"/>
  <c r="F194" i="16"/>
  <c r="F515" i="16"/>
  <c r="F69" i="16"/>
  <c r="F294" i="16"/>
  <c r="F490" i="16"/>
  <c r="F249" i="16"/>
  <c r="F428" i="16"/>
  <c r="F217" i="16"/>
  <c r="F366" i="16"/>
  <c r="F359" i="16"/>
  <c r="F63" i="16"/>
  <c r="F348" i="16"/>
  <c r="F29" i="16"/>
  <c r="F312" i="16"/>
  <c r="F150" i="16"/>
  <c r="F489" i="16"/>
  <c r="F126" i="16"/>
  <c r="F472" i="16"/>
  <c r="F714" i="16"/>
  <c r="F211" i="16"/>
  <c r="F162" i="16"/>
  <c r="F532" i="16"/>
  <c r="F610" i="16"/>
  <c r="F172" i="16"/>
  <c r="F271" i="16"/>
  <c r="F690" i="16"/>
  <c r="F25" i="16"/>
  <c r="F453" i="16"/>
  <c r="F454" i="16"/>
  <c r="F314" i="16"/>
  <c r="F481" i="16"/>
  <c r="F511" i="16"/>
  <c r="F436" i="16"/>
  <c r="F781" i="16"/>
  <c r="F463" i="16"/>
  <c r="F192" i="16"/>
  <c r="F46" i="16"/>
  <c r="F94" i="16"/>
  <c r="F793" i="16"/>
  <c r="F377" i="16"/>
  <c r="F618" i="16"/>
  <c r="F273" i="16"/>
  <c r="F21" i="16"/>
  <c r="F767" i="16"/>
  <c r="F716" i="16"/>
  <c r="F61" i="16"/>
  <c r="F113" i="16"/>
  <c r="F779" i="16"/>
  <c r="F268" i="16"/>
  <c r="F5" i="16"/>
  <c r="F856" i="16"/>
  <c r="F784" i="16"/>
  <c r="F239" i="16"/>
  <c r="F770" i="16"/>
  <c r="F570" i="16"/>
  <c r="F253" i="16"/>
  <c r="F215" i="16"/>
  <c r="F443" i="16"/>
  <c r="F181" i="16"/>
  <c r="F806" i="16"/>
  <c r="F737" i="16"/>
  <c r="F144" i="16"/>
  <c r="F13" i="16"/>
  <c r="F170" i="16"/>
  <c r="F307" i="16"/>
  <c r="F771" i="16"/>
  <c r="F587" i="16"/>
  <c r="F203" i="16"/>
  <c r="F529" i="16"/>
  <c r="F189" i="16"/>
  <c r="F357" i="16"/>
  <c r="F226" i="16"/>
  <c r="F831" i="16"/>
  <c r="F140" i="16"/>
  <c r="F14" i="16"/>
  <c r="F602" i="16"/>
  <c r="F233" i="16"/>
  <c r="F396" i="16"/>
  <c r="F329" i="16"/>
  <c r="F809" i="16"/>
  <c r="F315" i="16"/>
  <c r="F205" i="16"/>
  <c r="F53" i="16"/>
  <c r="F148" i="16"/>
  <c r="F16" i="16"/>
  <c r="F579" i="16"/>
  <c r="F686" i="16"/>
  <c r="F84" i="16"/>
  <c r="F841" i="16"/>
  <c r="F416" i="16"/>
  <c r="F748" i="16"/>
  <c r="F418" i="16"/>
  <c r="F742" i="16"/>
  <c r="F651" i="16"/>
  <c r="F476" i="16"/>
  <c r="F667" i="16"/>
  <c r="F718" i="16"/>
  <c r="F224" i="16"/>
  <c r="F799" i="16"/>
  <c r="F571" i="16"/>
  <c r="F735" i="16"/>
  <c r="F521" i="16"/>
  <c r="F184" i="16"/>
  <c r="F79" i="16"/>
  <c r="F278" i="16"/>
  <c r="F464" i="16"/>
  <c r="F535" i="16"/>
  <c r="F122" i="16"/>
  <c r="F437" i="16"/>
  <c r="F214" i="16"/>
  <c r="F830" i="16"/>
  <c r="F447" i="16"/>
  <c r="F611" i="16"/>
  <c r="F461" i="16"/>
  <c r="F229" i="16"/>
  <c r="F269" i="16"/>
  <c r="F374" i="16"/>
  <c r="F340" i="16"/>
  <c r="F420" i="16"/>
  <c r="F676" i="16"/>
  <c r="F456" i="16"/>
  <c r="F397" i="16"/>
  <c r="F586" i="16"/>
  <c r="F761" i="16"/>
  <c r="F18" i="16"/>
  <c r="F56" i="16"/>
  <c r="F469" i="16"/>
  <c r="F670" i="16"/>
  <c r="F510" i="16"/>
  <c r="F422" i="16"/>
  <c r="F256" i="16"/>
  <c r="F207" i="16"/>
  <c r="F407" i="16"/>
  <c r="F23" i="16"/>
  <c r="F538" i="16"/>
  <c r="F173" i="16"/>
  <c r="F237" i="16"/>
  <c r="F362" i="16"/>
  <c r="F70" i="16"/>
  <c r="F740" i="16"/>
  <c r="F843" i="16"/>
  <c r="F699" i="16"/>
  <c r="F78" i="16"/>
  <c r="F468" i="16"/>
  <c r="F141" i="16"/>
  <c r="F251" i="16"/>
  <c r="F133" i="16"/>
  <c r="F708" i="16"/>
  <c r="F666" i="16"/>
  <c r="F763" i="16"/>
  <c r="F76" i="16"/>
  <c r="F853" i="16"/>
  <c r="F255" i="16"/>
  <c r="F318" i="16"/>
  <c r="F413" i="16"/>
  <c r="F786" i="16"/>
  <c r="F367" i="16"/>
  <c r="F475" i="16"/>
  <c r="F210" i="16"/>
  <c r="F364" i="16"/>
  <c r="F296" i="16"/>
  <c r="F804" i="16"/>
  <c r="F855" i="16"/>
  <c r="F67" i="16"/>
  <c r="F160" i="16"/>
  <c r="F709" i="16"/>
  <c r="F158" i="16"/>
  <c r="F606" i="16"/>
  <c r="F266" i="16"/>
  <c r="F439" i="16"/>
  <c r="F801" i="16"/>
  <c r="F257" i="16"/>
  <c r="F97" i="16"/>
  <c r="F497" i="16"/>
  <c r="F325" i="16"/>
  <c r="F334" i="16"/>
  <c r="F423" i="16"/>
  <c r="F446" i="16"/>
  <c r="F838" i="16"/>
  <c r="F417" i="16"/>
  <c r="F593" i="16"/>
  <c r="F9" i="16"/>
  <c r="F541" i="16"/>
  <c r="F331" i="16"/>
  <c r="F774" i="16"/>
  <c r="F819" i="16"/>
  <c r="F156" i="16"/>
  <c r="F19" i="16"/>
  <c r="F672" i="16"/>
  <c r="F707" i="16"/>
  <c r="F381" i="16"/>
  <c r="F643" i="16"/>
  <c r="F470" i="16"/>
  <c r="F622" i="16"/>
  <c r="F790" i="16"/>
  <c r="F703" i="16"/>
  <c r="F370" i="16"/>
  <c r="F169" i="16"/>
  <c r="F615" i="16"/>
  <c r="F87" i="16"/>
  <c r="F528" i="16"/>
  <c r="F49" i="16"/>
  <c r="F648" i="16"/>
  <c r="F394" i="16"/>
  <c r="F309" i="16"/>
  <c r="F429" i="16"/>
  <c r="F601" i="16"/>
  <c r="F438" i="16"/>
  <c r="F47" i="16"/>
  <c r="F658" i="16"/>
  <c r="F342" i="16"/>
  <c r="F402" i="16"/>
  <c r="F562" i="16"/>
  <c r="F789" i="16"/>
  <c r="F426" i="16"/>
  <c r="F649" i="16"/>
  <c r="F836" i="16"/>
  <c r="F157" i="16"/>
  <c r="F486" i="16"/>
  <c r="F146" i="16"/>
  <c r="F787" i="16"/>
  <c r="F450" i="16"/>
  <c r="F773" i="16"/>
  <c r="F605" i="16"/>
  <c r="F163" i="16"/>
  <c r="F32" i="16"/>
  <c r="F778" i="16"/>
  <c r="F274" i="16"/>
  <c r="F603" i="16"/>
  <c r="F142" i="16"/>
  <c r="F240" i="16"/>
  <c r="F10" i="16"/>
  <c r="F308" i="16"/>
  <c r="F479" i="16"/>
  <c r="F845" i="16"/>
  <c r="F30" i="16"/>
  <c r="F261" i="16"/>
  <c r="F55" i="16"/>
  <c r="F628" i="16"/>
  <c r="F459" i="16"/>
  <c r="F566" i="16"/>
  <c r="F272" i="16"/>
  <c r="F167" i="16"/>
  <c r="F62" i="16"/>
  <c r="F859" i="16"/>
  <c r="F483" i="16"/>
  <c r="F59" i="16"/>
  <c r="F280" i="16"/>
  <c r="F380" i="16"/>
  <c r="F330" i="16"/>
  <c r="F328" i="16"/>
  <c r="F107" i="16"/>
  <c r="F260" i="16"/>
  <c r="F465" i="16"/>
  <c r="F326" i="16"/>
  <c r="F837" i="16"/>
  <c r="F15" i="16"/>
  <c r="F243" i="16"/>
  <c r="F281" i="16"/>
  <c r="F625" i="16"/>
  <c r="F393" i="16"/>
  <c r="F502" i="16"/>
  <c r="F630" i="16"/>
  <c r="F387" i="16"/>
  <c r="F305" i="16"/>
  <c r="F717" i="16"/>
  <c r="F591" i="16"/>
  <c r="F689" i="16"/>
  <c r="R189" i="17" l="1"/>
  <c r="Q21" i="17" a="1"/>
  <c r="Q21" i="17" s="1"/>
  <c r="R21" i="17" s="1"/>
  <c r="R72" i="17"/>
  <c r="R199" i="17"/>
  <c r="K4" i="16"/>
  <c r="L4" i="16" s="1"/>
  <c r="Q37" i="17" a="1"/>
  <c r="Q37" i="17" s="1"/>
  <c r="R37" i="17" s="1"/>
  <c r="K103" i="16"/>
  <c r="L103" i="16" s="1"/>
  <c r="K152" i="16"/>
  <c r="L152" i="16" s="1"/>
  <c r="K151" i="16"/>
  <c r="L151" i="16" s="1"/>
  <c r="K55" i="16"/>
  <c r="L55" i="16" s="1"/>
  <c r="P275" i="17" a="1"/>
  <c r="P275" i="17" s="1"/>
  <c r="Q275" i="17" a="1"/>
  <c r="Q275" i="17" s="1"/>
  <c r="R275" i="17" s="1"/>
  <c r="R69" i="17"/>
  <c r="K13" i="16"/>
  <c r="L13" i="16" s="1"/>
  <c r="K136" i="16"/>
  <c r="L136" i="16" s="1"/>
  <c r="K10" i="16"/>
  <c r="L10" i="16" s="1"/>
  <c r="K12" i="16"/>
  <c r="L12" i="16" s="1"/>
  <c r="K11" i="16"/>
  <c r="L11" i="16" s="1"/>
  <c r="P200" i="17" a="1"/>
  <c r="P200" i="17" s="1"/>
  <c r="P205" i="17" a="1"/>
  <c r="P205" i="17" s="1"/>
  <c r="Q205" i="17" a="1"/>
  <c r="Q205" i="17" s="1"/>
  <c r="R205" i="17" s="1"/>
  <c r="Q232" i="17" a="1"/>
  <c r="Q232" i="17" s="1"/>
  <c r="R232" i="17" s="1"/>
  <c r="Q253" i="17" a="1"/>
  <c r="Q253" i="17" s="1"/>
  <c r="R253" i="17" s="1"/>
  <c r="P253" i="17" a="1"/>
  <c r="P253" i="17" s="1"/>
  <c r="Q82" i="17" a="1"/>
  <c r="Q82" i="17" s="1"/>
  <c r="R82" i="17" s="1"/>
  <c r="P82" i="17" a="1"/>
  <c r="P82" i="17" s="1"/>
  <c r="R306" i="17"/>
  <c r="Q110" i="17" a="1"/>
  <c r="Q110" i="17" s="1"/>
  <c r="R110" i="17" s="1"/>
  <c r="R97" i="17"/>
  <c r="P135" i="17" a="1"/>
  <c r="P135" i="17" s="1"/>
  <c r="R201" i="17"/>
  <c r="R161" i="17"/>
  <c r="Q258" i="17" a="1"/>
  <c r="Q258" i="17" s="1"/>
  <c r="R258" i="17" s="1"/>
  <c r="P258" i="17" a="1"/>
  <c r="P258" i="17" s="1"/>
  <c r="P72" i="17" a="1"/>
  <c r="P72" i="17" s="1"/>
  <c r="P154" i="17" a="1"/>
  <c r="P154" i="17" s="1"/>
  <c r="Q154" i="17" a="1"/>
  <c r="Q154" i="17" s="1"/>
  <c r="R154" i="17" s="1"/>
  <c r="R57" i="17"/>
  <c r="Q202" i="17" a="1"/>
  <c r="Q202" i="17" s="1"/>
  <c r="R202" i="17" s="1"/>
  <c r="P189" i="17" a="1"/>
  <c r="P189" i="17" s="1"/>
  <c r="R135" i="17"/>
  <c r="R165" i="17"/>
  <c r="Q74" i="17" a="1"/>
  <c r="Q74" i="17" s="1"/>
  <c r="R74" i="17" s="1"/>
  <c r="R223" i="17"/>
  <c r="R242" i="17"/>
  <c r="P40" i="17" a="1"/>
  <c r="P40" i="17" s="1"/>
  <c r="Q40" i="17" a="1"/>
  <c r="Q40" i="17" s="1"/>
  <c r="R40" i="17" s="1"/>
  <c r="Q230" i="17" a="1"/>
  <c r="Q230" i="17" s="1"/>
  <c r="R230" i="17" s="1"/>
  <c r="P230" i="17" a="1"/>
  <c r="P230" i="17" s="1"/>
  <c r="P70" i="17" a="1"/>
  <c r="P70" i="17" s="1"/>
  <c r="P97" i="17" a="1"/>
  <c r="P97" i="17" s="1"/>
  <c r="P231" i="17" a="1"/>
  <c r="P231" i="17" s="1"/>
  <c r="Q45" i="17" a="1"/>
  <c r="Q45" i="17" s="1"/>
  <c r="R45" i="17" s="1"/>
  <c r="P223" i="17" a="1"/>
  <c r="P223" i="17" s="1"/>
  <c r="P242" i="17" a="1"/>
  <c r="P242" i="17" s="1"/>
  <c r="Q153" i="17" a="1"/>
  <c r="Q153" i="17" s="1"/>
  <c r="R153" i="17" s="1"/>
  <c r="P39" i="17" a="1"/>
  <c r="P39" i="17" s="1"/>
  <c r="P297" i="17" a="1"/>
  <c r="P297" i="17" s="1"/>
  <c r="P121" i="17" a="1"/>
  <c r="P121" i="17" s="1"/>
  <c r="P161" i="17" a="1"/>
  <c r="P161" i="17" s="1"/>
  <c r="Q94" i="17" a="1"/>
  <c r="Q94" i="17" s="1"/>
  <c r="R94" i="17" s="1"/>
  <c r="Q112" i="17" a="1"/>
  <c r="Q112" i="17" s="1"/>
  <c r="R112" i="17" s="1"/>
  <c r="R25" i="17"/>
  <c r="R116" i="17"/>
  <c r="R194" i="17"/>
  <c r="K61" i="16"/>
  <c r="L61" i="16" s="1"/>
  <c r="K144" i="16"/>
  <c r="L144" i="16" s="1"/>
  <c r="K129" i="16"/>
  <c r="L129" i="16" s="1"/>
  <c r="K44" i="16"/>
  <c r="L44" i="16" s="1"/>
  <c r="K49" i="16"/>
  <c r="L49" i="16" s="1"/>
  <c r="K117" i="16"/>
  <c r="L117" i="16" s="1"/>
  <c r="K52" i="16"/>
  <c r="L52" i="16" s="1"/>
  <c r="K112" i="16"/>
  <c r="L112" i="16" s="1"/>
  <c r="K111" i="16"/>
  <c r="L111" i="16" s="1"/>
  <c r="K132" i="16"/>
  <c r="L132" i="16" s="1"/>
  <c r="K23" i="16"/>
  <c r="L23" i="16" s="1"/>
  <c r="K89" i="16"/>
  <c r="L89" i="16" s="1"/>
  <c r="K51" i="16"/>
  <c r="L51" i="16" s="1"/>
  <c r="K17" i="16"/>
  <c r="L17" i="16" s="1"/>
  <c r="K59" i="16"/>
  <c r="L59" i="16" s="1"/>
  <c r="K45" i="16"/>
  <c r="L45" i="16" s="1"/>
  <c r="K22" i="16"/>
  <c r="L22" i="16" s="1"/>
  <c r="K134" i="16"/>
  <c r="L134" i="16" s="1"/>
  <c r="K65" i="16"/>
  <c r="L65" i="16" s="1"/>
  <c r="K15" i="16"/>
  <c r="L15" i="16" s="1"/>
  <c r="K101" i="16"/>
  <c r="L101" i="16" s="1"/>
  <c r="K16" i="16"/>
  <c r="L16" i="16" s="1"/>
  <c r="K50" i="16"/>
  <c r="L50" i="16" s="1"/>
  <c r="K2" i="16"/>
  <c r="L2" i="16" s="1"/>
  <c r="K3" i="16"/>
  <c r="L3" i="16" s="1"/>
  <c r="K62" i="16"/>
  <c r="L62" i="16" s="1"/>
  <c r="K60" i="16"/>
  <c r="L60" i="16" s="1"/>
  <c r="K46" i="16"/>
  <c r="L46" i="16" s="1"/>
  <c r="K40" i="16"/>
  <c r="L40" i="16" s="1"/>
  <c r="K30" i="16"/>
  <c r="L30" i="16" s="1"/>
  <c r="K26" i="16"/>
  <c r="L26" i="16" s="1"/>
  <c r="K20" i="16"/>
  <c r="L20" i="16" s="1"/>
  <c r="K14" i="16"/>
  <c r="L14" i="16" s="1"/>
  <c r="K7" i="16"/>
  <c r="L7" i="16" s="1"/>
  <c r="K139" i="16"/>
  <c r="L139" i="16" s="1"/>
  <c r="K137" i="16"/>
  <c r="L137" i="16" s="1"/>
  <c r="K131" i="16"/>
  <c r="L131" i="16" s="1"/>
  <c r="K124" i="16"/>
  <c r="L124" i="16" s="1"/>
  <c r="K118" i="16"/>
  <c r="L118" i="16" s="1"/>
  <c r="K110" i="16"/>
  <c r="L110" i="16" s="1"/>
  <c r="K108" i="16"/>
  <c r="L108" i="16" s="1"/>
  <c r="K104" i="16"/>
  <c r="L104" i="16" s="1"/>
  <c r="K148" i="16"/>
  <c r="L148" i="16" s="1"/>
  <c r="K99" i="16"/>
  <c r="L99" i="16" s="1"/>
  <c r="K95" i="16"/>
  <c r="L95" i="16" s="1"/>
  <c r="K93" i="16"/>
  <c r="L93" i="16" s="1"/>
  <c r="K76" i="16"/>
  <c r="L76" i="16" s="1"/>
  <c r="K72" i="16"/>
  <c r="L72" i="16" s="1"/>
  <c r="K68" i="16"/>
  <c r="L68" i="16" s="1"/>
  <c r="K146" i="16"/>
  <c r="L146" i="16" s="1"/>
  <c r="K143" i="16"/>
  <c r="L143" i="16" s="1"/>
  <c r="K64" i="16"/>
  <c r="L64" i="16" s="1"/>
  <c r="K63" i="16"/>
  <c r="L63" i="16" s="1"/>
  <c r="K56" i="16"/>
  <c r="L56" i="16" s="1"/>
  <c r="K43" i="16"/>
  <c r="L43" i="16" s="1"/>
  <c r="K39" i="16"/>
  <c r="L39" i="16" s="1"/>
  <c r="K29" i="16"/>
  <c r="L29" i="16" s="1"/>
  <c r="K25" i="16"/>
  <c r="L25" i="16" s="1"/>
  <c r="K19" i="16"/>
  <c r="L19" i="16" s="1"/>
  <c r="K6" i="16"/>
  <c r="L6" i="16" s="1"/>
  <c r="K141" i="16"/>
  <c r="L141" i="16" s="1"/>
  <c r="K135" i="16"/>
  <c r="L135" i="16" s="1"/>
  <c r="K128" i="16"/>
  <c r="L128" i="16" s="1"/>
  <c r="K127" i="16"/>
  <c r="L127" i="16" s="1"/>
  <c r="K122" i="16"/>
  <c r="L122" i="16" s="1"/>
  <c r="K120" i="16"/>
  <c r="L120" i="16" s="1"/>
  <c r="K116" i="16"/>
  <c r="L116" i="16" s="1"/>
  <c r="K114" i="16"/>
  <c r="L114" i="16" s="1"/>
  <c r="K107" i="16"/>
  <c r="L107" i="16" s="1"/>
  <c r="K102" i="16"/>
  <c r="L102" i="16" s="1"/>
  <c r="K98" i="16"/>
  <c r="L98" i="16" s="1"/>
  <c r="K92" i="16"/>
  <c r="L92" i="16" s="1"/>
  <c r="K90" i="16"/>
  <c r="L90" i="16" s="1"/>
  <c r="K75" i="16"/>
  <c r="L75" i="16" s="1"/>
  <c r="K71" i="16"/>
  <c r="L71" i="16" s="1"/>
  <c r="K67" i="16"/>
  <c r="L67" i="16" s="1"/>
  <c r="K142" i="16"/>
  <c r="L142" i="16" s="1"/>
  <c r="K53" i="16"/>
  <c r="L53" i="16" s="1"/>
  <c r="K47" i="16"/>
  <c r="L47" i="16" s="1"/>
  <c r="K41" i="16"/>
  <c r="L41" i="16" s="1"/>
  <c r="K37" i="16"/>
  <c r="L37" i="16" s="1"/>
  <c r="K27" i="16"/>
  <c r="L27" i="16" s="1"/>
  <c r="K21" i="16"/>
  <c r="L21" i="16" s="1"/>
  <c r="K8" i="16"/>
  <c r="L8" i="16" s="1"/>
  <c r="K125" i="16"/>
  <c r="L125" i="16" s="1"/>
  <c r="K121" i="16"/>
  <c r="L121" i="16" s="1"/>
  <c r="K115" i="16"/>
  <c r="L115" i="16" s="1"/>
  <c r="K105" i="16"/>
  <c r="L105" i="16" s="1"/>
  <c r="K149" i="16"/>
  <c r="L149" i="16" s="1"/>
  <c r="K100" i="16"/>
  <c r="L100" i="16" s="1"/>
  <c r="K96" i="16"/>
  <c r="L96" i="16" s="1"/>
  <c r="K91" i="16"/>
  <c r="L91" i="16" s="1"/>
  <c r="K77" i="16"/>
  <c r="L77" i="16" s="1"/>
  <c r="K73" i="16"/>
  <c r="L73" i="16" s="1"/>
  <c r="K69" i="16"/>
  <c r="L69" i="16" s="1"/>
  <c r="K66" i="16"/>
  <c r="L66" i="16" s="1"/>
  <c r="K147" i="16"/>
  <c r="L147" i="16" s="1"/>
  <c r="K54" i="16"/>
  <c r="L54" i="16" s="1"/>
  <c r="K48" i="16"/>
  <c r="L48" i="16" s="1"/>
  <c r="K42" i="16"/>
  <c r="L42" i="16" s="1"/>
  <c r="K38" i="16"/>
  <c r="L38" i="16" s="1"/>
  <c r="K28" i="16"/>
  <c r="L28" i="16" s="1"/>
  <c r="K24" i="16"/>
  <c r="L24" i="16" s="1"/>
  <c r="K18" i="16"/>
  <c r="L18" i="16" s="1"/>
  <c r="K9" i="16"/>
  <c r="L9" i="16" s="1"/>
  <c r="K5" i="16"/>
  <c r="L5" i="16" s="1"/>
  <c r="K140" i="16"/>
  <c r="L140" i="16" s="1"/>
  <c r="K138" i="16"/>
  <c r="L138" i="16" s="1"/>
  <c r="K133" i="16"/>
  <c r="L133" i="16" s="1"/>
  <c r="K130" i="16"/>
  <c r="L130" i="16" s="1"/>
  <c r="K126" i="16"/>
  <c r="L126" i="16" s="1"/>
  <c r="K123" i="16"/>
  <c r="L123" i="16" s="1"/>
  <c r="K119" i="16"/>
  <c r="L119" i="16" s="1"/>
  <c r="K113" i="16"/>
  <c r="L113" i="16" s="1"/>
  <c r="K109" i="16"/>
  <c r="L109" i="16" s="1"/>
  <c r="K106" i="16"/>
  <c r="L106" i="16" s="1"/>
  <c r="K150" i="16"/>
  <c r="L150" i="16" s="1"/>
  <c r="K97" i="16"/>
  <c r="L97" i="16" s="1"/>
  <c r="K94" i="16"/>
  <c r="L94" i="16" s="1"/>
  <c r="K74" i="16"/>
  <c r="L74" i="16" s="1"/>
  <c r="K70" i="16"/>
  <c r="L70" i="16" s="1"/>
  <c r="K145" i="16"/>
  <c r="L145" i="16" s="1"/>
</calcChain>
</file>

<file path=xl/sharedStrings.xml><?xml version="1.0" encoding="utf-8"?>
<sst xmlns="http://schemas.openxmlformats.org/spreadsheetml/2006/main" count="4443" uniqueCount="908">
  <si>
    <t>Article</t>
  </si>
  <si>
    <t>Lot</t>
  </si>
  <si>
    <t>Dinde Sous-Produits Deshy 1000kg Bbag</t>
  </si>
  <si>
    <t>IP02</t>
  </si>
  <si>
    <t>CM10</t>
  </si>
  <si>
    <t>CM05</t>
  </si>
  <si>
    <t>CM01</t>
  </si>
  <si>
    <t>Lait Écrémé Séchage Par Atomisation 25kg</t>
  </si>
  <si>
    <t>CM36</t>
  </si>
  <si>
    <t>Potassium Chlorure 25kg</t>
  </si>
  <si>
    <t>CM12</t>
  </si>
  <si>
    <t>Gomme De Xanthane Poudre 25kg Sac</t>
  </si>
  <si>
    <t>IP37</t>
  </si>
  <si>
    <t>Vitamine C AcideAscorbique35%SecAtom25kg</t>
  </si>
  <si>
    <t>IP38</t>
  </si>
  <si>
    <t>Taurine Poudre 25kg Caisse</t>
  </si>
  <si>
    <t>IP36</t>
  </si>
  <si>
    <t>Acide Aminé DL Méthionine Poudre 25kg</t>
  </si>
  <si>
    <t>IP35</t>
  </si>
  <si>
    <t>Film Rétractable LDPE 45µmx430mm</t>
  </si>
  <si>
    <t>CM30</t>
  </si>
  <si>
    <t>Carbonate De Calcium 25kg</t>
  </si>
  <si>
    <t>EB90300</t>
  </si>
  <si>
    <t>CM35</t>
  </si>
  <si>
    <t>Intercalaire Palette Papier 800x1200mm</t>
  </si>
  <si>
    <t>PK54</t>
  </si>
  <si>
    <t>PK55</t>
  </si>
  <si>
    <t>Colorant Caramel 0.26 TPw LiqH 800kg</t>
  </si>
  <si>
    <t>IP09</t>
  </si>
  <si>
    <t>CM04</t>
  </si>
  <si>
    <t>Label PE SAdshv White 150x210mm Agedis</t>
  </si>
  <si>
    <t>PK29</t>
  </si>
  <si>
    <t>Colin Farine Déshydraté Big Bag</t>
  </si>
  <si>
    <t>A3/190730</t>
  </si>
  <si>
    <t>CM03</t>
  </si>
  <si>
    <t>Thon Sous-Produits Deshy 1000kg Bbag</t>
  </si>
  <si>
    <t>IP08</t>
  </si>
  <si>
    <t>CM08</t>
  </si>
  <si>
    <t>Lapin Prtn Anml Transf Déshydraté 1000kg</t>
  </si>
  <si>
    <t>IP10</t>
  </si>
  <si>
    <t>S41/19</t>
  </si>
  <si>
    <t>CM09</t>
  </si>
  <si>
    <t>IP07</t>
  </si>
  <si>
    <t>Intercalaire Palette OndC 1050x700mm</t>
  </si>
  <si>
    <t>IP13</t>
  </si>
  <si>
    <t>IP29</t>
  </si>
  <si>
    <t>IP14</t>
  </si>
  <si>
    <t>Fitment CorrC 207x195mm</t>
  </si>
  <si>
    <t>CM29</t>
  </si>
  <si>
    <t>Monohydrate De LLysinePur99%PoudCAAF25kg</t>
  </si>
  <si>
    <t>CM11</t>
  </si>
  <si>
    <t>Agneau Sous-Produits Déshy 1000kg BigBag</t>
  </si>
  <si>
    <t>1905/02633</t>
  </si>
  <si>
    <t>CM02</t>
  </si>
  <si>
    <t>Film Rétractable LDPE 45µmx380mm</t>
  </si>
  <si>
    <t>Film Rétractable LDPE 45µmx480mm</t>
  </si>
  <si>
    <t>IP34</t>
  </si>
  <si>
    <t>Sulfate De Calcium Dihydraté 25kg</t>
  </si>
  <si>
    <t>CM34</t>
  </si>
  <si>
    <t>Emul Monoglyceride ColzPalm Huile 25kg</t>
  </si>
  <si>
    <t>Colorant Oxyde Fer Rouge Poudre 20kg</t>
  </si>
  <si>
    <t>CM33</t>
  </si>
  <si>
    <t>Sucre Blanc Cristal Poudre 1000kg Bbag</t>
  </si>
  <si>
    <t>CM26</t>
  </si>
  <si>
    <t>Maïs Amidon Big Bag</t>
  </si>
  <si>
    <t>E2236</t>
  </si>
  <si>
    <t>IP04</t>
  </si>
  <si>
    <t>CM06</t>
  </si>
  <si>
    <t>Caisse OndB Marron Non Imprimee 6x1.5kg</t>
  </si>
  <si>
    <t>IP26</t>
  </si>
  <si>
    <t>IP31</t>
  </si>
  <si>
    <t>Case CorrC Brown Uptd DrC 390x290x165mm</t>
  </si>
  <si>
    <t>IP28</t>
  </si>
  <si>
    <t>IP27</t>
  </si>
  <si>
    <t>IntercalairePalettePapBob500mx800x1100mm</t>
  </si>
  <si>
    <t>IP40</t>
  </si>
  <si>
    <t>Stretchfilm LLDPE 22µmx500mm</t>
  </si>
  <si>
    <t>Case Corrugated C 290x190x198mm</t>
  </si>
  <si>
    <t>Film Etirable LLDPE 23µmx500mmX1500m</t>
  </si>
  <si>
    <t>IP06</t>
  </si>
  <si>
    <t>Intercalaire Pal Carton Ond C 750x1150mm</t>
  </si>
  <si>
    <t>Vitamine E Adsorbate</t>
  </si>
  <si>
    <t>Fitment CorrC 20x400g 377x205mm</t>
  </si>
  <si>
    <t>PK06</t>
  </si>
  <si>
    <t>Case CorrC Brown Uptd DrC 390x290x200mm</t>
  </si>
  <si>
    <t>Pois Pellicules Poudre Big Bag</t>
  </si>
  <si>
    <t>W229X</t>
  </si>
  <si>
    <t>IP01</t>
  </si>
  <si>
    <t>Stretch Film PE30µmx280mmNonPrinted 9/12</t>
  </si>
  <si>
    <t>CM25</t>
  </si>
  <si>
    <t>Stretch Film PE30µmx500mmWithEOIcon 9/12</t>
  </si>
  <si>
    <t>CM31</t>
  </si>
  <si>
    <t>Stretch Film PE30µmx400mmWithEOIcon12/12</t>
  </si>
  <si>
    <t>CM28</t>
  </si>
  <si>
    <t>ShrinkFilm LDPEAntifusion60umx700mm11/13</t>
  </si>
  <si>
    <t>IP39</t>
  </si>
  <si>
    <t>Label Pap SAdhsv Wht Pallet 148x210mm 13</t>
  </si>
  <si>
    <t>Label Pap SAdhsv RFd Thml Trans 158x80mm</t>
  </si>
  <si>
    <t>PK52</t>
  </si>
  <si>
    <t>PK62</t>
  </si>
  <si>
    <t>LaminateMlay VTL BAL ADLDrCChkn1.5kgCH16</t>
  </si>
  <si>
    <t>PK58</t>
  </si>
  <si>
    <t>PK60</t>
  </si>
  <si>
    <t>LaminateMlay VTL BAL ADL DrC Bf1.5kgCH16</t>
  </si>
  <si>
    <t>PK59</t>
  </si>
  <si>
    <t>Laminate Mlay VTL BAL IDFR Trky1.5kgCH16</t>
  </si>
  <si>
    <t>Bag PET PE VTL BAL ADULT DrC Chkn3kgCH16</t>
  </si>
  <si>
    <t>CHIEN22</t>
  </si>
  <si>
    <t>Bag PET PE VTL BAL ADULT DrC Smn3kg CH16</t>
  </si>
  <si>
    <t>CHAT23</t>
  </si>
  <si>
    <t>Bag PET PE ONE COAT&amp;HAIRBALL Chkn1.5kgDE</t>
  </si>
  <si>
    <t>Bag PET PE ONE STERILC IDFR Chkn1.5kg DE</t>
  </si>
  <si>
    <t>CHAT24</t>
  </si>
  <si>
    <t>LaminateMlay ONE LIGHT DrC Chkn 800g DE</t>
  </si>
  <si>
    <t>0910A08530</t>
  </si>
  <si>
    <t>PK63</t>
  </si>
  <si>
    <t>Bag PET PE ONE STERILCAT DrC Smn 3kg IT</t>
  </si>
  <si>
    <t>PK61</t>
  </si>
  <si>
    <t>Laminate Mlay ONE ADLDrCChknWhlG450gFR16</t>
  </si>
  <si>
    <t>Laminate Mlay ONE CO&amp;HRBL Chkn 450g FR16</t>
  </si>
  <si>
    <t>IP25</t>
  </si>
  <si>
    <t>LaminateMlay ONE ADLDrCSmn&amp;WhlG1.5kgFR16</t>
  </si>
  <si>
    <t>Laminate Mlay ONE ADULT DrC Bf 1.5kgFR16</t>
  </si>
  <si>
    <t>LaminateMlay ONE STERILCAT Chkn1.5kgFR16</t>
  </si>
  <si>
    <t>PK20</t>
  </si>
  <si>
    <t>Laminate Mlay ONE STERILCAT Smn1.5kgFR16</t>
  </si>
  <si>
    <t>LaminateMlayONE STERILCIDFRChkn1.5kgFR16</t>
  </si>
  <si>
    <t>IP21</t>
  </si>
  <si>
    <t>LaminateMlayONECO&amp;HRBLChkn&amp;WhlG1.5kgFR16</t>
  </si>
  <si>
    <t>Bag PET PE ONE STERILCAT Turkey 3kg FR16</t>
  </si>
  <si>
    <t>Bag PET PE ONE STERILCAT Salmon 3kg FR16</t>
  </si>
  <si>
    <t>IP23</t>
  </si>
  <si>
    <t>Case CorrBE Flute 390x290x129mm 3230N</t>
  </si>
  <si>
    <t>IP30</t>
  </si>
  <si>
    <t>PK65</t>
  </si>
  <si>
    <t>Laminate Mlay ONE SENSDrCTrky450gFR09/16</t>
  </si>
  <si>
    <t>PK23</t>
  </si>
  <si>
    <t>Laminate Mlay ONE STERILCAT Bf 1.5kgFR17</t>
  </si>
  <si>
    <t>IP20</t>
  </si>
  <si>
    <t>Laminate Mlay ONE STERILCAT Bf 450g FR17</t>
  </si>
  <si>
    <t>Laminate Mlay ONE JNR DrC Chkn 1.5kgFR17</t>
  </si>
  <si>
    <t>PK10</t>
  </si>
  <si>
    <t>BagPP Woven FRSK DrC BfChknVeg7.5kg XE18</t>
  </si>
  <si>
    <t>IP16</t>
  </si>
  <si>
    <t>BagPP Woven FRSK DrC RbtChknVeg7.5kgQO18</t>
  </si>
  <si>
    <t>PK08</t>
  </si>
  <si>
    <t>Laminate Mlay FRSK CROC&amp;TEND Bf800g QO18</t>
  </si>
  <si>
    <t>LaminateMlay FRSK HRBL Chkn&amp;Veg375g XM18</t>
  </si>
  <si>
    <t>LaminateMlay FRSK CROC&amp;TEND Smn800g QO18</t>
  </si>
  <si>
    <t>CHAT25</t>
  </si>
  <si>
    <t>CartonBd FRISKIES DrC Smn&amp;Veg 400g QO 18</t>
  </si>
  <si>
    <t>CartonBd FRISKIES DrC Bf&amp;Chkn 400g QO18</t>
  </si>
  <si>
    <t>IP15</t>
  </si>
  <si>
    <t>PK13</t>
  </si>
  <si>
    <t>Carton Bd FRISKIES DrC Beef Chkn 1kgXZ17</t>
  </si>
  <si>
    <t>CartonBd FRISKIES DrC Tuna Veg400g X2 17</t>
  </si>
  <si>
    <t>IP17</t>
  </si>
  <si>
    <t>PK47</t>
  </si>
  <si>
    <t>Zipper ZG99A HFFS Doypack</t>
  </si>
  <si>
    <t>PK53</t>
  </si>
  <si>
    <t>BagPETPE FRSK DrC Bf&amp;Chkn&amp;Veg 1.5kg FR17</t>
  </si>
  <si>
    <t>BagPETPE FRISKIES CNCHY&amp;SFT Bf 1.5kgXZ17</t>
  </si>
  <si>
    <t>Bag PET PE FRISKIES DrC Smn&amp;Veg 2kg QO17</t>
  </si>
  <si>
    <t>PK36</t>
  </si>
  <si>
    <t>PK16</t>
  </si>
  <si>
    <t>BagPET PE FRSK DrC Rbt&amp;Chkn&amp;Veg 2kg QO17</t>
  </si>
  <si>
    <t>PK15</t>
  </si>
  <si>
    <t>BagPET PE FRSK DrC Chkn&amp;Trky&amp;Veg 2kgQO17</t>
  </si>
  <si>
    <t>BagPETPE FRSK JNR DrC ChknMlkVeg 2kgQO17</t>
  </si>
  <si>
    <t>PK40</t>
  </si>
  <si>
    <t>BagPETPE FRSK HRBL DrC Chkn&amp;Veg 2kg FR17</t>
  </si>
  <si>
    <t>BagPETPE FRISKIES Ntred DrC BfVeg2kgQO17</t>
  </si>
  <si>
    <t>PK14</t>
  </si>
  <si>
    <t>BagPETPE FRSK DrC Ntred Smn&amp;Veg 4kg QO17</t>
  </si>
  <si>
    <t>PK01</t>
  </si>
  <si>
    <t>Bag PET PE FRISKIES DrC Pck&amp;Veg 4kg FR17</t>
  </si>
  <si>
    <t>PK39</t>
  </si>
  <si>
    <t>BagPET PE FRISKIES DrC Chkn&amp;Veg 4kg QO17</t>
  </si>
  <si>
    <t>Minéral PrmixSpePrmSecChatChienBJ-E 25kg</t>
  </si>
  <si>
    <t>Bag PET PE ONE JUNIOR Cat Chicken 3kg PT</t>
  </si>
  <si>
    <t>PK18</t>
  </si>
  <si>
    <t>CartonBd FELIX JUNIOR Senn 1kg NL 05/18</t>
  </si>
  <si>
    <t>PK41</t>
  </si>
  <si>
    <t>LaminatePET FLX CNCHY&amp;SFT CkTrky950gXE18</t>
  </si>
  <si>
    <t>PK64</t>
  </si>
  <si>
    <t>LaminatePET FLX CNCHY&amp;SFT SmnTn 750gXE18</t>
  </si>
  <si>
    <t>LaminatePETFLXCNCHYSFTBfChkn750gXE11/18</t>
  </si>
  <si>
    <t>LaminatePET FLX CNCHY&amp;SFT BfChkn750gXE18</t>
  </si>
  <si>
    <t>BagPET PE FELIX CtrysdSnst Bf 4kgNL11/18</t>
  </si>
  <si>
    <t>PK26</t>
  </si>
  <si>
    <t>Bag PET PE LATZ CtrysdSnst Bf 2kgXZ11/18</t>
  </si>
  <si>
    <t>IP18</t>
  </si>
  <si>
    <t>Bag PET PE LATZ Seaside Snst 2kg XZ05/18</t>
  </si>
  <si>
    <t>BagPET PE BONZO JNR ChknMlkVeg1.5kg NL17</t>
  </si>
  <si>
    <t>BagPET PE BONZO ADULT Chkn&amp;Veg 3kg NL17</t>
  </si>
  <si>
    <t>PK22</t>
  </si>
  <si>
    <t>Bag PP Woven BONZO DD Chkn&amp;Veg 10kg NL17</t>
  </si>
  <si>
    <t>CHIEN20</t>
  </si>
  <si>
    <t>BagPET PE MTZGR MNMNU Sr DD Bf1.5kg CH17</t>
  </si>
  <si>
    <t>PK27</t>
  </si>
  <si>
    <t>BagPET PE MTZGR JNR Chkn&amp;Mlk&amp;Veg 3kgCH17</t>
  </si>
  <si>
    <t>PK05</t>
  </si>
  <si>
    <t>PK42</t>
  </si>
  <si>
    <t>BagPP Woven FRISKIES ATV DD Bf 10kg XE17</t>
  </si>
  <si>
    <t>PK49</t>
  </si>
  <si>
    <t>BagPP Woven FRSK BLNC DD ChknVeg10kgXE17</t>
  </si>
  <si>
    <t>PK38</t>
  </si>
  <si>
    <t>BagPP WovenFRSK BLNC DDC ChknVeg18kgXE17</t>
  </si>
  <si>
    <t>CHIEN21</t>
  </si>
  <si>
    <t>BagPP Woven FRSKJNR DDChknMlkVeg10kgXE17</t>
  </si>
  <si>
    <t>PK46</t>
  </si>
  <si>
    <t>BagPET PE FRISKIES ACTIVE DD Bf 4kg XE17</t>
  </si>
  <si>
    <t>PK19</t>
  </si>
  <si>
    <t>BagPET PE FRSK BLNC DD Chkn&amp;Veg 4kg XE17</t>
  </si>
  <si>
    <t>PK24</t>
  </si>
  <si>
    <t>PK21</t>
  </si>
  <si>
    <t>BagPETPE FRSK MNMNU LtDDChknVeg1.5kgXZ17</t>
  </si>
  <si>
    <t>BagPET PE FRISKIES OMEGA DD BfFsh3kgXZ17</t>
  </si>
  <si>
    <t>BagPET PE FRISKIES LGT DD ChknVeg4kgFR17</t>
  </si>
  <si>
    <t>Laminate PET ONE Cat Smn&amp;WhlG 950g CH17</t>
  </si>
  <si>
    <t>Laminate PET ONE ADULT Cat Chkn950g XE17</t>
  </si>
  <si>
    <t>Vitamine Mnrl Premix Sec Chien BI-D 20kg</t>
  </si>
  <si>
    <t>BagPETPE FRSK CNCHY&amp;TNDR Smn 1.5kg X2 18</t>
  </si>
  <si>
    <t>LaminateMlayFRSKCROC&amp;TENDSmn1.5kgFR10/18</t>
  </si>
  <si>
    <t>Vitamine Minéral Prmx SprPr Sec BK-C15kg</t>
  </si>
  <si>
    <t>UH519980</t>
  </si>
  <si>
    <t>Vitamine Minéral Prmx Sec Chat BF-B20kg</t>
  </si>
  <si>
    <t>UH519979</t>
  </si>
  <si>
    <t>UH519945</t>
  </si>
  <si>
    <t>LaminateMlay ONE STRLCTWHTCTRChkn1.5kgFR</t>
  </si>
  <si>
    <t>Shrinkfilm LDPE Antifusion Ylw60µmx750mm</t>
  </si>
  <si>
    <t>Bag PET PE FRSK DrC Ntred Lmb&amp;Veg 4kg QO</t>
  </si>
  <si>
    <t>Bag PET PE ONE STRLCTWHTCTR 1.5kg XM18</t>
  </si>
  <si>
    <t>BagPETPE FRSK DrCNtredLmb4.5kgPR500gQO19</t>
  </si>
  <si>
    <t>PK25</t>
  </si>
  <si>
    <t>LaminateMlay VTL BAL STERILCSmn1.5kgCH18</t>
  </si>
  <si>
    <t>BagPETPE FRSKDrCSmnVeg4.5kgPR+500gN1FR18</t>
  </si>
  <si>
    <t>BagPETPE FRSKBLNCChknVeg4.5kgPR+500gFR19</t>
  </si>
  <si>
    <t>BagPP Woven FRSK DrC Smn9kg PR+1.5kgFR19</t>
  </si>
  <si>
    <t>PK48</t>
  </si>
  <si>
    <t>BagPP Woven FRSK BLNCDDChknVeg15kgPRFR19</t>
  </si>
  <si>
    <t>BagPP Woven FRSK Ntred DrCTrky7.5kg QO19</t>
  </si>
  <si>
    <t>Adhesive Hot MeltTechnomeltSupraHT350OTS</t>
  </si>
  <si>
    <t>CM32</t>
  </si>
  <si>
    <t>Tape Thml Wax TransferBlack160mmx600mOTS</t>
  </si>
  <si>
    <t>Tape Thml Wax Trans Blk160mmx300m 05 OTS</t>
  </si>
  <si>
    <t>CM24</t>
  </si>
  <si>
    <t>Adhesive HtMt HENKEL Supra150 Plus OTS</t>
  </si>
  <si>
    <t>CM27</t>
  </si>
  <si>
    <t>Étiquettes de lignes</t>
  </si>
  <si>
    <t>Total général</t>
  </si>
  <si>
    <t>PK56</t>
  </si>
  <si>
    <t>PK37</t>
  </si>
  <si>
    <t>RETOUR</t>
  </si>
  <si>
    <t>Rampe</t>
  </si>
  <si>
    <t>PK17</t>
  </si>
  <si>
    <t>PK12</t>
  </si>
  <si>
    <t>PK11</t>
  </si>
  <si>
    <t>PK09</t>
  </si>
  <si>
    <t>PK07</t>
  </si>
  <si>
    <t>PK04</t>
  </si>
  <si>
    <t>PK03</t>
  </si>
  <si>
    <t>PK02</t>
  </si>
  <si>
    <t>DECHARGE</t>
  </si>
  <si>
    <t>IP32</t>
  </si>
  <si>
    <t>Balance</t>
  </si>
  <si>
    <t xml:space="preserve">Salle de réunion </t>
  </si>
  <si>
    <t>Escalier</t>
  </si>
  <si>
    <t>Garage still</t>
  </si>
  <si>
    <t>Sas</t>
  </si>
  <si>
    <t>CM37</t>
  </si>
  <si>
    <t>CM07</t>
  </si>
  <si>
    <t>IP24</t>
  </si>
  <si>
    <t>IP22</t>
  </si>
  <si>
    <t>IP19</t>
  </si>
  <si>
    <t>IP12</t>
  </si>
  <si>
    <t>IP11</t>
  </si>
  <si>
    <t>IP05</t>
  </si>
  <si>
    <t>IP03</t>
  </si>
  <si>
    <t>PK28</t>
  </si>
  <si>
    <t>COLOR8</t>
  </si>
  <si>
    <t>COLOR7</t>
  </si>
  <si>
    <t>COLOR6</t>
  </si>
  <si>
    <t>COLOR5</t>
  </si>
  <si>
    <t>COLOR4</t>
  </si>
  <si>
    <t>COLOR3</t>
  </si>
  <si>
    <t>COLOR2</t>
  </si>
  <si>
    <t>PK43</t>
  </si>
  <si>
    <t>PK44</t>
  </si>
  <si>
    <t>PK51</t>
  </si>
  <si>
    <t>PK50</t>
  </si>
  <si>
    <t>LaminateMlayVTL BAL LGT DrCChkn1.5kgCH16</t>
  </si>
  <si>
    <t>LaminateMlay ONE LIGHT DrC Chkn1.5kgFR16</t>
  </si>
  <si>
    <t>Bag PET PE LATZ Seaside Snst 2kg XZ11/18</t>
  </si>
  <si>
    <t>BagPET PE FRSK MNMNU DD ChknVeg2kg X2 17</t>
  </si>
  <si>
    <t>UH520014</t>
  </si>
  <si>
    <t>Bag PET PE ONE LIGHT DrC Chicken1.5kg CH</t>
  </si>
  <si>
    <t>UH520013</t>
  </si>
  <si>
    <t>PK45</t>
  </si>
  <si>
    <t>Nombre de Article</t>
  </si>
  <si>
    <t>Chicory Root Dehydrated 14mm</t>
  </si>
  <si>
    <t>Cellulose 200 Granulate Purified</t>
  </si>
  <si>
    <t>Turkey Byproduct Dehydrated</t>
  </si>
  <si>
    <t>Salmon ByProduct Dehydrated</t>
  </si>
  <si>
    <t>Rabbit Dehydrated</t>
  </si>
  <si>
    <t>Vitamin Mineral Premix Dry Cat BF-B palette 500KG</t>
  </si>
  <si>
    <t>Potassium Chloride</t>
  </si>
  <si>
    <t>Vit Prmx SPP Cat&amp;Dog BK-C wheat carrier</t>
  </si>
  <si>
    <t>Pea Dehydrated</t>
  </si>
  <si>
    <t>Amino Acid Taurine Powder</t>
  </si>
  <si>
    <t>Vitamin E Adsorbate</t>
  </si>
  <si>
    <t>Vitamin C Ascorbic Acid 35% Spray Dried</t>
  </si>
  <si>
    <t>Amino Acid DL Methionine Powder</t>
  </si>
  <si>
    <t>Emul Monoglyceride Rapeseed/Palm INS471</t>
  </si>
  <si>
    <t>Calcium Carbonate INS170i</t>
  </si>
  <si>
    <t>Amino Acid L-Lysine HCl 99% Powder PF</t>
  </si>
  <si>
    <t>Vit Prmx Sec Spe Prm BK-C Maïs Trpt 25kg</t>
  </si>
  <si>
    <t>Milk Skimmed Spray Dried</t>
  </si>
  <si>
    <t>Agneau Sous-Produits Déshydratés 1000kg Big Bag</t>
  </si>
  <si>
    <t>L-Carnitine 50% Poudre 25kg</t>
  </si>
  <si>
    <t>Salt 25kg</t>
  </si>
  <si>
    <t>Colorant Bixine 2.5% WSL 15kg Bte</t>
  </si>
  <si>
    <t>Colorant Cu Chlorophyllin10% LiqH20kgCan</t>
  </si>
  <si>
    <t>No</t>
  </si>
  <si>
    <t>Yes</t>
  </si>
  <si>
    <t>yes</t>
  </si>
  <si>
    <t>Intercalaire Palette OndC 1050x700+A61:P61mm</t>
  </si>
  <si>
    <t>Black Thermal Transf PET 55mmx1100m OTS</t>
  </si>
  <si>
    <t>Désignation</t>
  </si>
  <si>
    <t>Code</t>
  </si>
  <si>
    <t>Gerbable</t>
  </si>
  <si>
    <t>Emplacement laiterie</t>
  </si>
  <si>
    <t>PK30</t>
  </si>
  <si>
    <t>PK31</t>
  </si>
  <si>
    <t>PK32</t>
  </si>
  <si>
    <t>PK33</t>
  </si>
  <si>
    <t>PK34</t>
  </si>
  <si>
    <t>PK35</t>
  </si>
  <si>
    <t>PK57</t>
  </si>
  <si>
    <t>CM13</t>
  </si>
  <si>
    <t>CM14</t>
  </si>
  <si>
    <t>CM15</t>
  </si>
  <si>
    <t>CM16</t>
  </si>
  <si>
    <t>CM17</t>
  </si>
  <si>
    <t>CM18</t>
  </si>
  <si>
    <t>CM19</t>
  </si>
  <si>
    <t>CM20</t>
  </si>
  <si>
    <t>CM21</t>
  </si>
  <si>
    <t>CM22</t>
  </si>
  <si>
    <t>CM23</t>
  </si>
  <si>
    <t xml:space="preserve">Nombre de palette </t>
  </si>
  <si>
    <t>Palette sol</t>
  </si>
  <si>
    <t>Emplacement</t>
  </si>
  <si>
    <t>BagPETPE VTLBAL SENSDrCTrky&amp;Ri3kgCH10/16</t>
  </si>
  <si>
    <t>LaminateMlay VTLBAL STERILCDrCBf450gCH18</t>
  </si>
  <si>
    <t>123</t>
  </si>
  <si>
    <t/>
  </si>
  <si>
    <t>92100024</t>
  </si>
  <si>
    <t>0908005667</t>
  </si>
  <si>
    <t>0908005790</t>
  </si>
  <si>
    <t>6190615302</t>
  </si>
  <si>
    <t>1922663</t>
  </si>
  <si>
    <t>100</t>
  </si>
  <si>
    <t>13444</t>
  </si>
  <si>
    <t>13083</t>
  </si>
  <si>
    <t>B112190408</t>
  </si>
  <si>
    <t>2619371501</t>
  </si>
  <si>
    <t>28715</t>
  </si>
  <si>
    <t>1920680</t>
  </si>
  <si>
    <t>1910441</t>
  </si>
  <si>
    <t>1921613</t>
  </si>
  <si>
    <t>4013544116</t>
  </si>
  <si>
    <t>72319308</t>
  </si>
  <si>
    <t>31577</t>
  </si>
  <si>
    <t>30497</t>
  </si>
  <si>
    <t>30830</t>
  </si>
  <si>
    <t>31344</t>
  </si>
  <si>
    <t>1922273</t>
  </si>
  <si>
    <t>1918970</t>
  </si>
  <si>
    <t>1922275</t>
  </si>
  <si>
    <t>1814256</t>
  </si>
  <si>
    <t>2576430020</t>
  </si>
  <si>
    <t>2595750010</t>
  </si>
  <si>
    <t>1789530010</t>
  </si>
  <si>
    <t>2182990010</t>
  </si>
  <si>
    <t>1000169203</t>
  </si>
  <si>
    <t>1000168202</t>
  </si>
  <si>
    <t>1000180261</t>
  </si>
  <si>
    <t>1000177248</t>
  </si>
  <si>
    <t>1000182270</t>
  </si>
  <si>
    <t>2816370050</t>
  </si>
  <si>
    <t>2816370040</t>
  </si>
  <si>
    <t>2913060070</t>
  </si>
  <si>
    <t>2913070020</t>
  </si>
  <si>
    <t>2913070010</t>
  </si>
  <si>
    <t>2595760030</t>
  </si>
  <si>
    <t>1000095138</t>
  </si>
  <si>
    <t>1000184283</t>
  </si>
  <si>
    <t>1000186293</t>
  </si>
  <si>
    <t>2913090060</t>
  </si>
  <si>
    <t>1000176239</t>
  </si>
  <si>
    <t>2816310010</t>
  </si>
  <si>
    <t>2816310020</t>
  </si>
  <si>
    <t>1691010020</t>
  </si>
  <si>
    <t>2966980010</t>
  </si>
  <si>
    <t>142874</t>
  </si>
  <si>
    <t>142419</t>
  </si>
  <si>
    <t>143039</t>
  </si>
  <si>
    <t>143043</t>
  </si>
  <si>
    <t>143045</t>
  </si>
  <si>
    <t>1000179255</t>
  </si>
  <si>
    <t>1000177246</t>
  </si>
  <si>
    <t>1000185289</t>
  </si>
  <si>
    <t>1000180260</t>
  </si>
  <si>
    <t>1000179259</t>
  </si>
  <si>
    <t>1000176241</t>
  </si>
  <si>
    <t>1000131351</t>
  </si>
  <si>
    <t>1000172224</t>
  </si>
  <si>
    <t>1000172225</t>
  </si>
  <si>
    <t>1000180259</t>
  </si>
  <si>
    <t>1000093123</t>
  </si>
  <si>
    <t>1000173225</t>
  </si>
  <si>
    <t>143044</t>
  </si>
  <si>
    <t>2816750020</t>
  </si>
  <si>
    <t>2469660010</t>
  </si>
  <si>
    <t>2919130010</t>
  </si>
  <si>
    <t>2469730010</t>
  </si>
  <si>
    <t>1000184281</t>
  </si>
  <si>
    <t>1000182269</t>
  </si>
  <si>
    <t>363083</t>
  </si>
  <si>
    <t>370563</t>
  </si>
  <si>
    <t>1000105194</t>
  </si>
  <si>
    <t>350035</t>
  </si>
  <si>
    <t>370185</t>
  </si>
  <si>
    <t>1000181265</t>
  </si>
  <si>
    <t>1000182268</t>
  </si>
  <si>
    <t>1000181267</t>
  </si>
  <si>
    <t>1000168200</t>
  </si>
  <si>
    <t>368904</t>
  </si>
  <si>
    <t>368909</t>
  </si>
  <si>
    <t>367399</t>
  </si>
  <si>
    <t>367403</t>
  </si>
  <si>
    <t>352543</t>
  </si>
  <si>
    <t>2435430010</t>
  </si>
  <si>
    <t>2534350010</t>
  </si>
  <si>
    <t>2816680010</t>
  </si>
  <si>
    <t>1000152102</t>
  </si>
  <si>
    <t>194473008</t>
  </si>
  <si>
    <t>1922644</t>
  </si>
  <si>
    <t>100014781</t>
  </si>
  <si>
    <t>1000163175</t>
  </si>
  <si>
    <t>2928510010</t>
  </si>
  <si>
    <t>2470630010</t>
  </si>
  <si>
    <t>1000157141</t>
  </si>
  <si>
    <t>360429</t>
  </si>
  <si>
    <t>1000165183</t>
  </si>
  <si>
    <t>013149144</t>
  </si>
  <si>
    <t>Designation</t>
  </si>
  <si>
    <t>Type</t>
  </si>
  <si>
    <t>272685A-01</t>
  </si>
  <si>
    <t>2595780180</t>
  </si>
  <si>
    <t>2595780190</t>
  </si>
  <si>
    <t>LaminateMlay ONEADLDrCChkn&amp;WhlG1.5kgFR16</t>
  </si>
  <si>
    <t>2912350040</t>
  </si>
  <si>
    <t>Laminate Mlay ONE IDFR Turkey 1.5kg FR16</t>
  </si>
  <si>
    <t>2595720110</t>
  </si>
  <si>
    <t>Laminate Mlay VTLBALSENSTrky1.5kgCH09/16</t>
  </si>
  <si>
    <t>2468940020</t>
  </si>
  <si>
    <t>0910929401</t>
  </si>
  <si>
    <t>BagPET PE MATZINGER BLNC Chkn&amp;Veg3kgCH17</t>
  </si>
  <si>
    <t>370567</t>
  </si>
  <si>
    <t>BagPET PE FRSK JNR DD ChknMlkVeg3kg XZ17</t>
  </si>
  <si>
    <t>366201</t>
  </si>
  <si>
    <t>BagPET PE FRSK JNR DD ChknMlkVeg4kg XE17</t>
  </si>
  <si>
    <t>370555</t>
  </si>
  <si>
    <t>Arrondi</t>
  </si>
  <si>
    <t>Bureau cariste</t>
  </si>
  <si>
    <t>6190615305</t>
  </si>
  <si>
    <t>40391131</t>
  </si>
  <si>
    <t>0910929601</t>
  </si>
  <si>
    <t>19LY125</t>
  </si>
  <si>
    <t>Bag PET PE ONE ADL DrC Chkn&amp;WhlG 3kgFR16</t>
  </si>
  <si>
    <t>1000169205</t>
  </si>
  <si>
    <t>1000169206</t>
  </si>
  <si>
    <t>12392109</t>
  </si>
  <si>
    <t>0910A08736</t>
  </si>
  <si>
    <t>0910A08735</t>
  </si>
  <si>
    <t>LaminatePET FLXCNCHY&amp;SFTSmnTn950gXE11/18</t>
  </si>
  <si>
    <t>2914740020</t>
  </si>
  <si>
    <t>2914740010</t>
  </si>
  <si>
    <t>BagPET PE BONZO MINI MENU Beef1.5kg NL17</t>
  </si>
  <si>
    <t>367411</t>
  </si>
  <si>
    <t>Bag PET PE FRISKIES ADL DD Bf 4kgXZ12/17</t>
  </si>
  <si>
    <t>371425</t>
  </si>
  <si>
    <t>371230</t>
  </si>
  <si>
    <t>21102019</t>
  </si>
  <si>
    <t>Laminate Mlay ONE ADL DrCSmnWhlG450gFR16</t>
  </si>
  <si>
    <t>BagPETPE FRISKIES Ntred Bf&amp;Veg 1.5kgXZ17</t>
  </si>
  <si>
    <t>1000186290</t>
  </si>
  <si>
    <t>Bag PET PE FRSK DrC Bf&amp;Chkn&amp;Veg 2kg QO17</t>
  </si>
  <si>
    <t>Bag PET PE FRSK Ntred DrC Trky 2kg FR19</t>
  </si>
  <si>
    <t>1000174232</t>
  </si>
  <si>
    <t>Zone quallait</t>
  </si>
  <si>
    <t>FRSK JNR Cat Chkn&amp;Mlk&amp;Veg 10x400g N4 XZ</t>
  </si>
  <si>
    <t>FRSK JNR Cat Chkn&amp;Mlk&amp;Veg 10x400g PT</t>
  </si>
  <si>
    <t>LATZ FarmhouseSensation Chkn 10x400gN1XZ</t>
  </si>
  <si>
    <t>LATZ Seaside Sensations 10x400g N1 XZ</t>
  </si>
  <si>
    <t>LATZ CountrysideSensation Bf 10x400gN1XZ</t>
  </si>
  <si>
    <t>FRISKIES Cat Chkn&amp;Veg 20x400g N4 QO</t>
  </si>
  <si>
    <t>FRISKIES Cat Salmon&amp;Vegetable 20x400g QO</t>
  </si>
  <si>
    <t>FRSK JNR Cat Chkn&amp;Mlk&amp;Veg 20x400g QO</t>
  </si>
  <si>
    <t>FRISKIES Cat Bf&amp;Chkn&amp;Veg 20x400g N1 XE</t>
  </si>
  <si>
    <t>FRISKIES Cat Beef&amp;Chicken&amp;Veg 20x400g ES</t>
  </si>
  <si>
    <t>FRISKIES Cat Tuna&amp;Vegetable 20x400gN4 X2</t>
  </si>
  <si>
    <t>FRISKIES Cat Beef&amp;Chicken 20x400g FR</t>
  </si>
  <si>
    <t>FRISKIES Cat Rabbit&amp;Chkn&amp;Veg 20x400g PT</t>
  </si>
  <si>
    <t>FELIX JUNIOR Sensations 5x1kg NL</t>
  </si>
  <si>
    <t>FELIX SENIOR Sensations 5x1kg NL</t>
  </si>
  <si>
    <t>FELIX Farmhouse Sensations Chkn 5x1kg DE</t>
  </si>
  <si>
    <t>FRISKIES Cat Salmon&amp;Vegetable 10x1kg XE</t>
  </si>
  <si>
    <t>FRISKIES Cat Chkn&amp;Veg 10x1kg N1 XE</t>
  </si>
  <si>
    <t>FRISKIES Cat Bf&amp;Chkn&amp;Veg 10x1kg XE</t>
  </si>
  <si>
    <t>FRISKIES Cat Beef&amp;Chicken 10x1kg XZ</t>
  </si>
  <si>
    <t>FRISKIES Cat Salmon&amp;Vegetable10x1kg N1XZ</t>
  </si>
  <si>
    <t>FRISKIES Cat Chicken&amp;Vegetable 10x1kg SE</t>
  </si>
  <si>
    <t>FRISKIES HAIRBALL Cat Chkn&amp;Veg 12x375gIT</t>
  </si>
  <si>
    <t>VITAL BALANCE ADL Cat Chkn BSt 10x450gCH</t>
  </si>
  <si>
    <t>VTL BAL ADULT Cat Smn&amp;WhlG BSt 10x450gCH</t>
  </si>
  <si>
    <t>VITAL BALANCE STERILC Bf&amp;WheBSt10x450gCH</t>
  </si>
  <si>
    <t>VITAL BALANCE SENS Cat Trky BSt10x450gCH</t>
  </si>
  <si>
    <t>ONE ADULT Cat Chicken&amp;WhlG 10x450g N2 FR</t>
  </si>
  <si>
    <t>ONE ADULT Cat Salmon&amp;WhlG 10x450g N4 FR</t>
  </si>
  <si>
    <t>ONE SENSITIVE Cat Turkey&amp;Rice10x450gN2FR</t>
  </si>
  <si>
    <t>ONE STERILCAT Beef&amp;Wheat 10x450g N2 FR</t>
  </si>
  <si>
    <t>ONE COAT&amp;HAIRBALL Cat Chkn 10x450g N1 FR</t>
  </si>
  <si>
    <t>ONE COAT&amp;HAIRBALL Cat Chkn 10x450g 18 XM</t>
  </si>
  <si>
    <t>VITAL BALANCE JNR Cat Chkn BSt 10x450gCH</t>
  </si>
  <si>
    <t>ONE JUNIOR Cat Chkn&amp;WhlG 10x450g N1 IT</t>
  </si>
  <si>
    <t>ONE JUNIOR Cat Chicken&amp;WhlG 10x450g N3FR</t>
  </si>
  <si>
    <t>ONE COAT&amp;HAIRBALL Cat Chicken 10x450g DE</t>
  </si>
  <si>
    <t>ONE SENSITIVE Cat Turkey 10x450g NL</t>
  </si>
  <si>
    <t>ONE STERILCAT Beef&amp;Wheat 10x450g DE</t>
  </si>
  <si>
    <t>ONE ADULT Cat Chicken&amp;WhlG 10x450g DE</t>
  </si>
  <si>
    <t>ONE ADULT Cat Salmon&amp;WhlG 10x450g DE</t>
  </si>
  <si>
    <t>ONE STERILCAT Beef&amp;Wheat 8x600g PRALDIFR</t>
  </si>
  <si>
    <t>FELIX CNCHY&amp;SOFT Bf&amp;Chkn&amp;Veg 4x750g N1XE</t>
  </si>
  <si>
    <t>FELIX CRUNCHY&amp;SOFT Smn&amp;Tn&amp;Veg 4x750gN1XE</t>
  </si>
  <si>
    <t>FRISKIES CROC&amp;TENDCatBf&amp;Chkn&amp;Veg8x800gFR</t>
  </si>
  <si>
    <t>FRISKIES CROC&amp;TEND CatSmn&amp;Tn&amp;Veg8x800gFR</t>
  </si>
  <si>
    <t>FRISKIES CRUNCHY&amp;SOFT Cat Smn 8x800gN1XZ</t>
  </si>
  <si>
    <t>ONE STERILCAT Chicken&amp;Wheat 8x800g DE</t>
  </si>
  <si>
    <t>ONE COAT&amp;HAIRBALL Cat Chicken 8x800g DE</t>
  </si>
  <si>
    <t>ONE COAT&amp;HAIRBALL Cat Chicken 8x800g IT</t>
  </si>
  <si>
    <t>ONE COAT&amp;HAIRBALL Cat Chicken 8x800g PL</t>
  </si>
  <si>
    <t>ONE COAT&amp;HAIRBALL Cat Chkn 8x800g N1 PL</t>
  </si>
  <si>
    <t>ONE LIGHT Cat Chicken&amp;Wheat 8x800g N1 DE</t>
  </si>
  <si>
    <t>ONE LIGHT Cat Chicken&amp;Wheat 8x800g IT</t>
  </si>
  <si>
    <t>ONE STERILCAT Beef&amp;Wheat 8x800g FR</t>
  </si>
  <si>
    <t>ONE STERILCAT Salmon&amp;Wheat 8x800g FR</t>
  </si>
  <si>
    <t>ONE ADULT Cat Salmon&amp;WhlG 4x950g CH</t>
  </si>
  <si>
    <t>ONE ADULT Cat Chicken&amp;WhlG 4x950g DE</t>
  </si>
  <si>
    <t>FELIX CNCHY&amp;SFT Chkn&amp;Trky&amp;Veg 4x950gN1XE</t>
  </si>
  <si>
    <t>FELIX CNCHY&amp;SOFT Bf&amp;Chkn&amp;Veg 4x950g N1XE</t>
  </si>
  <si>
    <t>LATZ CNCHY&amp;SOFT Bf&amp;Chkn&amp;Veg 4x950g XZ</t>
  </si>
  <si>
    <t>FELIX CNCHY&amp;SOFT Smn&amp;Tuna&amp;Veg 4x950gN1XE</t>
  </si>
  <si>
    <t>LATZ CRUNCHY&amp;SOFT Smn&amp;Tn&amp;Veg 4x950g XZ</t>
  </si>
  <si>
    <t>FELIX CNCHY&amp;SOFT Jr Chkn&amp;Veg 4x950g N1XE</t>
  </si>
  <si>
    <t>FELIX CNCHY&amp;SOFT Lmb&amp;Trky&amp;Veg 4x950gN1XE</t>
  </si>
  <si>
    <t>FELIX CRUNCHY&amp;SOFT Tn&amp;Pck&amp;Veg 4x950gN1XE</t>
  </si>
  <si>
    <t>ONE ADULT Cat Salmon&amp;WhlG 6x950g CH</t>
  </si>
  <si>
    <t>ONE ADULT Cat Chicken&amp;WhlG 6x950g CH</t>
  </si>
  <si>
    <t>FRSK CROC&amp;TEND CatBf&amp;Chkn&amp;Veg6x1.5kgN1FR</t>
  </si>
  <si>
    <t>FRSK CROC&amp;TEND Cat Smn&amp;Tn&amp;Veg6x1.5kgN1FR</t>
  </si>
  <si>
    <t>VITAL BALANCE ADL Cat Chkn BSt 6x1.5kgCH</t>
  </si>
  <si>
    <t>VTL BAL ADULT Cat Smn&amp;WhlG BSt 6x1.5kgCH</t>
  </si>
  <si>
    <t>VITAL BALANCE LGT Cat Chkn BSt 6x1.5kgCH</t>
  </si>
  <si>
    <t>VTL BAL STERILCAT Smn&amp;Whe BSt 6x1.5kg CH</t>
  </si>
  <si>
    <t>VITAL BALANCE IDFR Cat Trky BSt6x1.5kgCH</t>
  </si>
  <si>
    <t>VITAL BALANCE SENS Cat Trky BSt6x1.5kgCH</t>
  </si>
  <si>
    <t>ONE ADULT Cat Chicken&amp;WhlG 6x1.5kg N3 FR</t>
  </si>
  <si>
    <t>ONE ADULT Cat Salmon&amp;WhlG 6x1.5kg N1 FR</t>
  </si>
  <si>
    <t>ONE ADULT Cat Beef 6x1.5kg N2 FR</t>
  </si>
  <si>
    <t>ONE LIGHT Cat Chicken 6x1.5kg N3 FR</t>
  </si>
  <si>
    <t>ONE STERILCAT Chicken 6x1.5kg N1 FR</t>
  </si>
  <si>
    <t>ONE STERILCAT Beef&amp;Wheat 6x1.5kg N3 FR</t>
  </si>
  <si>
    <t>ONE STERILCAT Salmon&amp;Wheat 6x1.5kg N1 FR</t>
  </si>
  <si>
    <t>ONE INDOOR FORMULA Cat Trky 6x1.5kg N3FR</t>
  </si>
  <si>
    <t>ONE Sterilcat Wgh Cntl Chkn 6x1.5kg FR</t>
  </si>
  <si>
    <t xml:space="preserve"> ONE CO&amp;HRBL Cat Chkn&amp;WhlG 6x1.5kg N1 FR</t>
  </si>
  <si>
    <t>ONE STERILC IDFR Chkn&amp;WhlG 6x1.5kg N1 FR</t>
  </si>
  <si>
    <t>VITAL BALANCE JNR Cat Chkn BSt 6x1.5kgCH</t>
  </si>
  <si>
    <t>ONE JUNIOR Cat Chicken 6x1.5kg FR</t>
  </si>
  <si>
    <t>ONE STERILCAT Trout&amp;Wheat 6x1.5kg FR</t>
  </si>
  <si>
    <t>ONE STERILCAT Trout&amp;Wheat 6x1.5kg IT</t>
  </si>
  <si>
    <t>ONE STERILCAT Trout&amp;Wheat 6x1.5kgPR IT19</t>
  </si>
  <si>
    <t>ONE STERILCAT Cat Turkey&amp;Wheat 6x1.5kgIT</t>
  </si>
  <si>
    <t>ONE STERILCAT Turkey&amp;Wheat 6x1.5kgPRIT19</t>
  </si>
  <si>
    <t>VITAL BALANCE ADULT Cat Bf BSt 6x1.5kgCH</t>
  </si>
  <si>
    <t>ONE Sterilcat Wgh Cntl Chicken 6x1.5kgXM</t>
  </si>
  <si>
    <t xml:space="preserve"> ONE STRLCTWHTCTR Chicken 6x1.5kg PR IT19</t>
  </si>
  <si>
    <t>ONE COAT&amp;HAIRBALL Cat Chicken 6x1.5kg DE</t>
  </si>
  <si>
    <t>ONE STERILC IDFR Chicken&amp;WhlG 6x1.5kg DE</t>
  </si>
  <si>
    <t>ONE SENSITIVE Cat Turkey&amp;Ri 6x1.5kg N1DE</t>
  </si>
  <si>
    <t>ONE LIGHT Cat Chicken&amp;Wheat 6x1.5kg CH</t>
  </si>
  <si>
    <t>ONE ADULT Cat Salmon&amp;WhlG 6x1.5kg DE</t>
  </si>
  <si>
    <t>VITAL BALANCE ADULT Cat Smn 3x3kg N1 CH</t>
  </si>
  <si>
    <t>VITAL BALANCE ADULT Cat Chkn 3x3kg N1 CH</t>
  </si>
  <si>
    <t>VITAL BALANCE SENS Cat Trky&amp;Ri 3x3kg CH</t>
  </si>
  <si>
    <t>ONE ADULT Cat Chicken&amp;WhlG 4x3kg DE</t>
  </si>
  <si>
    <t>ONE ADULT Cat Salmon&amp;WhlG 4x3kg DE</t>
  </si>
  <si>
    <t>ONE STERILCAT Chicken&amp;Wheat 4x3kg IT</t>
  </si>
  <si>
    <t>ONE STERILCAT Beef&amp;Wheat 4x3kg N1 FR</t>
  </si>
  <si>
    <t>ONE STERILCAT Salmon&amp;Wheat 4x3kg N1 FR</t>
  </si>
  <si>
    <t>ONE STERILCAT Cat Salmon&amp;Wheat 4x3kg IT</t>
  </si>
  <si>
    <t>ONE ADULT Cat Chicken&amp;WhlG 4x3kg N5 FR</t>
  </si>
  <si>
    <t>ONE JUNIOR Cat Chkn&amp;WhlG 4x3kgPT</t>
  </si>
  <si>
    <t>ONE STERILCAT Turkey&amp;Wheat 4x3kg N1 FR</t>
  </si>
  <si>
    <t>ONE STERILCAT Beef&amp;Wheat 6kg N1 FR</t>
  </si>
  <si>
    <t>ONE STERILCAT Chicken&amp;Wheat 6kg N1 FR</t>
  </si>
  <si>
    <t>FRISKIES INDOOR Cat Chkn&amp;Veg 6x1.5kg XZ</t>
  </si>
  <si>
    <t>FRISKIES Cat Beef&amp;Chicken&amp;Veg 6x1.5kg FR</t>
  </si>
  <si>
    <t>FRISKIES Cat Salmon&amp;Vegetable 6x1.5kg FR</t>
  </si>
  <si>
    <t>FRISKIES JNR Cat Chkn&amp;Mlk&amp;Veg6x1.5kg XZ</t>
  </si>
  <si>
    <t>FRSK CROC&amp;SOFT Cat Smn&amp;Tn&amp;Veg6x1.5kgN1X2</t>
  </si>
  <si>
    <t>FRISKIES CNCHY&amp;SFT Cat Beef 6x1.5kg N1XZ</t>
  </si>
  <si>
    <t>FRISKIES Neutered CatBeef&amp;Veg6x1.5kgN1XZ</t>
  </si>
  <si>
    <t>FRISKIES Neutered Cat Smn&amp;Veg6x1.5kgN2XZ</t>
  </si>
  <si>
    <t>MATZINGER MINI MENU Beef 6x1.5kg N1 CH</t>
  </si>
  <si>
    <t>FRISKIES MNMNU Dog Beef 6x1.5kg N2 XZ</t>
  </si>
  <si>
    <t>FRISKIES MINI MENU Dog Beef 6x1.5kg N3XE</t>
  </si>
  <si>
    <t>FRISKIES MNMNU Dog Chkn&amp;Veg 6x1.5kg N3XZ</t>
  </si>
  <si>
    <t>FRISKIES MNMNU Dog Chkn&amp;Veg 6x1.5kg N3XE</t>
  </si>
  <si>
    <t>MATZINGER MNMNU Dog Chkn&amp;Veg 6x1.5kgN3CH</t>
  </si>
  <si>
    <t>FRISKIES MNMNU Lt Dg Chkn&amp;Veg 6x1.5kg IT</t>
  </si>
  <si>
    <t>FRISKIES MNMNU Lt Dg Chkn&amp;Veg 6x1.5kg XE</t>
  </si>
  <si>
    <t>MATZINGER MNMNU Senior DgBeef6x1.5kgN1CH</t>
  </si>
  <si>
    <t>FRISKIES MINI MENU Sr Dog Beef 6x1.5kgXE</t>
  </si>
  <si>
    <t>BONZO MINI MENU Beef Bst 6x1.5kg NL</t>
  </si>
  <si>
    <t>BONZO MINI MENU Chkn&amp;Veg BSt 6x1.5kg NL</t>
  </si>
  <si>
    <t>BONZO JUNIOR Chkn&amp;Milk&amp;VegBSt6x1.5kgNL</t>
  </si>
  <si>
    <t>FRISKIES INDOOR Cat Chkn&amp;Veg 6x2kg QO</t>
  </si>
  <si>
    <t>FRSK INDR CatChkn&amp;GrdGrns6x2kgPRMXCQ18FR</t>
  </si>
  <si>
    <t>FRISKIES JNR Cat Chkn&amp;Mlk&amp;Veg 6x2kg QO</t>
  </si>
  <si>
    <t>FRISKIES Cat Bf&amp;Chkn&amp;Veg 6x2kg N4 XZ</t>
  </si>
  <si>
    <t>FRISKIES Cat Beef&amp;Chkn&amp;Veg 6x2kg N1 QO</t>
  </si>
  <si>
    <t>FRISKIES Cat Bf&amp;Chkn&amp;Veg 6x2kg PR50YrsFR</t>
  </si>
  <si>
    <t>FRISKIES Cat Rbt&amp;Chkn&amp;Veg 6x2kg N1 QO</t>
  </si>
  <si>
    <t>FRISKIES Cat Salmon&amp;Veg 6x2kg N1 QO</t>
  </si>
  <si>
    <t xml:space="preserve"> FRISKIES Cat Salmon&amp;Veg 6x2kgPR50YearsFR</t>
  </si>
  <si>
    <t>FRISKIES Cat Chkn&amp;Trky&amp;Olv 6x2kg N1 QO</t>
  </si>
  <si>
    <t>FRISKIES Hairball Cat Chkn&amp;Veg 6x2kg QO</t>
  </si>
  <si>
    <t>FRISKIES Neutered Cat Beef&amp;Veg 6x2kg QO</t>
  </si>
  <si>
    <t>FRISKIES Ntred Cat Bf&amp;Veg 6x2kg PRMXCQFR</t>
  </si>
  <si>
    <t>FRISKIES Neutered Cat Turkey 6x2kg FR</t>
  </si>
  <si>
    <t>FRISKIES Neutered Cat Turkey 6x2kg N1 FR</t>
  </si>
  <si>
    <t>FRSK INDR Cat Chkn&amp;Veg 6x2kg PRMXCQ N1FR</t>
  </si>
  <si>
    <t>LATZ Seaside Sensations 6x2kg N1 XZ</t>
  </si>
  <si>
    <t>FELIX Farmhouse Sensations Chkn6x2kgN1DE</t>
  </si>
  <si>
    <t>FELIX Countryside Sensations Bf6x2kgN1DE</t>
  </si>
  <si>
    <t>FELIX Seaside Sensations 6x2kg N1 DE</t>
  </si>
  <si>
    <t>LATZ Countryside Sensations Bf 6x2kgN1XZ</t>
  </si>
  <si>
    <t>FELIX KNUSPERMENUE Poultry 6x2kg N5 CH</t>
  </si>
  <si>
    <t>FELIX KNUSPERMENUE Meat 6x2kg N5 CH</t>
  </si>
  <si>
    <t>FRISKIES Cat Tuna&amp;Veg 6x2kg N2 XZ</t>
  </si>
  <si>
    <t>FRISKIES Cat Chicken&amp;Veg 6x2kg N2 XZ</t>
  </si>
  <si>
    <t>FRISKIES MINI MENU Dog Chkn&amp;Veg 6x2kg FR</t>
  </si>
  <si>
    <t>FRISKIES MNMN Dog Chkn&amp;Veg 6x2kgPRMXCQFR</t>
  </si>
  <si>
    <t>BONZO MINI MENU Dog Chkn&amp;Veg 6x2kg NL</t>
  </si>
  <si>
    <t>FRISKIES MINI MENU Sr Dog Beef 6x2kgN1FR</t>
  </si>
  <si>
    <t>FRISKIES MNMNU Lt Dog Chkn&amp;Veg 6x2kgN1FR</t>
  </si>
  <si>
    <t>FRSK MNMNU Lt Dog Chkn&amp;Veg 6x2kgPRMXCQFR</t>
  </si>
  <si>
    <t>MATZINGER JUNIOR Chicken&amp;Veg 3x3kg N2 CH</t>
  </si>
  <si>
    <t>MATZINGER ADULT Chicken&amp;Veg 3x3kg N2 CH</t>
  </si>
  <si>
    <t>BONZO Menu Brokken Chkn&amp;Veg Bst 3x3kg NL</t>
  </si>
  <si>
    <t>MATZINGER LIGHT Chicken&amp;Veg 3x3kg N3 CH</t>
  </si>
  <si>
    <t>FRISKIES MINI MENU Dog Beef 4x3kg BE</t>
  </si>
  <si>
    <t>FRISKIES JUNIOR Dog Chicken 4x3kg N1 XZ</t>
  </si>
  <si>
    <t>FRISKIES OMEGA Dog Beef&amp;Fish 4x3kg N1 XE</t>
  </si>
  <si>
    <t>FRISKIES LIGHT Dog Chicken&amp;Veg 4x3kg XM</t>
  </si>
  <si>
    <t>FRISKIES LIGHT Dog Chicken&amp;Veg 4x3kgN2XZ</t>
  </si>
  <si>
    <t>FRISKIES Neutered Cat Smn&amp;Veg 4x3kgN1SE</t>
  </si>
  <si>
    <t>FRISKIES Cat Chicken&amp;Vegetable 3x4kg BE</t>
  </si>
  <si>
    <t>FRISKIES Cat Beef&amp;Chicken&amp;Veg 3x4kg BE</t>
  </si>
  <si>
    <t>FRISKIES Neutered Cat Smn&amp;Veg 3x4kg BE</t>
  </si>
  <si>
    <t>FRISKIES Cat Beef&amp;Chicken 3x4kg XZ</t>
  </si>
  <si>
    <t>FRISKIES Cat Chicken&amp;Veg 3x4kg XZ</t>
  </si>
  <si>
    <t>FRISKIES Cat Tuna&amp;Veg 3x4kg XZ</t>
  </si>
  <si>
    <t>FRISKIES ACTIVE Dog Beef 3x4kg BE</t>
  </si>
  <si>
    <t>FRISKIES BALANCE Dog Chkn&amp;Veg 3x4kg BE</t>
  </si>
  <si>
    <t>FRISKIES ADULT Dog Beef 3x4kg XZ</t>
  </si>
  <si>
    <t>FRISKIES Cat Chicken&amp;Vegetable 4x4kg QO</t>
  </si>
  <si>
    <t>FRSK Cat Chkn&amp;Veg 4x4kg PR 50Years FR</t>
  </si>
  <si>
    <t>FRISKIES Cat Pollack&amp;Veg 4x4kg N1 FR</t>
  </si>
  <si>
    <t>FRSK Cat Pollack&amp;Veg 4x4kg PR50Years FR</t>
  </si>
  <si>
    <t>FRISKIES Cat Beef&amp;Chkn&amp;Veg4x4kg N1 BE</t>
  </si>
  <si>
    <t>FRISKIES Neutered Cat Smn&amp;Veg 4x4kgN1 QO</t>
  </si>
  <si>
    <t>FRSK Ntred Cat Smn&amp;Veg 4x4kg PR50YearsFR</t>
  </si>
  <si>
    <t>FRISKIES Cat Pck&amp;Veg 4x4kg PRMXCQ N1 FR</t>
  </si>
  <si>
    <t>FRISKIES Cat Chkn&amp;Veg 4x4kg PRMXCQ N1 FR</t>
  </si>
  <si>
    <t>FRSK Ntred Cat Smn&amp;Veg 4x4kg PRMXCQ N1FR</t>
  </si>
  <si>
    <t>FRISKIES Neutered Cat Lamb 4x4kgPRMXCQFR</t>
  </si>
  <si>
    <t>FRISKIES Neutered Cat Lamb 4x4kg QO</t>
  </si>
  <si>
    <t>FELIX Seaside Sensations 4x4kg N1 NL</t>
  </si>
  <si>
    <t>FELIX CountrysideSensationsBf4x4kg N1 NL</t>
  </si>
  <si>
    <t>FELIX SENIOR Sensations 4x4kg N1 NL</t>
  </si>
  <si>
    <t>FRISKIES ACTIVE Dog Beef 4x4kg QO</t>
  </si>
  <si>
    <t>FRISKIES ACTIVE Dog Beef 4x4kg PR50Yr FR</t>
  </si>
  <si>
    <t>FRISKIES JNR Dog Chkn&amp;Mlk&amp;Veg 4x4kg QO</t>
  </si>
  <si>
    <t>FRSK JNR Dog Chkn&amp;Mlk&amp;Veg 4x4kg PRMXCQFR</t>
  </si>
  <si>
    <t>FRSK JNR Dog Chkn&amp;Mlk&amp;Veg 4x4kg PR50YrFR</t>
  </si>
  <si>
    <t>FRISKIES BALANCE Dog Chkn&amp;Veg 4x4kg QO</t>
  </si>
  <si>
    <t>FRISKIES BLNC Dog Chkn&amp;Veg 4x4kgPR50YrFR</t>
  </si>
  <si>
    <t>FRSK BLNC Dog Chkn&amp;Veg 4x4kg PRMXCQ18 FR</t>
  </si>
  <si>
    <t>FRISKIES BALANCE Dog Chkn&amp;Veg 4x4kg N4XM</t>
  </si>
  <si>
    <t>FRISKIES ACTIVE Dog Beef 4x4kg XM</t>
  </si>
  <si>
    <t>FRISKIES LIGHT Dog Chicken&amp;Veg 4x4kgN2FR</t>
  </si>
  <si>
    <t>FRISKIES ACTIVE Dog Bf 4x4kgPRMXCQ N2 FR</t>
  </si>
  <si>
    <t>FRSK BLNC Dog Chkn&amp;Veg 4x4kg PRMXCQ N2FR</t>
  </si>
  <si>
    <t>FRISKIES LGT Dog Chkn&amp;Veg 4x4kg PR50YrFR</t>
  </si>
  <si>
    <t>FRISKIES Cat Chkn&amp;Veg 4x4.5kg PR500gN1QO</t>
  </si>
  <si>
    <t>FRISKIES Cat Pck&amp;Veg 4x4.5kg PR500gN1 FR</t>
  </si>
  <si>
    <t>FRISKIES Ntred Cat Lamb 4x4.5kgPR+500gQO</t>
  </si>
  <si>
    <t>FRSK Neutered Cat Smn&amp;Veg4x4.5kgPR500gFR</t>
  </si>
  <si>
    <t>FRISKIES ACTIVE Dog Beef4x4.5kgPR+500gXE</t>
  </si>
  <si>
    <t>FRISKIES ACTIVE Dog Bf4x4.5kgPR+500gN1XE</t>
  </si>
  <si>
    <t>FRSK BLNC Dog Chkn&amp;Veg 4x4.5kgPR+500gXE</t>
  </si>
  <si>
    <t>FRSK BLNC Dog Chkn&amp;Veg4x4.5kgPR+500gN1XE</t>
  </si>
  <si>
    <t>FRISKIES Cat Rbt&amp;Chkn&amp;Veg 7.5kg N6 FR</t>
  </si>
  <si>
    <t>FRISKIES Cat Beef&amp;Chicken&amp;Veg7.5kg N3 XE</t>
  </si>
  <si>
    <t>FRISKIES Neutered Cat Turkey 7.5kg QO</t>
  </si>
  <si>
    <t>FRISKIES Cat Bf&amp;Chkn&amp;Veg7.5kg PRMXCQN1FR</t>
  </si>
  <si>
    <t>FRISKIES Ntred Cat Turkey 7.5kg PRMXCQFR</t>
  </si>
  <si>
    <t>MATZINGER ACTIVE Dog Beef 7.5kg N2 CH</t>
  </si>
  <si>
    <t>MATZINGER ADULT Dog Chkn&amp;Veg 7.5kg N3 CH</t>
  </si>
  <si>
    <t>FRISKIES Cat Bf&amp;Chkn&amp;Veg 9kgPR+1.5kgN1FR</t>
  </si>
  <si>
    <t>FRISKIES Cat Bf&amp;Chkn&amp;Veg 9kgPR+1.5kgN2FR</t>
  </si>
  <si>
    <t>FRISKIES Cat Salmon&amp;Veg 9kg PR+1.5kg FR</t>
  </si>
  <si>
    <t>FRISKIES Cat Smn&amp;Veg 9kg PR+1.5kg N1 FR</t>
  </si>
  <si>
    <t>FRISKIES JUNIOR DogChkn&amp;Milk&amp;Veg10kgN1XE</t>
  </si>
  <si>
    <t>FRISKIES ACTIVE Dog Beef 10kg XE</t>
  </si>
  <si>
    <t>FRISKIES BALANCE Dog Chkn&amp;Veg 10kg N3 XE</t>
  </si>
  <si>
    <t>BONZO Menu Brokken Chicken&amp;Veg 10kg N3NL</t>
  </si>
  <si>
    <t>FRISKIES ACTIVE Dog Beef 10kg PRMXCQN1FR</t>
  </si>
  <si>
    <t>FRSK BLNC Dog Chkn&amp;Veg 10kg PRMXCQ N2 FR</t>
  </si>
  <si>
    <t>BONZO Menu Brokken Chicken&amp;Veg 15kg N3NL</t>
  </si>
  <si>
    <t>BONZO JUNIOR Chicken&amp;Milk&amp;Veg 15kg N2 NL</t>
  </si>
  <si>
    <t>FRISKIES ACTIVE Dog Beef 15kg XL</t>
  </si>
  <si>
    <t>FRISKIES BLNC Dog Chkn&amp;Veg15kgPR+5kgN2FR</t>
  </si>
  <si>
    <t>FRISKIES BLNC Dog Chkn&amp;Veg15kgPR+5kgN3FR</t>
  </si>
  <si>
    <t>FRISKIES ACTIVE Dog Beef 15kg PR+5kg FR</t>
  </si>
  <si>
    <t>FRISKIES ACTIVE Dog Beef 15kg PR+5kgN1FR</t>
  </si>
  <si>
    <t>FRISKIES MAXI Dog Beef 18kg XE</t>
  </si>
  <si>
    <t>FRISKIES ACTIVE Dog Beef 18kg XE</t>
  </si>
  <si>
    <t>FRISKIES BALANCE Dog Chkn&amp;Veg 18kg N3 XE</t>
  </si>
  <si>
    <t>FRSK ACTIVE Dog Beef 18kg PR MXCQ N3 FR</t>
  </si>
  <si>
    <t>FRISKIES MAXI Dog Beef 18kg PR MXCQ N3FR</t>
  </si>
  <si>
    <t>FRISKIES Cat Salmon&amp;Vegetable BSt18kg FR</t>
  </si>
  <si>
    <t>FRISKIES Neutered Cat Bf&amp;Veg BSt 18kg FR</t>
  </si>
  <si>
    <t>FRISKIES JNR Cat Chkn&amp;Mlk&amp;Veg BSt 18kgFR</t>
  </si>
  <si>
    <t>FRISKIES ACTIVE Dog Beef 20kg PR+2kgFrFR</t>
  </si>
  <si>
    <t>FRISKIES ACTIVE Dog Bf 20kg PR+2kg N3 FR</t>
  </si>
  <si>
    <t>FRISKIES MAXI Dog Me 20kg PR MXCQ+2kg FR</t>
  </si>
  <si>
    <t>FRISKIES ACTIVE Dog Me 20kg PRMXCQ+2kgFR</t>
  </si>
  <si>
    <t>FRSK ACTIVE Dog Bf 20kg PRMXCQ+2kgFrN2FR</t>
  </si>
  <si>
    <t>FRISKIES MAXI Dog Bf20kgPRMXCQ+2kgFrN2FR</t>
  </si>
  <si>
    <t>43685699 </t>
  </si>
  <si>
    <t>43801390 </t>
  </si>
  <si>
    <t>43841548 </t>
  </si>
  <si>
    <t>P25113</t>
  </si>
  <si>
    <t>2595730020</t>
  </si>
  <si>
    <t>2595730030</t>
  </si>
  <si>
    <t>2595790260</t>
  </si>
  <si>
    <t>2912380010</t>
  </si>
  <si>
    <t>2912380020</t>
  </si>
  <si>
    <t>2912790060</t>
  </si>
  <si>
    <t>2912790010</t>
  </si>
  <si>
    <t>BagPET PE FRSK MNMNU LtDD ChknVeg2kgFR17</t>
  </si>
  <si>
    <t>368892</t>
  </si>
  <si>
    <t>Stock2</t>
  </si>
  <si>
    <t>Emplacement1</t>
  </si>
  <si>
    <t>Stock1</t>
  </si>
  <si>
    <t>Emplacement2</t>
  </si>
  <si>
    <t>Emplacement3</t>
  </si>
  <si>
    <t>Stock3</t>
  </si>
  <si>
    <t>Emplacement4</t>
  </si>
  <si>
    <t>Stock4</t>
  </si>
  <si>
    <t>Emplacement5</t>
  </si>
  <si>
    <t>Stock5</t>
  </si>
  <si>
    <t>Stock total</t>
  </si>
  <si>
    <t>Emplacement6</t>
  </si>
  <si>
    <t>Stock6</t>
  </si>
  <si>
    <t>Emplacement7</t>
  </si>
  <si>
    <t>Stock7</t>
  </si>
  <si>
    <t>511927300</t>
  </si>
  <si>
    <t>31576</t>
  </si>
  <si>
    <t>31584</t>
  </si>
  <si>
    <t>2675060090</t>
  </si>
  <si>
    <t>2913110080</t>
  </si>
  <si>
    <t>2913050140</t>
  </si>
  <si>
    <t>2913050130</t>
  </si>
  <si>
    <t>2912700030</t>
  </si>
  <si>
    <t>2912700020</t>
  </si>
  <si>
    <t>Bag PET PE ONE SENS DrC Trky1.5kgDE09/16</t>
  </si>
  <si>
    <t>0910930301</t>
  </si>
  <si>
    <t>0910930302</t>
  </si>
  <si>
    <t>2913620100</t>
  </si>
  <si>
    <t>2913620090</t>
  </si>
  <si>
    <t>LaminateMlay FRSK CROC&amp;TEND Bf1.5kg FR18</t>
  </si>
  <si>
    <t>3051970020</t>
  </si>
  <si>
    <t>CartonBd FRISKIES DrC RbtChknVeg400gPT17</t>
  </si>
  <si>
    <t>BagPETPE FRISKIES DrC Smn&amp;Veg 1.5kg FR17</t>
  </si>
  <si>
    <t>1000172220</t>
  </si>
  <si>
    <t>1000178252</t>
  </si>
  <si>
    <t>UH520055</t>
  </si>
  <si>
    <t>LaminatePET FLX CNCHY&amp;SFT BfChkn950gXE18</t>
  </si>
  <si>
    <t>2675400090</t>
  </si>
  <si>
    <t>BagPET PE FRSK MNMNU DD ChknVeg1.5kgXE17</t>
  </si>
  <si>
    <t>369632</t>
  </si>
  <si>
    <t>UH520057</t>
  </si>
  <si>
    <t>UH520056</t>
  </si>
  <si>
    <t>7219000365</t>
  </si>
  <si>
    <t>272946A-01</t>
  </si>
  <si>
    <t>23.09.2019</t>
  </si>
  <si>
    <t>31216</t>
  </si>
  <si>
    <t>LaminateMlay VTL BAL ADL DrCChkn450gCH16</t>
  </si>
  <si>
    <t>2817030010</t>
  </si>
  <si>
    <t>2912350080</t>
  </si>
  <si>
    <t>1000186294</t>
  </si>
  <si>
    <t>5620016</t>
  </si>
  <si>
    <t>5619729</t>
  </si>
  <si>
    <t>Carton Bd FRISKIES DrC ChknVeg 1kg XZ 17</t>
  </si>
  <si>
    <t>143282</t>
  </si>
  <si>
    <t>1000178249</t>
  </si>
  <si>
    <t>1000178251</t>
  </si>
  <si>
    <t>1000181266</t>
  </si>
  <si>
    <t>BagPET PE ONE ADL DrC Chkn&amp;WhlG3kgPRFR19</t>
  </si>
  <si>
    <t>0910A08741</t>
  </si>
  <si>
    <t>6190823306</t>
  </si>
  <si>
    <t>6190826308</t>
  </si>
  <si>
    <t>YB1902443</t>
  </si>
  <si>
    <t>40319131</t>
  </si>
  <si>
    <t>272488A-01</t>
  </si>
  <si>
    <t>30963</t>
  </si>
  <si>
    <t>19LY148</t>
  </si>
  <si>
    <t>38263</t>
  </si>
  <si>
    <t>EF1904237</t>
  </si>
  <si>
    <t>EF1904236</t>
  </si>
  <si>
    <t>1000168203</t>
  </si>
  <si>
    <t>2912290140</t>
  </si>
  <si>
    <t>2912290150</t>
  </si>
  <si>
    <t>2912290130</t>
  </si>
  <si>
    <t>2912290120</t>
  </si>
  <si>
    <t>2912290090</t>
  </si>
  <si>
    <t>2912290100</t>
  </si>
  <si>
    <t>2912290110</t>
  </si>
  <si>
    <t>2816370070</t>
  </si>
  <si>
    <t>2816370060</t>
  </si>
  <si>
    <t>2912350150</t>
  </si>
  <si>
    <t>2912350140</t>
  </si>
  <si>
    <t>2912350130</t>
  </si>
  <si>
    <t>2912350120</t>
  </si>
  <si>
    <t>2912350110</t>
  </si>
  <si>
    <t>2912350100</t>
  </si>
  <si>
    <t>2913060130</t>
  </si>
  <si>
    <t>2913060120</t>
  </si>
  <si>
    <t>2913060110</t>
  </si>
  <si>
    <t>2913060100</t>
  </si>
  <si>
    <t>2913060090</t>
  </si>
  <si>
    <t>2913070060</t>
  </si>
  <si>
    <t>2913070050</t>
  </si>
  <si>
    <t>2913070040</t>
  </si>
  <si>
    <t>2913070030</t>
  </si>
  <si>
    <t>2913050150</t>
  </si>
  <si>
    <t>2912920010</t>
  </si>
  <si>
    <t>2912920020</t>
  </si>
  <si>
    <t>2913090070</t>
  </si>
  <si>
    <t>2913090080</t>
  </si>
  <si>
    <t>2913090120</t>
  </si>
  <si>
    <t>LaminateMlay VTL BAL JNRDrCChkn1.5kgCH17</t>
  </si>
  <si>
    <t>3052180020</t>
  </si>
  <si>
    <t>3052180010</t>
  </si>
  <si>
    <t>CartonBd FRSK JNR DrC ChknMlkVeg400gX218</t>
  </si>
  <si>
    <t>1000159148</t>
  </si>
  <si>
    <t>1000185288</t>
  </si>
  <si>
    <t>1000178253</t>
  </si>
  <si>
    <t>1000188301</t>
  </si>
  <si>
    <t>BagPETPE FRISKIES INDR Chkn&amp;Veg 2kg QO17</t>
  </si>
  <si>
    <t>1000170212</t>
  </si>
  <si>
    <t>1000187297</t>
  </si>
  <si>
    <t>2816750030</t>
  </si>
  <si>
    <t>2816750040</t>
  </si>
  <si>
    <t>LaminatePETFLXCNCHY&amp;SFTLbTrky950gXE11/18</t>
  </si>
  <si>
    <t>2913270010</t>
  </si>
  <si>
    <t>BagPP Woven FRISKIES ATV DD Bf 18kg XE17</t>
  </si>
  <si>
    <t>1000175235</t>
  </si>
  <si>
    <t>25102019</t>
  </si>
  <si>
    <t>1924553</t>
  </si>
  <si>
    <t>P25138</t>
  </si>
  <si>
    <t>2912280010</t>
  </si>
  <si>
    <t>2912280020</t>
  </si>
  <si>
    <t>2912280030</t>
  </si>
  <si>
    <t>2912790140</t>
  </si>
  <si>
    <t>2912790130</t>
  </si>
  <si>
    <t>2912790120</t>
  </si>
  <si>
    <t>2912790110</t>
  </si>
  <si>
    <t>2912790100</t>
  </si>
  <si>
    <t>2912790090</t>
  </si>
  <si>
    <t>2912790080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</si>
</sst>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\ _B_F_-;\-* #,##0\ _B_F_-;_-* &quot;-&quot;\ _B_F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36"/>
      <name val="Calibri"/>
      <family val="2"/>
      <scheme val="minor"/>
    </font>
    <font>
      <sz val="11"/>
      <color rgb="FF000000"/>
      <name val="Calibri"/>
      <family val="2"/>
    </font>
    <font>
      <sz val="11"/>
      <color theme="6" tint="-0.249977111117893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48"/>
      <color rgb="FF00000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6" tint="-0.249977111117893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164" fontId="23" fillId="0" borderId="0" applyFont="0" applyFill="0" applyBorder="0" applyAlignment="0" applyProtection="0"/>
  </cellStyleXfs>
  <cellXfs count="105">
    <xf numFmtId="0" fontId="0" fillId="0" borderId="0" xfId="0"/>
    <xf numFmtId="3" fontId="0" fillId="0" borderId="0" xfId="0" applyNumberFormat="1"/>
    <xf numFmtId="21" fontId="0" fillId="0" borderId="0" xfId="0" applyNumberFormat="1"/>
    <xf numFmtId="0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0" fillId="0" borderId="18" xfId="0" applyBorder="1"/>
    <xf numFmtId="0" fontId="19" fillId="0" borderId="13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7" fillId="0" borderId="10" xfId="0" applyFont="1" applyFill="1" applyBorder="1"/>
    <xf numFmtId="0" fontId="17" fillId="0" borderId="10" xfId="0" applyFont="1" applyFill="1" applyBorder="1" applyAlignment="1">
      <alignment vertical="center"/>
    </xf>
    <xf numFmtId="0" fontId="0" fillId="0" borderId="13" xfId="0" applyBorder="1"/>
    <xf numFmtId="0" fontId="0" fillId="0" borderId="16" xfId="0" applyBorder="1"/>
    <xf numFmtId="0" fontId="0" fillId="0" borderId="17" xfId="0" applyBorder="1"/>
    <xf numFmtId="0" fontId="0" fillId="0" borderId="0" xfId="0" applyFill="1" applyBorder="1" applyAlignment="1"/>
    <xf numFmtId="0" fontId="0" fillId="0" borderId="19" xfId="0" applyBorder="1"/>
    <xf numFmtId="1" fontId="0" fillId="0" borderId="0" xfId="0" applyNumberFormat="1"/>
    <xf numFmtId="0" fontId="0" fillId="0" borderId="0" xfId="0" applyAlignment="1">
      <alignment vertical="top"/>
    </xf>
    <xf numFmtId="49" fontId="0" fillId="0" borderId="0" xfId="0" applyNumberFormat="1"/>
    <xf numFmtId="0" fontId="0" fillId="0" borderId="0" xfId="0" applyNumberFormat="1" applyAlignment="1">
      <alignment horizontal="center" vertical="center"/>
    </xf>
    <xf numFmtId="49" fontId="0" fillId="0" borderId="0" xfId="0" pivotButton="1" applyNumberFormat="1"/>
    <xf numFmtId="2" fontId="0" fillId="0" borderId="0" xfId="0" applyNumberFormat="1"/>
    <xf numFmtId="2" fontId="0" fillId="0" borderId="0" xfId="0" pivotButton="1" applyNumberFormat="1"/>
    <xf numFmtId="0" fontId="0" fillId="34" borderId="10" xfId="0" applyFill="1" applyBorder="1"/>
    <xf numFmtId="0" fontId="0" fillId="34" borderId="11" xfId="0" applyFill="1" applyBorder="1"/>
    <xf numFmtId="0" fontId="18" fillId="0" borderId="0" xfId="0" applyFont="1" applyFill="1" applyBorder="1" applyAlignment="1">
      <alignment vertical="center"/>
    </xf>
    <xf numFmtId="0" fontId="17" fillId="0" borderId="0" xfId="0" applyFont="1" applyFill="1" applyBorder="1"/>
    <xf numFmtId="0" fontId="17" fillId="0" borderId="0" xfId="0" applyFont="1" applyBorder="1"/>
    <xf numFmtId="0" fontId="17" fillId="0" borderId="0" xfId="0" applyNumberFormat="1" applyFont="1" applyBorder="1"/>
    <xf numFmtId="0" fontId="17" fillId="0" borderId="0" xfId="0" applyNumberFormat="1" applyFont="1" applyFill="1" applyBorder="1"/>
    <xf numFmtId="0" fontId="0" fillId="0" borderId="20" xfId="0" applyBorder="1"/>
    <xf numFmtId="0" fontId="0" fillId="0" borderId="23" xfId="0" applyBorder="1"/>
    <xf numFmtId="0" fontId="0" fillId="0" borderId="24" xfId="0" applyBorder="1"/>
    <xf numFmtId="0" fontId="0" fillId="0" borderId="20" xfId="0" applyFill="1" applyBorder="1"/>
    <xf numFmtId="0" fontId="0" fillId="0" borderId="27" xfId="0" applyFill="1" applyBorder="1" applyAlignment="1"/>
    <xf numFmtId="0" fontId="0" fillId="0" borderId="28" xfId="0" applyFill="1" applyBorder="1" applyAlignment="1"/>
    <xf numFmtId="0" fontId="0" fillId="0" borderId="28" xfId="0" applyBorder="1"/>
    <xf numFmtId="0" fontId="0" fillId="0" borderId="37" xfId="0" applyBorder="1"/>
    <xf numFmtId="0" fontId="0" fillId="0" borderId="29" xfId="0" applyBorder="1"/>
    <xf numFmtId="0" fontId="17" fillId="0" borderId="20" xfId="0" applyFont="1" applyBorder="1"/>
    <xf numFmtId="0" fontId="0" fillId="0" borderId="21" xfId="0" applyBorder="1"/>
    <xf numFmtId="0" fontId="0" fillId="0" borderId="25" xfId="0" applyBorder="1"/>
    <xf numFmtId="0" fontId="0" fillId="0" borderId="34" xfId="0" applyBorder="1"/>
    <xf numFmtId="0" fontId="0" fillId="0" borderId="31" xfId="0" applyBorder="1"/>
    <xf numFmtId="0" fontId="22" fillId="34" borderId="10" xfId="0" applyFont="1" applyFill="1" applyBorder="1"/>
    <xf numFmtId="0" fontId="0" fillId="0" borderId="25" xfId="0" applyFill="1" applyBorder="1" applyAlignment="1"/>
    <xf numFmtId="0" fontId="0" fillId="0" borderId="21" xfId="0" applyFill="1" applyBorder="1" applyAlignment="1"/>
    <xf numFmtId="0" fontId="0" fillId="0" borderId="26" xfId="0" applyFill="1" applyBorder="1" applyAlignment="1"/>
    <xf numFmtId="0" fontId="0" fillId="0" borderId="39" xfId="0" applyBorder="1"/>
    <xf numFmtId="0" fontId="0" fillId="0" borderId="40" xfId="0" applyBorder="1"/>
    <xf numFmtId="0" fontId="0" fillId="0" borderId="0" xfId="0" applyBorder="1" applyAlignment="1">
      <alignment horizontal="center" vertical="center"/>
    </xf>
    <xf numFmtId="0" fontId="0" fillId="0" borderId="0" xfId="0" applyNumberFormat="1" applyAlignment="1">
      <alignment horizontal="right"/>
    </xf>
    <xf numFmtId="0" fontId="0" fillId="0" borderId="0" xfId="0" applyFill="1"/>
    <xf numFmtId="0" fontId="24" fillId="0" borderId="0" xfId="0" applyFont="1" applyBorder="1"/>
    <xf numFmtId="0" fontId="24" fillId="0" borderId="0" xfId="0" applyFont="1" applyFill="1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14" fillId="0" borderId="0" xfId="0" applyFont="1" applyFill="1" applyBorder="1"/>
    <xf numFmtId="0" fontId="14" fillId="0" borderId="22" xfId="0" applyFont="1" applyFill="1" applyBorder="1"/>
    <xf numFmtId="0" fontId="25" fillId="0" borderId="0" xfId="0" applyFont="1" applyFill="1" applyBorder="1" applyAlignment="1"/>
    <xf numFmtId="0" fontId="25" fillId="0" borderId="0" xfId="0" applyFont="1" applyFill="1" applyBorder="1"/>
    <xf numFmtId="0" fontId="25" fillId="0" borderId="38" xfId="0" applyFont="1" applyFill="1" applyBorder="1" applyAlignment="1"/>
    <xf numFmtId="0" fontId="0" fillId="0" borderId="10" xfId="0" applyBorder="1" applyAlignment="1">
      <alignment vertical="center"/>
    </xf>
    <xf numFmtId="0" fontId="18" fillId="33" borderId="0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/>
    </xf>
    <xf numFmtId="0" fontId="20" fillId="33" borderId="31" xfId="0" applyFont="1" applyFill="1" applyBorder="1" applyAlignment="1">
      <alignment horizontal="center" vertical="center"/>
    </xf>
    <xf numFmtId="0" fontId="20" fillId="33" borderId="32" xfId="0" applyFont="1" applyFill="1" applyBorder="1" applyAlignment="1">
      <alignment horizontal="center" vertical="center"/>
    </xf>
    <xf numFmtId="0" fontId="20" fillId="33" borderId="33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34" xfId="0" applyFont="1" applyFill="1" applyBorder="1" applyAlignment="1">
      <alignment horizontal="center" vertical="center"/>
    </xf>
    <xf numFmtId="0" fontId="20" fillId="33" borderId="42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41" xfId="0" applyFont="1" applyFill="1" applyBorder="1" applyAlignment="1">
      <alignment horizontal="center" vertical="center"/>
    </xf>
    <xf numFmtId="0" fontId="18" fillId="33" borderId="30" xfId="0" applyFont="1" applyFill="1" applyBorder="1" applyAlignment="1">
      <alignment horizontal="center" vertical="center"/>
    </xf>
    <xf numFmtId="0" fontId="18" fillId="33" borderId="31" xfId="0" applyFont="1" applyFill="1" applyBorder="1" applyAlignment="1">
      <alignment horizontal="center" vertical="center"/>
    </xf>
    <xf numFmtId="0" fontId="18" fillId="33" borderId="32" xfId="0" applyFont="1" applyFill="1" applyBorder="1" applyAlignment="1">
      <alignment horizontal="center" vertical="center"/>
    </xf>
    <xf numFmtId="0" fontId="18" fillId="33" borderId="33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18" fillId="33" borderId="34" xfId="0" applyFont="1" applyFill="1" applyBorder="1" applyAlignment="1">
      <alignment horizontal="center" vertical="center"/>
    </xf>
    <xf numFmtId="0" fontId="18" fillId="33" borderId="35" xfId="0" applyFont="1" applyFill="1" applyBorder="1" applyAlignment="1">
      <alignment horizontal="center" vertical="center"/>
    </xf>
    <xf numFmtId="0" fontId="18" fillId="33" borderId="23" xfId="0" applyFont="1" applyFill="1" applyBorder="1" applyAlignment="1">
      <alignment horizontal="center" vertical="center"/>
    </xf>
    <xf numFmtId="0" fontId="18" fillId="33" borderId="36" xfId="0" applyFont="1" applyFill="1" applyBorder="1" applyAlignment="1">
      <alignment horizontal="center" vertical="center"/>
    </xf>
    <xf numFmtId="0" fontId="18" fillId="33" borderId="30" xfId="0" applyFont="1" applyFill="1" applyBorder="1" applyAlignment="1">
      <alignment horizontal="center" vertical="center" wrapText="1"/>
    </xf>
    <xf numFmtId="0" fontId="18" fillId="33" borderId="32" xfId="0" applyFont="1" applyFill="1" applyBorder="1" applyAlignment="1">
      <alignment horizontal="center" vertical="center" wrapText="1"/>
    </xf>
    <xf numFmtId="0" fontId="18" fillId="33" borderId="33" xfId="0" applyFont="1" applyFill="1" applyBorder="1" applyAlignment="1">
      <alignment horizontal="center" vertical="center" wrapText="1"/>
    </xf>
    <xf numFmtId="0" fontId="18" fillId="33" borderId="34" xfId="0" applyFont="1" applyFill="1" applyBorder="1" applyAlignment="1">
      <alignment horizontal="center" vertical="center" wrapText="1"/>
    </xf>
    <xf numFmtId="0" fontId="18" fillId="33" borderId="35" xfId="0" applyFont="1" applyFill="1" applyBorder="1" applyAlignment="1">
      <alignment horizontal="center" vertical="center" wrapText="1"/>
    </xf>
    <xf numFmtId="0" fontId="18" fillId="33" borderId="36" xfId="0" applyFont="1" applyFill="1" applyBorder="1" applyAlignment="1">
      <alignment horizontal="center" vertical="center" wrapText="1"/>
    </xf>
    <xf numFmtId="0" fontId="18" fillId="33" borderId="25" xfId="0" applyFont="1" applyFill="1" applyBorder="1" applyAlignment="1">
      <alignment horizontal="center" vertical="center"/>
    </xf>
    <xf numFmtId="0" fontId="18" fillId="33" borderId="21" xfId="0" applyFont="1" applyFill="1" applyBorder="1" applyAlignment="1">
      <alignment horizontal="center" vertical="center"/>
    </xf>
    <xf numFmtId="0" fontId="18" fillId="33" borderId="24" xfId="0" applyFont="1" applyFill="1" applyBorder="1" applyAlignment="1">
      <alignment horizontal="center" vertical="center"/>
    </xf>
    <xf numFmtId="0" fontId="18" fillId="33" borderId="26" xfId="0" applyFont="1" applyFill="1" applyBorder="1" applyAlignment="1">
      <alignment horizontal="center" vertical="center"/>
    </xf>
    <xf numFmtId="0" fontId="18" fillId="33" borderId="20" xfId="0" applyFont="1" applyFill="1" applyBorder="1" applyAlignment="1">
      <alignment horizontal="center" vertical="center"/>
    </xf>
    <xf numFmtId="0" fontId="18" fillId="33" borderId="27" xfId="0" applyFont="1" applyFill="1" applyBorder="1" applyAlignment="1">
      <alignment horizontal="center" vertical="center"/>
    </xf>
    <xf numFmtId="0" fontId="18" fillId="33" borderId="28" xfId="0" applyFont="1" applyFill="1" applyBorder="1" applyAlignment="1">
      <alignment horizontal="center" vertical="center"/>
    </xf>
    <xf numFmtId="0" fontId="18" fillId="33" borderId="29" xfId="0" applyFont="1" applyFill="1" applyBorder="1" applyAlignment="1">
      <alignment horizontal="center" vertic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4" xfId="42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1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numFmt numFmtId="0" formatCode="General"/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numFmt numFmtId="0" formatCode="General"/>
    </dxf>
    <dxf>
      <numFmt numFmtId="0" formatCode="General"/>
    </dxf>
    <dxf>
      <numFmt numFmtId="2" formatCode="0.00"/>
    </dxf>
    <dxf>
      <numFmt numFmtId="2" formatCode="0.0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2" formatCode="0.00"/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2</xdr:row>
          <xdr:rowOff>104775</xdr:rowOff>
        </xdr:from>
        <xdr:to>
          <xdr:col>2</xdr:col>
          <xdr:colOff>171450</xdr:colOff>
          <xdr:row>4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lignes inutiles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476250</xdr:colOff>
          <xdr:row>0</xdr:row>
          <xdr:rowOff>19050</xdr:rowOff>
        </xdr:from>
        <xdr:to>
          <xdr:col>2</xdr:col>
          <xdr:colOff>180975</xdr:colOff>
          <xdr:row>2</xdr:row>
          <xdr:rowOff>85725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données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447675</xdr:colOff>
          <xdr:row>5</xdr:row>
          <xdr:rowOff>9525</xdr:rowOff>
        </xdr:from>
        <xdr:to>
          <xdr:col>2</xdr:col>
          <xdr:colOff>161925</xdr:colOff>
          <xdr:row>6</xdr:row>
          <xdr:rowOff>85725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Convertisseur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6</xdr:row>
          <xdr:rowOff>114300</xdr:rowOff>
        </xdr:from>
        <xdr:to>
          <xdr:col>2</xdr:col>
          <xdr:colOff>152400</xdr:colOff>
          <xdr:row>8</xdr:row>
          <xdr:rowOff>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TCD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8</xdr:row>
          <xdr:rowOff>47625</xdr:rowOff>
        </xdr:from>
        <xdr:to>
          <xdr:col>2</xdr:col>
          <xdr:colOff>152400</xdr:colOff>
          <xdr:row>9</xdr:row>
          <xdr:rowOff>123825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Map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666750</xdr:colOff>
          <xdr:row>1</xdr:row>
          <xdr:rowOff>161925</xdr:rowOff>
        </xdr:from>
        <xdr:to>
          <xdr:col>47</xdr:col>
          <xdr:colOff>352425</xdr:colOff>
          <xdr:row>10</xdr:row>
          <xdr:rowOff>161925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en-US" sz="4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autre référence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UBetremNi" refreshedDate="43776.487820138886" createdVersion="6" refreshedVersion="6" minRefreshableVersion="3" recordCount="813">
  <cacheSource type="worksheet">
    <worksheetSource name="Tableau26"/>
  </cacheSource>
  <cacheFields count="5">
    <cacheField name="Article" numFmtId="0">
      <sharedItems containsSemiMixedTypes="0" containsString="0" containsNumber="1" containsInteger="1" minValue="40702037" maxValue="104183598" count="198">
        <n v="40702037"/>
        <n v="40702153"/>
        <n v="40702348"/>
        <n v="40702396"/>
        <n v="40702447"/>
        <n v="40702460"/>
        <n v="40702462"/>
        <n v="40703166"/>
        <n v="40704575"/>
        <n v="40710331"/>
        <n v="40710652"/>
        <n v="40710683"/>
        <n v="40711385"/>
        <n v="40711387"/>
        <n v="40711935"/>
        <n v="40711938"/>
        <n v="40711949"/>
        <n v="40712640"/>
        <n v="40715251"/>
        <n v="40717720"/>
        <n v="40717723"/>
        <n v="40758906"/>
        <n v="40758932"/>
        <n v="43010836"/>
        <n v="43114038"/>
        <n v="43134345"/>
        <n v="43137351"/>
        <n v="43200304"/>
        <n v="43243818"/>
        <n v="43247163"/>
        <n v="43276401"/>
        <n v="43337242"/>
        <n v="43353226"/>
        <n v="43444340"/>
        <n v="43459294"/>
        <n v="43473612"/>
        <n v="43473613"/>
        <n v="43492338"/>
        <n v="43560849"/>
        <n v="43561819"/>
        <n v="43624963"/>
        <n v="43681897"/>
        <n v="43682767"/>
        <n v="43682769"/>
        <n v="43682811"/>
        <n v="43682815"/>
        <n v="43682818"/>
        <n v="43682819"/>
        <n v="43685589"/>
        <n v="43685592"/>
        <n v="43685699"/>
        <n v="43693439"/>
        <n v="43695503"/>
        <n v="43695504"/>
        <n v="43695509"/>
        <n v="43695791"/>
        <n v="43695792"/>
        <n v="43695795"/>
        <n v="43695797"/>
        <n v="43695800"/>
        <n v="43695803"/>
        <n v="43695804"/>
        <n v="43695805"/>
        <n v="43695806"/>
        <n v="43695852"/>
        <n v="43695855"/>
        <n v="43695857"/>
        <n v="43720759"/>
        <n v="43733945"/>
        <n v="43733948"/>
        <n v="43736001"/>
        <n v="43749618"/>
        <n v="43749680"/>
        <n v="43768827"/>
        <n v="43769301"/>
        <n v="43769305"/>
        <n v="43801387"/>
        <n v="43801390"/>
        <n v="43805074"/>
        <n v="43805075"/>
        <n v="43805281"/>
        <n v="43805285"/>
        <n v="43805286"/>
        <n v="43805360"/>
        <n v="43806575"/>
        <n v="43806576"/>
        <n v="43806577"/>
        <n v="43807133"/>
        <n v="43807141"/>
        <n v="43807143"/>
        <n v="43807146"/>
        <n v="43816193"/>
        <n v="43820044"/>
        <n v="43820045"/>
        <n v="43820046"/>
        <n v="43820047"/>
        <n v="43820049"/>
        <n v="43820071"/>
        <n v="43820072"/>
        <n v="43820073"/>
        <n v="43820074"/>
        <n v="43820075"/>
        <n v="43820076"/>
        <n v="43820079"/>
        <n v="43820092"/>
        <n v="43820093"/>
        <n v="43820094"/>
        <n v="43828730"/>
        <n v="43841548"/>
        <n v="43850906"/>
        <n v="43850908"/>
        <n v="43850930"/>
        <n v="43850933"/>
        <n v="43850937"/>
        <n v="43850960"/>
        <n v="43850962"/>
        <n v="43850963"/>
        <n v="43851878"/>
        <n v="43851906"/>
        <n v="43851916"/>
        <n v="43851917"/>
        <n v="43852336"/>
        <n v="43852338"/>
        <n v="43852339"/>
        <n v="43852390"/>
        <n v="43852396"/>
        <n v="43852397"/>
        <n v="43852399"/>
        <n v="43852489"/>
        <n v="43852541"/>
        <n v="43854276"/>
        <n v="43854278"/>
        <n v="43854279"/>
        <n v="43856395"/>
        <n v="43856519"/>
        <n v="43856551"/>
        <n v="43856553"/>
        <n v="43856554"/>
        <n v="43856558"/>
        <n v="43856559"/>
        <n v="43856581"/>
        <n v="43856590"/>
        <n v="43856593"/>
        <n v="43856594"/>
        <n v="43856784"/>
        <n v="43856785"/>
        <n v="43860877"/>
        <n v="43871065"/>
        <n v="43871615"/>
        <n v="43872722"/>
        <n v="43882971"/>
        <n v="43883022"/>
        <n v="43893393"/>
        <n v="43893674"/>
        <n v="43896709"/>
        <n v="43897656"/>
        <n v="43897787"/>
        <n v="43914041"/>
        <n v="43914042"/>
        <n v="43931866"/>
        <n v="43937774"/>
        <n v="43937803"/>
        <n v="43937809"/>
        <n v="43947999"/>
        <n v="43948206"/>
        <n v="43958264"/>
        <n v="104098818"/>
        <n v="104099668"/>
        <n v="104183578"/>
        <n v="104183598"/>
        <n v="43850932" u="1"/>
        <n v="43850936" u="1"/>
        <n v="43852337" u="1"/>
        <n v="43769300" u="1"/>
        <n v="43850934" u="1"/>
        <n v="43820095" u="1"/>
        <n v="43856556" u="1"/>
        <n v="40711386" u="1"/>
        <n v="43807142" u="1"/>
        <n v="43806574" u="1"/>
        <n v="43682248" u="1"/>
        <n v="43069158" u="1"/>
        <n v="43925070" u="1"/>
        <n v="43969942" u="1"/>
        <n v="43807135" u="1"/>
        <n v="43733944" u="1"/>
        <n v="43958255" u="1"/>
        <n v="43852402" u="1"/>
        <n v="43850935" u="1"/>
        <n v="43851902" u="1"/>
        <n v="43820077" u="1"/>
        <n v="43821907" u="1"/>
        <n v="43852391" u="1"/>
        <n v="43851904" u="1"/>
        <n v="43685717" u="1"/>
        <n v="43807113" u="1"/>
        <n v="43682768" u="1"/>
        <n v="43807145" u="1"/>
      </sharedItems>
    </cacheField>
    <cacheField name="Designation" numFmtId="0">
      <sharedItems/>
    </cacheField>
    <cacheField name="Lot" numFmtId="0">
      <sharedItems/>
    </cacheField>
    <cacheField name="Type" numFmtId="0">
      <sharedItems/>
    </cacheField>
    <cacheField name="Emplacement" numFmtId="0">
      <sharedItems count="135">
        <s v="IP09"/>
        <s v="IP01"/>
        <s v="IP10"/>
        <s v="CM36"/>
        <s v="CM12"/>
        <s v="IP38"/>
        <s v="IP37"/>
        <s v="IP36"/>
        <s v="IP35"/>
        <s v="CM30"/>
        <s v="CM35"/>
        <s v="PK55"/>
        <s v="IP03"/>
        <s v="CM29"/>
        <s v="CM06"/>
        <s v="CM03"/>
        <s v="IP08"/>
        <s v="CM07"/>
        <s v="IP17"/>
        <s v="IP16"/>
        <s v="IP19"/>
        <s v="CM11"/>
        <s v="CM02"/>
        <s v="IP34"/>
        <s v="CM34"/>
        <s v="CM33"/>
        <s v="IP04"/>
        <s v="IP29"/>
        <s v="IP30"/>
        <s v="IP28"/>
        <s v="IP31"/>
        <s v="IP26"/>
        <s v="IP40"/>
        <s v="IP05"/>
        <s v="IP06"/>
        <s v="CM37"/>
        <s v="PK07"/>
        <s v="IP07"/>
        <s v="CM25"/>
        <s v="CM31"/>
        <s v="CM28"/>
        <s v="IP39"/>
        <s v="CM26"/>
        <s v="PK52"/>
        <s v="PK63"/>
        <s v="PK64"/>
        <s v="PK58"/>
        <s v="PK60"/>
        <s v="PK59"/>
        <s v="CHIEN22"/>
        <s v="PK29"/>
        <s v="CHAT23"/>
        <s v="CHAT24"/>
        <s v="IP22"/>
        <s v="IP25"/>
        <s v="PK62"/>
        <s v="PK06"/>
        <s v="IP23"/>
        <s v="IP21"/>
        <s v="PK61"/>
        <s v="PK26"/>
        <s v="IP20"/>
        <s v="PK65"/>
        <s v="IP27"/>
        <s v="PK13"/>
        <s v="COLOR6"/>
        <s v="COLOR5"/>
        <s v="COLOR3"/>
        <s v="COLOR4"/>
        <s v="COLOR2"/>
        <s v="PK15"/>
        <s v="PK48"/>
        <s v="PK12"/>
        <s v="IP24"/>
        <s v="PK46"/>
        <s v="PK03"/>
        <s v="CHAT25"/>
        <s v="PK54"/>
        <s v="IP13"/>
        <s v="PK53"/>
        <s v="PK19"/>
        <s v="PK36"/>
        <s v="PK37"/>
        <s v="IP18"/>
        <s v="PK14"/>
        <s v="PK23"/>
        <s v="PK04"/>
        <s v="CM01"/>
        <s v="PK18"/>
        <s v="PK17"/>
        <s v="CHIEN20"/>
        <s v="PK27"/>
        <s v="PK38"/>
        <s v="PK39"/>
        <s v="CHIEN21"/>
        <s v="PK21"/>
        <s v="PK28"/>
        <s v="PK20"/>
        <s v="IP02"/>
        <s v="CM08"/>
        <s v="CM04"/>
        <s v="IP14"/>
        <s v="PK25"/>
        <s v="PK45"/>
        <s v="CM32"/>
        <s v="CM24"/>
        <s v="CM27"/>
        <s v="PK16" u="1"/>
        <s v="IP12" u="1"/>
        <s v="PK05" u="1"/>
        <s v="IP32" u="1"/>
        <s v="CM10" u="1"/>
        <s v="IP11" u="1"/>
        <s v="PK66" u="1"/>
        <s v="CM09" u="1"/>
        <s v="PK24" u="1"/>
        <s v="PK44" u="1"/>
        <s v="PK02" u="1"/>
        <s v="PK43" u="1"/>
        <s v="PK22" u="1"/>
        <s v="PK01" u="1"/>
        <s v="CM99" u="1"/>
        <s v="PK42" u="1"/>
        <s v="PK11" u="1"/>
        <s v="PK41" u="1"/>
        <s v="PK10" u="1"/>
        <s v="PK51" u="1"/>
        <s v="CM05" u="1"/>
        <s v="PK09" u="1"/>
        <s v="PK40" u="1"/>
        <s v="PK50" u="1"/>
        <s v="PK08" u="1"/>
        <s v="PK49" u="1"/>
        <s v="IP100" u="1"/>
        <s v="PK4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13">
  <r>
    <x v="0"/>
    <s v="Dinde Sous-Produits Deshy 1000kg Bbag"/>
    <s v="P25113"/>
    <s v="123"/>
    <x v="0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2"/>
  </r>
  <r>
    <x v="1"/>
    <s v="Lait Écrémé Séchage Par Atomisation 25kg"/>
    <s v="92100024"/>
    <s v="123"/>
    <x v="3"/>
  </r>
  <r>
    <x v="2"/>
    <s v="Potassium Chlorure 25kg"/>
    <s v="7219000365"/>
    <s v="123"/>
    <x v="4"/>
  </r>
  <r>
    <x v="3"/>
    <s v="Gomme De Xanthane Poudre 25kg Sac"/>
    <s v="0908005667"/>
    <s v="123"/>
    <x v="5"/>
  </r>
  <r>
    <x v="3"/>
    <s v="Gomme De Xanthane Poudre 25kg Sac"/>
    <s v="0908005790"/>
    <s v="123"/>
    <x v="6"/>
  </r>
  <r>
    <x v="4"/>
    <s v="Vitamine C AcideAscorbique35%SecAtom25kg"/>
    <s v="6190826308"/>
    <s v="123"/>
    <x v="5"/>
  </r>
  <r>
    <x v="4"/>
    <s v="Vitamine C AcideAscorbique35%SecAtom25kg"/>
    <s v="6190823306"/>
    <s v="123"/>
    <x v="5"/>
  </r>
  <r>
    <x v="4"/>
    <s v="Vitamine C AcideAscorbique35%SecAtom25kg"/>
    <s v="6190615302"/>
    <s v="123"/>
    <x v="7"/>
  </r>
  <r>
    <x v="4"/>
    <s v="Vitamine C AcideAscorbique35%SecAtom25kg"/>
    <s v="6190615305"/>
    <s v="123"/>
    <x v="7"/>
  </r>
  <r>
    <x v="5"/>
    <s v="Taurine Poudre 25kg Caisse"/>
    <s v="YB1902443"/>
    <s v="123"/>
    <x v="7"/>
  </r>
  <r>
    <x v="5"/>
    <s v="Taurine Poudre 25kg Caisse"/>
    <s v="YB1902443"/>
    <s v="123"/>
    <x v="7"/>
  </r>
  <r>
    <x v="5"/>
    <s v="Taurine Poudre 25kg Caisse"/>
    <s v="YB1902443"/>
    <s v="123"/>
    <x v="7"/>
  </r>
  <r>
    <x v="5"/>
    <s v="Taurine Poudre 25kg Caisse"/>
    <s v="YB1902443"/>
    <s v="123"/>
    <x v="7"/>
  </r>
  <r>
    <x v="6"/>
    <s v="Acide Aminé DL Méthionine Poudre 25kg"/>
    <s v="511927300"/>
    <s v="123"/>
    <x v="8"/>
  </r>
  <r>
    <x v="6"/>
    <s v="Acide Aminé DL Méthionine Poudre 25kg"/>
    <s v="511927300"/>
    <s v="123"/>
    <x v="8"/>
  </r>
  <r>
    <x v="7"/>
    <s v="Film Rétractable LDPE 45µmx430mm"/>
    <s v="1922663"/>
    <s v="123"/>
    <x v="9"/>
  </r>
  <r>
    <x v="7"/>
    <s v="Film Rétractable LDPE 45µmx430mm"/>
    <s v="1922663"/>
    <s v="123"/>
    <x v="9"/>
  </r>
  <r>
    <x v="8"/>
    <s v="Carbonate De Calcium 25kg"/>
    <s v="EB90300"/>
    <s v="123"/>
    <x v="10"/>
  </r>
  <r>
    <x v="8"/>
    <s v="Carbonate De Calcium 25kg"/>
    <s v="EB90300"/>
    <s v="123"/>
    <x v="10"/>
  </r>
  <r>
    <x v="8"/>
    <s v="Carbonate De Calcium 25kg"/>
    <s v="EB90300"/>
    <s v="123"/>
    <x v="10"/>
  </r>
  <r>
    <x v="9"/>
    <s v="Intercalaire Palette Papier 800x1200mm"/>
    <s v="13083"/>
    <s v="100"/>
    <x v="11"/>
  </r>
  <r>
    <x v="9"/>
    <s v="Intercalaire Palette Papier 800x1200mm"/>
    <s v="13083"/>
    <s v="100"/>
    <x v="11"/>
  </r>
  <r>
    <x v="9"/>
    <s v="Intercalaire Palette Papier 800x1200mm"/>
    <s v="13444"/>
    <s v="123"/>
    <x v="11"/>
  </r>
  <r>
    <x v="9"/>
    <s v="Intercalaire Palette Papier 800x1200mm"/>
    <s v="13444"/>
    <s v="123"/>
    <x v="11"/>
  </r>
  <r>
    <x v="9"/>
    <s v="Intercalaire Palette Papier 800x1200mm"/>
    <s v="13444"/>
    <s v="123"/>
    <x v="11"/>
  </r>
  <r>
    <x v="9"/>
    <s v="Intercalaire Palette Papier 800x1200mm"/>
    <s v="13444"/>
    <s v="123"/>
    <x v="11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1"/>
    <s v="Label PE SAdshv White 150x210mm Agedis"/>
    <s v="0910929601"/>
    <s v="123"/>
    <x v="13"/>
  </r>
  <r>
    <x v="11"/>
    <s v="Label PE SAdshv White 150x210mm Agedis"/>
    <s v="0910929601"/>
    <s v="123"/>
    <x v="13"/>
  </r>
  <r>
    <x v="12"/>
    <s v="Colin Farine Déshydraté Big Bag"/>
    <s v="A3/190730"/>
    <s v="123"/>
    <x v="14"/>
  </r>
  <r>
    <x v="12"/>
    <s v="Colin Farine Déshydraté Big Bag"/>
    <s v="B112190408"/>
    <s v="123"/>
    <x v="14"/>
  </r>
  <r>
    <x v="12"/>
    <s v="Colin Farine Déshydraté Big Bag"/>
    <s v="B112190408"/>
    <s v="123"/>
    <x v="14"/>
  </r>
  <r>
    <x v="12"/>
    <s v="Colin Farine Déshydraté Big Bag"/>
    <s v="B112190408"/>
    <s v="123"/>
    <x v="14"/>
  </r>
  <r>
    <x v="12"/>
    <s v="Colin Farine Déshydraté Big Bag"/>
    <s v="A3/190730"/>
    <s v="123"/>
    <x v="14"/>
  </r>
  <r>
    <x v="12"/>
    <s v="Colin Farine Déshydraté Big Bag"/>
    <s v="A3/190730"/>
    <s v="123"/>
    <x v="14"/>
  </r>
  <r>
    <x v="12"/>
    <s v="Colin Farine Déshydraté Big Bag"/>
    <s v="B112190408"/>
    <s v="123"/>
    <x v="14"/>
  </r>
  <r>
    <x v="12"/>
    <s v="Colin Farine Déshydraté Big Bag"/>
    <s v="B112190408"/>
    <s v="123"/>
    <x v="14"/>
  </r>
  <r>
    <x v="12"/>
    <s v="Colin Farine Déshydraté Big Bag"/>
    <s v="A3/190730"/>
    <s v="123"/>
    <x v="14"/>
  </r>
  <r>
    <x v="12"/>
    <s v="Colin Farine Déshydraté Big Bag"/>
    <s v="A3/190730"/>
    <s v="123"/>
    <x v="14"/>
  </r>
  <r>
    <x v="12"/>
    <s v="Colin Farine Déshydraté Big Bag"/>
    <s v="A3/190730"/>
    <s v="123"/>
    <x v="15"/>
  </r>
  <r>
    <x v="12"/>
    <s v="Colin Farine Déshydraté Big Bag"/>
    <s v="A3/190730"/>
    <s v="123"/>
    <x v="15"/>
  </r>
  <r>
    <x v="12"/>
    <s v="Colin Farine Déshydraté Big Bag"/>
    <s v="A3/190730"/>
    <s v="123"/>
    <x v="15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19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685A-01"/>
    <s v="123"/>
    <x v="2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6"/>
    <s v="Fitment CorrC 207x195mm"/>
    <s v="30963"/>
    <s v="123"/>
    <x v="20"/>
  </r>
  <r>
    <x v="16"/>
    <s v="Fitment CorrC 207x195mm"/>
    <s v="28715"/>
    <s v="123"/>
    <x v="20"/>
  </r>
  <r>
    <x v="17"/>
    <s v="Monohydrate De LLysinePur99%PoudCAAF25kg"/>
    <s v="19LY148"/>
    <s v="123"/>
    <x v="21"/>
  </r>
  <r>
    <x v="17"/>
    <s v="Monohydrate De LLysinePur99%PoudCAAF25kg"/>
    <s v="19LY148"/>
    <s v="123"/>
    <x v="21"/>
  </r>
  <r>
    <x v="17"/>
    <s v="Monohydrate De LLysinePur99%PoudCAAF25kg"/>
    <s v="19LY148"/>
    <s v="123"/>
    <x v="21"/>
  </r>
  <r>
    <x v="17"/>
    <s v="Monohydrate De LLysinePur99%PoudCAAF25kg"/>
    <s v="19LY148"/>
    <s v="123"/>
    <x v="21"/>
  </r>
  <r>
    <x v="17"/>
    <s v="Monohydrate De LLysinePur99%PoudCAAF25kg"/>
    <s v="19LY148"/>
    <s v="123"/>
    <x v="21"/>
  </r>
  <r>
    <x v="17"/>
    <s v="Monohydrate De LLysinePur99%PoudCAAF25kg"/>
    <s v="19LY125"/>
    <s v="123"/>
    <x v="21"/>
  </r>
  <r>
    <x v="17"/>
    <s v="Monohydrate De LLysinePur99%PoudCAAF25kg"/>
    <s v="19LY125"/>
    <s v="123"/>
    <x v="21"/>
  </r>
  <r>
    <x v="18"/>
    <s v="Agneau Sous-Produits Déshy 1000kg BigBag"/>
    <s v="1905/02633"/>
    <s v="123"/>
    <x v="22"/>
  </r>
  <r>
    <x v="18"/>
    <s v="Agneau Sous-Produits Déshy 1000kg BigBag"/>
    <s v="1905/02633"/>
    <s v="123"/>
    <x v="22"/>
  </r>
  <r>
    <x v="18"/>
    <s v="Agneau Sous-Produits Déshy 1000kg BigBag"/>
    <s v="1905/02633"/>
    <s v="123"/>
    <x v="22"/>
  </r>
  <r>
    <x v="19"/>
    <s v="Film Rétractable LDPE 45µmx380mm"/>
    <s v="1920680"/>
    <s v="123"/>
    <x v="13"/>
  </r>
  <r>
    <x v="20"/>
    <s v="Film Rétractable LDPE 45µmx480mm"/>
    <s v="1910441"/>
    <s v="123"/>
    <x v="23"/>
  </r>
  <r>
    <x v="20"/>
    <s v="Film Rétractable LDPE 45µmx480mm"/>
    <s v="1921613"/>
    <s v="123"/>
    <x v="23"/>
  </r>
  <r>
    <x v="20"/>
    <s v="Film Rétractable LDPE 45µmx480mm"/>
    <s v="1921613"/>
    <s v="123"/>
    <x v="23"/>
  </r>
  <r>
    <x v="21"/>
    <s v="Sulfate De Calcium Dihydraté 25kg"/>
    <s v="23.09.2019"/>
    <s v="123"/>
    <x v="24"/>
  </r>
  <r>
    <x v="21"/>
    <s v="Sulfate De Calcium Dihydraté 25kg"/>
    <s v="23.09.2019"/>
    <s v="123"/>
    <x v="24"/>
  </r>
  <r>
    <x v="21"/>
    <s v="Sulfate De Calcium Dihydraté 25kg"/>
    <s v="23.09.2019"/>
    <s v="123"/>
    <x v="24"/>
  </r>
  <r>
    <x v="22"/>
    <s v="Emul Monoglyceride ColzPalm Huile 25kg"/>
    <s v="4013544116"/>
    <s v="123"/>
    <x v="6"/>
  </r>
  <r>
    <x v="22"/>
    <s v="Emul Monoglyceride ColzPalm Huile 25kg"/>
    <s v="4013544116"/>
    <s v="123"/>
    <x v="6"/>
  </r>
  <r>
    <x v="23"/>
    <s v="Colorant Oxyde Fer Rouge Poudre 20kg"/>
    <s v="72319308"/>
    <s v="123"/>
    <x v="25"/>
  </r>
  <r>
    <x v="23"/>
    <s v="Colorant Oxyde Fer Rouge Poudre 20kg"/>
    <s v="72319308"/>
    <s v="123"/>
    <x v="25"/>
  </r>
  <r>
    <x v="23"/>
    <s v="Colorant Oxyde Fer Rouge Poudre 20kg"/>
    <s v="72319308"/>
    <s v="123"/>
    <x v="25"/>
  </r>
  <r>
    <x v="23"/>
    <s v="Colorant Oxyde Fer Rouge Poudre 20kg"/>
    <s v="72319308"/>
    <s v="123"/>
    <x v="25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1584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1577"/>
    <s v="123"/>
    <x v="31"/>
  </r>
  <r>
    <x v="26"/>
    <s v="Case CorrC Brown Uptd DrC 390x290x165mm"/>
    <s v="31577"/>
    <s v="123"/>
    <x v="31"/>
  </r>
  <r>
    <x v="26"/>
    <s v="Case CorrC Brown Uptd DrC 390x290x165mm"/>
    <s v="31577"/>
    <s v="123"/>
    <x v="31"/>
  </r>
  <r>
    <x v="26"/>
    <s v="Case CorrC Brown Uptd DrC 390x290x165mm"/>
    <s v="31577"/>
    <s v="123"/>
    <x v="31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7"/>
    <s v="IntercalairePalettePapBob500mx800x1100mm"/>
    <s v=""/>
    <s v="123"/>
    <x v="32"/>
  </r>
  <r>
    <x v="27"/>
    <s v="IntercalairePalettePapBob500mx800x1100mm"/>
    <s v=""/>
    <s v="123"/>
    <x v="32"/>
  </r>
  <r>
    <x v="27"/>
    <s v="IntercalairePalettePapBob500mx800x1100mm"/>
    <s v=""/>
    <s v="123"/>
    <x v="32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9"/>
    <s v="Case Corrugated C 290x190x198mm"/>
    <s v=""/>
    <s v="123"/>
    <x v="19"/>
  </r>
  <r>
    <x v="29"/>
    <s v="Case Corrugated C 290x190x198mm"/>
    <s v=""/>
    <s v="123"/>
    <x v="19"/>
  </r>
  <r>
    <x v="29"/>
    <s v="Case Corrugated C 290x190x198mm"/>
    <s v=""/>
    <s v="123"/>
    <x v="19"/>
  </r>
  <r>
    <x v="30"/>
    <s v="Film Etirable LLDPE 23µmx500mmX1500m"/>
    <s v=""/>
    <s v="123"/>
    <x v="34"/>
  </r>
  <r>
    <x v="30"/>
    <s v="Film Etirable LLDPE 23µmx500mmX1500m"/>
    <s v=""/>
    <s v="123"/>
    <x v="34"/>
  </r>
  <r>
    <x v="30"/>
    <s v="Film Etirable LLDPE 23µmx500mmX1500m"/>
    <s v=""/>
    <s v="123"/>
    <x v="34"/>
  </r>
  <r>
    <x v="30"/>
    <s v="Film Etirable LLDPE 23µmx500mmX1500m"/>
    <s v=""/>
    <s v="123"/>
    <x v="34"/>
  </r>
  <r>
    <x v="30"/>
    <s v="Film Etirable LLDPE 23µmx500mmX1500m"/>
    <s v=""/>
    <s v="123"/>
    <x v="34"/>
  </r>
  <r>
    <x v="31"/>
    <s v="Vitamine E Adsorbate"/>
    <s v="EF1904237"/>
    <s v="123"/>
    <x v="35"/>
  </r>
  <r>
    <x v="31"/>
    <s v="Vitamine E Adsorbate"/>
    <s v="EF1904236"/>
    <s v="123"/>
    <x v="35"/>
  </r>
  <r>
    <x v="32"/>
    <s v="Fitment CorrC 20x400g 377x205mm"/>
    <s v="31216"/>
    <s v="123"/>
    <x v="36"/>
  </r>
  <r>
    <x v="32"/>
    <s v="Fitment CorrC 20x400g 377x205mm"/>
    <s v="31216"/>
    <s v="123"/>
    <x v="36"/>
  </r>
  <r>
    <x v="32"/>
    <s v="Fitment CorrC 20x400g 377x205mm"/>
    <s v="31216"/>
    <s v="123"/>
    <x v="36"/>
  </r>
  <r>
    <x v="32"/>
    <s v="Fitment CorrC 20x400g 377x205mm"/>
    <s v="30497"/>
    <s v="123"/>
    <x v="36"/>
  </r>
  <r>
    <x v="32"/>
    <s v="Fitment CorrC 20x400g 377x205mm"/>
    <s v="30497"/>
    <s v="123"/>
    <x v="36"/>
  </r>
  <r>
    <x v="32"/>
    <s v="Fitment CorrC 20x400g 377x205mm"/>
    <s v="31216"/>
    <s v="123"/>
    <x v="37"/>
  </r>
  <r>
    <x v="33"/>
    <s v="Case CorrC Brown Uptd DrC 390x290x200mm"/>
    <s v="30830"/>
    <s v="123"/>
    <x v="29"/>
  </r>
  <r>
    <x v="33"/>
    <s v="Case CorrC Brown Uptd DrC 390x290x200mm"/>
    <s v="31344"/>
    <s v="123"/>
    <x v="29"/>
  </r>
  <r>
    <x v="34"/>
    <s v="Pois Pellicules Poudre Big Bag"/>
    <s v="W229X"/>
    <s v="123"/>
    <x v="1"/>
  </r>
  <r>
    <x v="35"/>
    <s v="Stretch Film PE30µmx280mmNonPrinted 9/12"/>
    <s v="1918970"/>
    <s v="123"/>
    <x v="38"/>
  </r>
  <r>
    <x v="35"/>
    <s v="Stretch Film PE30µmx280mmNonPrinted 9/12"/>
    <s v="1922273"/>
    <s v="123"/>
    <x v="38"/>
  </r>
  <r>
    <x v="35"/>
    <s v="Stretch Film PE30µmx280mmNonPrinted 9/12"/>
    <s v="1922273"/>
    <s v="123"/>
    <x v="38"/>
  </r>
  <r>
    <x v="35"/>
    <s v="Stretch Film PE30µmx280mmNonPrinted 9/12"/>
    <s v="1922273"/>
    <s v="123"/>
    <x v="38"/>
  </r>
  <r>
    <x v="35"/>
    <s v="Stretch Film PE30µmx280mmNonPrinted 9/12"/>
    <s v="1922273"/>
    <s v="123"/>
    <x v="38"/>
  </r>
  <r>
    <x v="36"/>
    <s v="Stretch Film PE30µmx500mmWithEOIcon 9/12"/>
    <s v="1922275"/>
    <s v="123"/>
    <x v="39"/>
  </r>
  <r>
    <x v="36"/>
    <s v="Stretch Film PE30µmx500mmWithEOIcon 9/12"/>
    <s v="1922275"/>
    <s v="123"/>
    <x v="39"/>
  </r>
  <r>
    <x v="36"/>
    <s v="Stretch Film PE30µmx500mmWithEOIcon 9/12"/>
    <s v="1922275"/>
    <s v="123"/>
    <x v="39"/>
  </r>
  <r>
    <x v="37"/>
    <s v="Stretch Film PE30µmx400mmWithEOIcon12/12"/>
    <s v="1814256"/>
    <s v="123"/>
    <x v="40"/>
  </r>
  <r>
    <x v="37"/>
    <s v="Stretch Film PE30µmx400mmWithEOIcon12/12"/>
    <s v="1814256"/>
    <s v="123"/>
    <x v="40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9"/>
    <s v="Label Pap SAdhsv Wht Pallet 148x210mm 13"/>
    <s v=""/>
    <s v="123"/>
    <x v="42"/>
  </r>
  <r>
    <x v="39"/>
    <s v="Label Pap SAdhsv Wht Pallet 148x210mm 13"/>
    <s v=""/>
    <s v="123"/>
    <x v="42"/>
  </r>
  <r>
    <x v="39"/>
    <s v="Label Pap SAdhsv Wht Pallet 148x210mm 13"/>
    <s v=""/>
    <s v="123"/>
    <x v="42"/>
  </r>
  <r>
    <x v="39"/>
    <s v="Label Pap SAdhsv Wht Pallet 148x210mm 13"/>
    <s v=""/>
    <s v="123"/>
    <x v="42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1"/>
    <s v="LaminateMlay VTL BAL ADL DrCChkn450gCH16"/>
    <s v="2817030010"/>
    <s v="123"/>
    <x v="44"/>
  </r>
  <r>
    <x v="42"/>
    <s v="LaminateMlay VTL BAL ADLDrCChkn1.5kgCH16"/>
    <s v="2576430020"/>
    <s v="123"/>
    <x v="45"/>
  </r>
  <r>
    <x v="43"/>
    <s v="LaminateMlay VTL BAL ADL DrC Bf1.5kgCH16"/>
    <s v="2595730020"/>
    <s v="123"/>
    <x v="46"/>
  </r>
  <r>
    <x v="43"/>
    <s v="LaminateMlay VTL BAL ADL DrC Bf1.5kgCH16"/>
    <s v="2595730030"/>
    <s v="123"/>
    <x v="46"/>
  </r>
  <r>
    <x v="44"/>
    <s v="LaminateMlayVTL BAL LGT DrCChkn1.5kgCH16"/>
    <s v="2595750010"/>
    <s v="123"/>
    <x v="47"/>
  </r>
  <r>
    <x v="45"/>
    <s v="Laminate Mlay VTL BAL IDFR Trky1.5kgCH16"/>
    <s v="2182990010"/>
    <s v="123"/>
    <x v="47"/>
  </r>
  <r>
    <x v="45"/>
    <s v="Laminate Mlay VTL BAL IDFR Trky1.5kgCH16"/>
    <s v="1789530010"/>
    <s v="123"/>
    <x v="48"/>
  </r>
  <r>
    <x v="46"/>
    <s v="Bag PET PE VTL BAL ADULT DrC Chkn3kgCH16"/>
    <s v="1000169203"/>
    <s v="123"/>
    <x v="49"/>
  </r>
  <r>
    <x v="47"/>
    <s v="Bag PET PE VTL BAL ADULT DrC Smn3kg CH16"/>
    <s v="1000168203"/>
    <s v="123"/>
    <x v="50"/>
  </r>
  <r>
    <x v="47"/>
    <s v="Bag PET PE VTL BAL ADULT DrC Smn3kg CH16"/>
    <s v="1000168202"/>
    <s v="123"/>
    <x v="50"/>
  </r>
  <r>
    <x v="48"/>
    <s v="Bag PET PE ONE COAT&amp;HAIRBALL Chkn1.5kgDE"/>
    <s v="1000180261"/>
    <s v="123"/>
    <x v="51"/>
  </r>
  <r>
    <x v="49"/>
    <s v="Bag PET PE ONE STERILC IDFR Chkn1.5kg DE"/>
    <s v="1000177248"/>
    <s v="123"/>
    <x v="52"/>
  </r>
  <r>
    <x v="49"/>
    <s v="Bag PET PE ONE STERILC IDFR Chkn1.5kg DE"/>
    <s v="1000177248"/>
    <s v="123"/>
    <x v="52"/>
  </r>
  <r>
    <x v="50"/>
    <s v="LaminateMlay ONE LIGHT DrC Chkn 800g DE"/>
    <s v="0910A08530"/>
    <s v="123"/>
    <x v="44"/>
  </r>
  <r>
    <x v="51"/>
    <s v="Bag PET PE ONE STERILCAT DrC Smn 3kg IT"/>
    <s v="1000182270"/>
    <s v="123"/>
    <x v="51"/>
  </r>
  <r>
    <x v="52"/>
    <s v="Laminate Mlay ONE ADL DrCSmnWhlG450gFR16"/>
    <s v="2912290140"/>
    <s v="123"/>
    <x v="53"/>
  </r>
  <r>
    <x v="52"/>
    <s v="Laminate Mlay ONE ADL DrCSmnWhlG450gFR16"/>
    <s v="2912290150"/>
    <s v="123"/>
    <x v="53"/>
  </r>
  <r>
    <x v="52"/>
    <s v="Laminate Mlay ONE ADL DrCSmnWhlG450gFR16"/>
    <s v="2912290130"/>
    <s v="123"/>
    <x v="53"/>
  </r>
  <r>
    <x v="52"/>
    <s v="Laminate Mlay ONE ADL DrCSmnWhlG450gFR16"/>
    <s v="2912290120"/>
    <s v="123"/>
    <x v="53"/>
  </r>
  <r>
    <x v="52"/>
    <s v="Laminate Mlay ONE ADL DrCSmnWhlG450gFR16"/>
    <s v="2912290110"/>
    <s v="123"/>
    <x v="53"/>
  </r>
  <r>
    <x v="52"/>
    <s v="Laminate Mlay ONE ADL DrCSmnWhlG450gFR16"/>
    <s v="2912290100"/>
    <s v="123"/>
    <x v="53"/>
  </r>
  <r>
    <x v="52"/>
    <s v="Laminate Mlay ONE ADL DrCSmnWhlG450gFR16"/>
    <s v="2912290090"/>
    <s v="123"/>
    <x v="53"/>
  </r>
  <r>
    <x v="53"/>
    <s v="Laminate Mlay ONE ADLDrCChknWhlG450gFR16"/>
    <s v="2595780180"/>
    <s v="123"/>
    <x v="54"/>
  </r>
  <r>
    <x v="53"/>
    <s v="Laminate Mlay ONE ADLDrCChknWhlG450gFR16"/>
    <s v="2595780190"/>
    <s v="123"/>
    <x v="54"/>
  </r>
  <r>
    <x v="53"/>
    <s v="Laminate Mlay ONE ADLDrCChknWhlG450gFR16"/>
    <s v="2912280010"/>
    <s v="123"/>
    <x v="54"/>
  </r>
  <r>
    <x v="53"/>
    <s v="Laminate Mlay ONE ADLDrCChknWhlG450gFR16"/>
    <s v="2912280020"/>
    <s v="123"/>
    <x v="54"/>
  </r>
  <r>
    <x v="53"/>
    <s v="Laminate Mlay ONE ADLDrCChknWhlG450gFR16"/>
    <s v="2912280030"/>
    <s v="123"/>
    <x v="54"/>
  </r>
  <r>
    <x v="54"/>
    <s v="Laminate Mlay ONE CO&amp;HRBL Chkn 450g FR16"/>
    <s v="2816370040"/>
    <s v="123"/>
    <x v="55"/>
  </r>
  <r>
    <x v="54"/>
    <s v="Laminate Mlay ONE CO&amp;HRBL Chkn 450g FR16"/>
    <s v="2816370050"/>
    <s v="123"/>
    <x v="55"/>
  </r>
  <r>
    <x v="54"/>
    <s v="Laminate Mlay ONE CO&amp;HRBL Chkn 450g FR16"/>
    <s v="2816370060"/>
    <s v="123"/>
    <x v="55"/>
  </r>
  <r>
    <x v="54"/>
    <s v="Laminate Mlay ONE CO&amp;HRBL Chkn 450g FR16"/>
    <s v="2816370070"/>
    <s v="123"/>
    <x v="55"/>
  </r>
  <r>
    <x v="55"/>
    <s v="LaminateMlay ONEADLDrCChkn&amp;WhlG1.5kgFR16"/>
    <s v="2912350130"/>
    <s v="100"/>
    <x v="56"/>
  </r>
  <r>
    <x v="55"/>
    <s v="LaminateMlay ONEADLDrCChkn&amp;WhlG1.5kgFR16"/>
    <s v="2912350140"/>
    <s v="100"/>
    <x v="56"/>
  </r>
  <r>
    <x v="55"/>
    <s v="LaminateMlay ONEADLDrCChkn&amp;WhlG1.5kgFR16"/>
    <s v="2912350040"/>
    <s v="100"/>
    <x v="56"/>
  </r>
  <r>
    <x v="55"/>
    <s v="LaminateMlay ONEADLDrCChkn&amp;WhlG1.5kgFR16"/>
    <s v="2912350080"/>
    <s v="100"/>
    <x v="56"/>
  </r>
  <r>
    <x v="55"/>
    <s v="LaminateMlay ONEADLDrCChkn&amp;WhlG1.5kgFR16"/>
    <s v="2912350100"/>
    <s v="100"/>
    <x v="56"/>
  </r>
  <r>
    <x v="55"/>
    <s v="LaminateMlay ONEADLDrCChkn&amp;WhlG1.5kgFR16"/>
    <s v="2912350110"/>
    <s v="100"/>
    <x v="56"/>
  </r>
  <r>
    <x v="55"/>
    <s v="LaminateMlay ONEADLDrCChkn&amp;WhlG1.5kgFR16"/>
    <s v="2912350120"/>
    <s v="100"/>
    <x v="56"/>
  </r>
  <r>
    <x v="55"/>
    <s v="LaminateMlay ONEADLDrCChkn&amp;WhlG1.5kgFR16"/>
    <s v="2912350150"/>
    <s v="100"/>
    <x v="56"/>
  </r>
  <r>
    <x v="56"/>
    <s v="LaminateMlay ONE ADLDrCSmn&amp;WhlG1.5kgFR16"/>
    <s v="2913060130"/>
    <s v="123"/>
    <x v="57"/>
  </r>
  <r>
    <x v="56"/>
    <s v="LaminateMlay ONE ADLDrCSmn&amp;WhlG1.5kgFR16"/>
    <s v="2913060120"/>
    <s v="123"/>
    <x v="57"/>
  </r>
  <r>
    <x v="56"/>
    <s v="LaminateMlay ONE ADLDrCSmn&amp;WhlG1.5kgFR16"/>
    <s v="2913060110"/>
    <s v="123"/>
    <x v="57"/>
  </r>
  <r>
    <x v="56"/>
    <s v="LaminateMlay ONE ADLDrCSmn&amp;WhlG1.5kgFR16"/>
    <s v="2913060100"/>
    <s v="123"/>
    <x v="57"/>
  </r>
  <r>
    <x v="56"/>
    <s v="LaminateMlay ONE ADLDrCSmn&amp;WhlG1.5kgFR16"/>
    <s v="2913060090"/>
    <s v="123"/>
    <x v="57"/>
  </r>
  <r>
    <x v="56"/>
    <s v="LaminateMlay ONE ADLDrCSmn&amp;WhlG1.5kgFR16"/>
    <s v="2913060070"/>
    <s v="123"/>
    <x v="57"/>
  </r>
  <r>
    <x v="57"/>
    <s v="Laminate Mlay ONE ADULT DrC Bf 1.5kgFR16"/>
    <s v="2675060090"/>
    <s v="123"/>
    <x v="46"/>
  </r>
  <r>
    <x v="58"/>
    <s v="LaminateMlay ONE LIGHT DrC Chkn1.5kgFR16"/>
    <s v="2913070060"/>
    <s v="123"/>
    <x v="58"/>
  </r>
  <r>
    <x v="58"/>
    <s v="LaminateMlay ONE LIGHT DrC Chkn1.5kgFR16"/>
    <s v="2913070050"/>
    <s v="123"/>
    <x v="58"/>
  </r>
  <r>
    <x v="58"/>
    <s v="LaminateMlay ONE LIGHT DrC Chkn1.5kgFR16"/>
    <s v="2913070040"/>
    <s v="123"/>
    <x v="58"/>
  </r>
  <r>
    <x v="58"/>
    <s v="LaminateMlay ONE LIGHT DrC Chkn1.5kgFR16"/>
    <s v="2913070030"/>
    <s v="123"/>
    <x v="58"/>
  </r>
  <r>
    <x v="58"/>
    <s v="LaminateMlay ONE LIGHT DrC Chkn1.5kgFR16"/>
    <s v="2913070020"/>
    <s v="123"/>
    <x v="58"/>
  </r>
  <r>
    <x v="58"/>
    <s v="LaminateMlay ONE LIGHT DrC Chkn1.5kgFR16"/>
    <s v="2913070010"/>
    <s v="123"/>
    <x v="58"/>
  </r>
  <r>
    <x v="59"/>
    <s v="LaminateMlay ONE STERILCAT Chkn1.5kgFR16"/>
    <s v="2913110080"/>
    <s v="123"/>
    <x v="48"/>
  </r>
  <r>
    <x v="60"/>
    <s v="Laminate Mlay ONE STERILCAT Smn1.5kgFR16"/>
    <s v="2913050130"/>
    <s v="123"/>
    <x v="54"/>
  </r>
  <r>
    <x v="60"/>
    <s v="Laminate Mlay ONE STERILCAT Smn1.5kgFR16"/>
    <s v="2913050140"/>
    <s v="123"/>
    <x v="54"/>
  </r>
  <r>
    <x v="60"/>
    <s v="Laminate Mlay ONE STERILCAT Smn1.5kgFR16"/>
    <s v="2913050150"/>
    <s v="123"/>
    <x v="54"/>
  </r>
  <r>
    <x v="61"/>
    <s v="LaminateMlayONE STERILCIDFRChkn1.5kgFR16"/>
    <s v="2912700030"/>
    <s v="123"/>
    <x v="59"/>
  </r>
  <r>
    <x v="61"/>
    <s v="LaminateMlayONE STERILCIDFRChkn1.5kgFR16"/>
    <s v="2912700020"/>
    <s v="123"/>
    <x v="59"/>
  </r>
  <r>
    <x v="62"/>
    <s v="Laminate Mlay ONE IDFR Turkey 1.5kg FR16"/>
    <s v="2595720110"/>
    <s v="123"/>
    <x v="59"/>
  </r>
  <r>
    <x v="63"/>
    <s v="LaminateMlayONECO&amp;HRBLChkn&amp;WhlG1.5kgFR16"/>
    <s v="2912920020"/>
    <s v="123"/>
    <x v="54"/>
  </r>
  <r>
    <x v="63"/>
    <s v="LaminateMlayONECO&amp;HRBLChkn&amp;WhlG1.5kgFR16"/>
    <s v="2912920010"/>
    <s v="123"/>
    <x v="54"/>
  </r>
  <r>
    <x v="63"/>
    <s v="LaminateMlayONECO&amp;HRBLChkn&amp;WhlG1.5kgFR16"/>
    <s v="2595760030"/>
    <s v="123"/>
    <x v="54"/>
  </r>
  <r>
    <x v="64"/>
    <s v="Bag PET PE ONE ADL DrC Chkn&amp;WhlG 3kgFR16"/>
    <s v="1000169205"/>
    <s v="123"/>
    <x v="60"/>
  </r>
  <r>
    <x v="64"/>
    <s v="Bag PET PE ONE ADL DrC Chkn&amp;WhlG 3kgFR16"/>
    <s v="1000169206"/>
    <s v="123"/>
    <x v="60"/>
  </r>
  <r>
    <x v="65"/>
    <s v="Bag PET PE ONE STERILCAT Turkey 3kg FR16"/>
    <s v="1000095138"/>
    <s v="123"/>
    <x v="51"/>
  </r>
  <r>
    <x v="65"/>
    <s v="Bag PET PE ONE STERILCAT Turkey 3kg FR16"/>
    <s v="1000095138"/>
    <s v="123"/>
    <x v="51"/>
  </r>
  <r>
    <x v="66"/>
    <s v="Bag PET PE ONE STERILCAT Salmon 3kg FR16"/>
    <s v="1000186294"/>
    <s v="123"/>
    <x v="61"/>
  </r>
  <r>
    <x v="66"/>
    <s v="Bag PET PE ONE STERILCAT Salmon 3kg FR16"/>
    <s v="1000184283"/>
    <s v="123"/>
    <x v="61"/>
  </r>
  <r>
    <x v="67"/>
    <s v="Case CorrBE Flute 390x290x129mm 3230N"/>
    <s v=""/>
    <s v="123"/>
    <x v="62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8"/>
    <s v="Laminate Mlay VTLBALSENSTrky1.5kgCH09/16"/>
    <s v="2468940020"/>
    <s v="123"/>
    <x v="59"/>
  </r>
  <r>
    <x v="69"/>
    <s v="Laminate Mlay ONE SENSDrCTrky450gFR09/16"/>
    <s v="2912380020"/>
    <s v="100"/>
    <x v="64"/>
  </r>
  <r>
    <x v="69"/>
    <s v="Laminate Mlay ONE SENSDrCTrky450gFR09/16"/>
    <s v="2912380010"/>
    <s v="100"/>
    <x v="64"/>
  </r>
  <r>
    <x v="69"/>
    <s v="Laminate Mlay ONE SENSDrCTrky450gFR09/16"/>
    <s v="2595790260"/>
    <s v="100"/>
    <x v="64"/>
  </r>
  <r>
    <x v="70"/>
    <s v="Bag PET PE ONE SENS DrC Trky1.5kgDE09/16"/>
    <s v="1000184281"/>
    <s v="123"/>
    <x v="51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2"/>
    <s v="Colorant Bixine 2.5% WSL 15kg Bte"/>
    <s v="0910929401"/>
    <s v="100"/>
    <x v="67"/>
  </r>
  <r>
    <x v="72"/>
    <s v="Colorant Bixine 2.5% WSL 15kg Bte"/>
    <s v="0910930301"/>
    <s v="100"/>
    <x v="68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1"/>
    <s v="100"/>
    <x v="68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1"/>
    <s v="100"/>
    <x v="68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1"/>
    <s v="100"/>
    <x v="68"/>
  </r>
  <r>
    <x v="72"/>
    <s v="Colorant Bixine 2.5% WSL 15kg Bte"/>
    <s v="0910930301"/>
    <s v="100"/>
    <x v="68"/>
  </r>
  <r>
    <x v="72"/>
    <s v="Colorant Bixine 2.5% WSL 15kg Bte"/>
    <s v="0910930301"/>
    <s v="100"/>
    <x v="68"/>
  </r>
  <r>
    <x v="72"/>
    <s v="Colorant Bixine 2.5% WSL 15kg Bte"/>
    <s v="0910930301"/>
    <s v="100"/>
    <x v="68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3"/>
    <s v="BagPETPE VTLBAL SENSDrCTrky&amp;Ri3kgCH10/16"/>
    <s v="1000186293"/>
    <s v="123"/>
    <x v="70"/>
  </r>
  <r>
    <x v="74"/>
    <s v="Laminate Mlay ONE STERILCAT Bf 1.5kgFR17"/>
    <s v="2912790140"/>
    <s v="100"/>
    <x v="71"/>
  </r>
  <r>
    <x v="74"/>
    <s v="Laminate Mlay ONE STERILCAT Bf 1.5kgFR17"/>
    <s v="2912790130"/>
    <s v="100"/>
    <x v="71"/>
  </r>
  <r>
    <x v="74"/>
    <s v="Laminate Mlay ONE STERILCAT Bf 1.5kgFR17"/>
    <s v="2912790120"/>
    <s v="100"/>
    <x v="71"/>
  </r>
  <r>
    <x v="74"/>
    <s v="Laminate Mlay ONE STERILCAT Bf 1.5kgFR17"/>
    <s v="2912790110"/>
    <s v="100"/>
    <x v="71"/>
  </r>
  <r>
    <x v="74"/>
    <s v="Laminate Mlay ONE STERILCAT Bf 1.5kgFR17"/>
    <s v="2912790100"/>
    <s v="100"/>
    <x v="71"/>
  </r>
  <r>
    <x v="74"/>
    <s v="Laminate Mlay ONE STERILCAT Bf 1.5kgFR17"/>
    <s v="2912790090"/>
    <s v="100"/>
    <x v="71"/>
  </r>
  <r>
    <x v="74"/>
    <s v="Laminate Mlay ONE STERILCAT Bf 1.5kgFR17"/>
    <s v="2912790080"/>
    <s v="100"/>
    <x v="71"/>
  </r>
  <r>
    <x v="74"/>
    <s v="Laminate Mlay ONE STERILCAT Bf 1.5kgFR17"/>
    <s v="2912790060"/>
    <s v="100"/>
    <x v="71"/>
  </r>
  <r>
    <x v="74"/>
    <s v="Laminate Mlay ONE STERILCAT Bf 1.5kgFR17"/>
    <s v="2912790010"/>
    <s v="100"/>
    <x v="71"/>
  </r>
  <r>
    <x v="75"/>
    <s v="Laminate Mlay ONE STERILCAT Bf 450g FR17"/>
    <s v="2913620100"/>
    <s v="100"/>
    <x v="72"/>
  </r>
  <r>
    <x v="75"/>
    <s v="Laminate Mlay ONE STERILCAT Bf 450g FR17"/>
    <s v="2913620090"/>
    <s v="100"/>
    <x v="72"/>
  </r>
  <r>
    <x v="76"/>
    <s v="Laminate Mlay ONE JNR DrC Chkn 1.5kgFR17"/>
    <s v="12392109"/>
    <s v="123"/>
    <x v="73"/>
  </r>
  <r>
    <x v="76"/>
    <s v="Laminate Mlay ONE JNR DrC Chkn 1.5kgFR17"/>
    <s v="2913090060"/>
    <s v="123"/>
    <x v="73"/>
  </r>
  <r>
    <x v="76"/>
    <s v="Laminate Mlay ONE JNR DrC Chkn 1.5kgFR17"/>
    <s v="2913090070"/>
    <s v="123"/>
    <x v="73"/>
  </r>
  <r>
    <x v="76"/>
    <s v="Laminate Mlay ONE JNR DrC Chkn 1.5kgFR17"/>
    <s v="2913090080"/>
    <s v="123"/>
    <x v="73"/>
  </r>
  <r>
    <x v="76"/>
    <s v="Laminate Mlay ONE JNR DrC Chkn 1.5kgFR17"/>
    <s v="2913090120"/>
    <s v="123"/>
    <x v="73"/>
  </r>
  <r>
    <x v="77"/>
    <s v="LaminateMlay VTL BAL JNRDrCChkn1.5kgCH17"/>
    <s v="3052180010"/>
    <s v="123"/>
    <x v="46"/>
  </r>
  <r>
    <x v="77"/>
    <s v="LaminateMlay VTL BAL JNRDrCChkn1.5kgCH17"/>
    <s v="3052180020"/>
    <s v="123"/>
    <x v="46"/>
  </r>
  <r>
    <x v="78"/>
    <s v="BagPP Woven FRSK DrC BfChknVeg7.5kg XE18"/>
    <s v="1000176239"/>
    <s v="100"/>
    <x v="74"/>
  </r>
  <r>
    <x v="78"/>
    <s v="BagPP Woven FRSK DrC BfChknVeg7.5kg XE18"/>
    <s v="1000176239"/>
    <s v="100"/>
    <x v="74"/>
  </r>
  <r>
    <x v="79"/>
    <s v="BagPP Woven FRSK DrC RbtChknVeg7.5kgQO18"/>
    <s v="1000177246"/>
    <s v="100"/>
    <x v="75"/>
  </r>
  <r>
    <x v="79"/>
    <s v="BagPP Woven FRSK DrC RbtChknVeg7.5kgQO18"/>
    <s v="1000177246"/>
    <s v="100"/>
    <x v="75"/>
  </r>
  <r>
    <x v="79"/>
    <s v="BagPP Woven FRSK DrC RbtChknVeg7.5kgQO18"/>
    <s v="1000177246"/>
    <s v="100"/>
    <x v="75"/>
  </r>
  <r>
    <x v="79"/>
    <s v="BagPP Woven FRSK DrC RbtChknVeg7.5kgQO18"/>
    <s v="1000177246"/>
    <s v="100"/>
    <x v="75"/>
  </r>
  <r>
    <x v="79"/>
    <s v="BagPP Woven FRSK DrC RbtChknVeg7.5kgQO18"/>
    <s v="1000177246"/>
    <s v="100"/>
    <x v="75"/>
  </r>
  <r>
    <x v="80"/>
    <s v="Laminate Mlay FRSK CROC&amp;TEND Bf800g QO18"/>
    <s v="2816310020"/>
    <s v="123"/>
    <x v="48"/>
  </r>
  <r>
    <x v="80"/>
    <s v="Laminate Mlay FRSK CROC&amp;TEND Bf800g QO18"/>
    <s v="2816310010"/>
    <s v="123"/>
    <x v="48"/>
  </r>
  <r>
    <x v="81"/>
    <s v="LaminateMlay FRSK HRBL Chkn&amp;Veg375g XM18"/>
    <s v="1691010020"/>
    <s v="123"/>
    <x v="47"/>
  </r>
  <r>
    <x v="82"/>
    <s v="LaminateMlay FRSK CROC&amp;TEND Smn800g QO18"/>
    <s v="2966980010"/>
    <s v="123"/>
    <x v="44"/>
  </r>
  <r>
    <x v="83"/>
    <s v="LaminateMlay FRSK CROC&amp;TEND Bf1.5kg FR18"/>
    <s v="3051970020"/>
    <s v="123"/>
    <x v="44"/>
  </r>
  <r>
    <x v="84"/>
    <s v="CartonBd FRSK JNR DrC ChknMlkVeg400gX218"/>
    <s v="143282"/>
    <s v="123"/>
    <x v="76"/>
  </r>
  <r>
    <x v="84"/>
    <s v="CartonBd FRSK JNR DrC ChknMlkVeg400gX218"/>
    <s v="143282"/>
    <s v="123"/>
    <x v="76"/>
  </r>
  <r>
    <x v="85"/>
    <s v="CartonBd FRISKIES DrC Smn&amp;Veg 400g QO 18"/>
    <s v="143039"/>
    <s v="123"/>
    <x v="76"/>
  </r>
  <r>
    <x v="86"/>
    <s v="CartonBd FRISKIES DrC Bf&amp;Chkn 400g QO18"/>
    <s v="143043"/>
    <s v="123"/>
    <x v="77"/>
  </r>
  <r>
    <x v="86"/>
    <s v="CartonBd FRISKIES DrC Bf&amp;Chkn 400g QO18"/>
    <s v="143043"/>
    <s v="123"/>
    <x v="77"/>
  </r>
  <r>
    <x v="86"/>
    <s v="CartonBd FRISKIES DrC Bf&amp;Chkn 400g QO18"/>
    <s v="143043"/>
    <s v="123"/>
    <x v="77"/>
  </r>
  <r>
    <x v="87"/>
    <s v="Carton Bd FRISKIES DrC ChknVeg 1kg XZ 17"/>
    <s v="143044"/>
    <s v="123"/>
    <x v="76"/>
  </r>
  <r>
    <x v="88"/>
    <s v="Carton Bd FRISKIES DrC Beef Chkn 1kgXZ17"/>
    <s v="0910A08736"/>
    <s v="123"/>
    <x v="76"/>
  </r>
  <r>
    <x v="89"/>
    <s v="CartonBd FRISKIES DrC Tuna Veg400g X2 17"/>
    <s v="143045"/>
    <s v="123"/>
    <x v="76"/>
  </r>
  <r>
    <x v="89"/>
    <s v="CartonBd FRISKIES DrC Tuna Veg400g X2 17"/>
    <s v="143045"/>
    <s v="123"/>
    <x v="76"/>
  </r>
  <r>
    <x v="89"/>
    <s v="CartonBd FRISKIES DrC Tuna Veg400g X2 17"/>
    <s v="142874"/>
    <s v="123"/>
    <x v="76"/>
  </r>
  <r>
    <x v="90"/>
    <s v="CartonBd FRISKIES DrC RbtChknVeg400gPT17"/>
    <s v="142419"/>
    <s v="123"/>
    <x v="76"/>
  </r>
  <r>
    <x v="91"/>
    <s v="Zipper ZG99A HFFS Doypack"/>
    <s v=""/>
    <s v="123"/>
    <x v="78"/>
  </r>
  <r>
    <x v="91"/>
    <s v="Zipper ZG99A HFFS Doypack"/>
    <s v=""/>
    <s v="123"/>
    <x v="78"/>
  </r>
  <r>
    <x v="91"/>
    <s v="Zipper ZG99A HFFS Doypack"/>
    <s v=""/>
    <s v="123"/>
    <x v="78"/>
  </r>
  <r>
    <x v="91"/>
    <s v="Zipper ZG99A HFFS Doypack"/>
    <s v=""/>
    <s v="123"/>
    <x v="78"/>
  </r>
  <r>
    <x v="91"/>
    <s v="Zipper ZG99A HFFS Doypack"/>
    <s v=""/>
    <s v="123"/>
    <x v="78"/>
  </r>
  <r>
    <x v="91"/>
    <s v="Zipper ZG99A HFFS Doypack"/>
    <s v=""/>
    <s v="123"/>
    <x v="79"/>
  </r>
  <r>
    <x v="91"/>
    <s v="Zipper ZG99A HFFS Doypack"/>
    <s v=""/>
    <s v="123"/>
    <x v="79"/>
  </r>
  <r>
    <x v="91"/>
    <s v="Zipper ZG99A HFFS Doypack"/>
    <s v=""/>
    <s v="123"/>
    <x v="79"/>
  </r>
  <r>
    <x v="91"/>
    <s v="Zipper ZG99A HFFS Doypack"/>
    <s v=""/>
    <s v="123"/>
    <x v="79"/>
  </r>
  <r>
    <x v="91"/>
    <s v="Zipper ZG99A HFFS Doypack"/>
    <s v=""/>
    <s v="123"/>
    <x v="79"/>
  </r>
  <r>
    <x v="91"/>
    <s v="Zipper ZG99A HFFS Doypack"/>
    <s v=""/>
    <s v="123"/>
    <x v="79"/>
  </r>
  <r>
    <x v="92"/>
    <s v="BagPETPE FRSK DrC Bf&amp;Chkn&amp;Veg 1.5kg FR17"/>
    <s v="1000179255"/>
    <s v="123"/>
    <x v="80"/>
  </r>
  <r>
    <x v="92"/>
    <s v="BagPETPE FRSK DrC Bf&amp;Chkn&amp;Veg 1.5kg FR17"/>
    <s v="1000179255"/>
    <s v="123"/>
    <x v="80"/>
  </r>
  <r>
    <x v="93"/>
    <s v="BagPETPE FRISKIES DrC Smn&amp;Veg 1.5kg FR17"/>
    <s v="1000172220"/>
    <s v="123"/>
    <x v="51"/>
  </r>
  <r>
    <x v="94"/>
    <s v="BagPETPE FRISKIES CNCHY&amp;SFT Bf 1.5kgXZ17"/>
    <s v="1000159148"/>
    <s v="123"/>
    <x v="52"/>
  </r>
  <r>
    <x v="94"/>
    <s v="BagPETPE FRISKIES CNCHY&amp;SFT Bf 1.5kgXZ17"/>
    <s v="1000177246"/>
    <s v="123"/>
    <x v="52"/>
  </r>
  <r>
    <x v="95"/>
    <s v="BagPETPE FRISKIES Ntred Bf&amp;Veg 1.5kgXZ17"/>
    <s v="1000186290"/>
    <s v="123"/>
    <x v="52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78253"/>
    <s v="100"/>
    <x v="81"/>
  </r>
  <r>
    <x v="96"/>
    <s v="Bag PET PE FRISKIES DrC Smn&amp;Veg 2kg QO17"/>
    <s v="1000178253"/>
    <s v="100"/>
    <x v="81"/>
  </r>
  <r>
    <x v="96"/>
    <s v="Bag PET PE FRISKIES DrC Smn&amp;Veg 2kg QO17"/>
    <s v="1000178252"/>
    <s v="100"/>
    <x v="81"/>
  </r>
  <r>
    <x v="96"/>
    <s v="Bag PET PE FRISKIES DrC Smn&amp;Veg 2kg QO17"/>
    <s v="1000178252"/>
    <s v="100"/>
    <x v="81"/>
  </r>
  <r>
    <x v="96"/>
    <s v="Bag PET PE FRISKIES DrC Smn&amp;Veg 2kg QO17"/>
    <s v="1000178252"/>
    <s v="100"/>
    <x v="81"/>
  </r>
  <r>
    <x v="96"/>
    <s v="Bag PET PE FRISKIES DrC Smn&amp;Veg 2kg QO17"/>
    <s v="1000178252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9"/>
    <s v="100"/>
    <x v="81"/>
  </r>
  <r>
    <x v="97"/>
    <s v="Bag PET PE FRSK DrC Bf&amp;Chkn&amp;Veg 2kg QO17"/>
    <s v="1000188301"/>
    <s v="100"/>
    <x v="82"/>
  </r>
  <r>
    <x v="97"/>
    <s v="Bag PET PE FRSK DrC Bf&amp;Chkn&amp;Veg 2kg QO17"/>
    <s v="1000188301"/>
    <s v="100"/>
    <x v="82"/>
  </r>
  <r>
    <x v="98"/>
    <s v="BagPET PE FRSK DrC Rbt&amp;Chkn&amp;Veg 2kg QO17"/>
    <s v="1000179255"/>
    <s v="123"/>
    <x v="51"/>
  </r>
  <r>
    <x v="99"/>
    <s v="BagPET PE FRSK DrC Chkn&amp;Trky&amp;Veg 2kgQO17"/>
    <s v="1000180260"/>
    <s v="123"/>
    <x v="51"/>
  </r>
  <r>
    <x v="99"/>
    <s v="BagPET PE FRSK DrC Chkn&amp;Trky&amp;Veg 2kgQO17"/>
    <s v="1000179259"/>
    <s v="123"/>
    <x v="49"/>
  </r>
  <r>
    <x v="100"/>
    <s v="BagPETPE FRISKIES INDR Chkn&amp;Veg 2kg QO17"/>
    <s v="1000170212"/>
    <s v="123"/>
    <x v="51"/>
  </r>
  <r>
    <x v="101"/>
    <s v="BagPETPE FRSK JNR DrC ChknMlkVeg 2kgQO17"/>
    <s v="1000178251"/>
    <s v="123"/>
    <x v="83"/>
  </r>
  <r>
    <x v="101"/>
    <s v="BagPETPE FRSK JNR DrC ChknMlkVeg 2kgQO17"/>
    <s v="1000178249"/>
    <s v="123"/>
    <x v="83"/>
  </r>
  <r>
    <x v="101"/>
    <s v="BagPETPE FRSK JNR DrC ChknMlkVeg 2kgQO17"/>
    <s v="1000178249"/>
    <s v="123"/>
    <x v="83"/>
  </r>
  <r>
    <x v="101"/>
    <s v="BagPETPE FRSK JNR DrC ChknMlkVeg 2kgQO17"/>
    <s v="1000178249"/>
    <s v="123"/>
    <x v="83"/>
  </r>
  <r>
    <x v="102"/>
    <s v="BagPETPE FRSK HRBL DrC Chkn&amp;Veg 2kg FR17"/>
    <s v="1000131351"/>
    <s v="123"/>
    <x v="52"/>
  </r>
  <r>
    <x v="103"/>
    <s v="BagPETPE FRISKIES Ntred DrC BfVeg2kgQO17"/>
    <s v="1000172224"/>
    <s v="123"/>
    <x v="84"/>
  </r>
  <r>
    <x v="103"/>
    <s v="BagPETPE FRISKIES Ntred DrC BfVeg2kgQO17"/>
    <s v="1000172224"/>
    <s v="123"/>
    <x v="84"/>
  </r>
  <r>
    <x v="104"/>
    <s v="BagPETPE FRSK DrC Ntred Smn&amp;Veg 4kg QO17"/>
    <s v="1000186290"/>
    <s v="123"/>
    <x v="83"/>
  </r>
  <r>
    <x v="105"/>
    <s v="Bag PET PE FRISKIES DrC Pck&amp;Veg 4kg FR17"/>
    <s v="1000172225"/>
    <s v="123"/>
    <x v="85"/>
  </r>
  <r>
    <x v="105"/>
    <s v="Bag PET PE FRISKIES DrC Pck&amp;Veg 4kg FR17"/>
    <s v="1000172225"/>
    <s v="123"/>
    <x v="85"/>
  </r>
  <r>
    <x v="105"/>
    <s v="Bag PET PE FRISKIES DrC Pck&amp;Veg 4kg FR17"/>
    <s v="1000172225"/>
    <s v="123"/>
    <x v="85"/>
  </r>
  <r>
    <x v="105"/>
    <s v="Bag PET PE FRISKIES DrC Pck&amp;Veg 4kg FR17"/>
    <s v="1000172225"/>
    <s v="123"/>
    <x v="85"/>
  </r>
  <r>
    <x v="105"/>
    <s v="Bag PET PE FRISKIES DrC Pck&amp;Veg 4kg FR17"/>
    <s v="1000180259"/>
    <s v="123"/>
    <x v="85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7"/>
    <s v="Minéral PrmixSpePrmSecChatChienBJ-E 25kg"/>
    <s v="UH520055"/>
    <s v="123"/>
    <x v="87"/>
  </r>
  <r>
    <x v="107"/>
    <s v="Minéral PrmixSpePrmSecChatChienBJ-E 25kg"/>
    <s v="UH520055"/>
    <s v="123"/>
    <x v="87"/>
  </r>
  <r>
    <x v="107"/>
    <s v="Minéral PrmixSpePrmSecChatChienBJ-E 25kg"/>
    <s v="UH520055"/>
    <s v="123"/>
    <x v="87"/>
  </r>
  <r>
    <x v="108"/>
    <s v="Bag PET PE ONE JUNIOR Cat Chicken 3kg PT"/>
    <s v="1000093123"/>
    <s v="123"/>
    <x v="88"/>
  </r>
  <r>
    <x v="108"/>
    <s v="Bag PET PE ONE JUNIOR Cat Chicken 3kg PT"/>
    <s v="1000173225"/>
    <s v="123"/>
    <x v="88"/>
  </r>
  <r>
    <x v="108"/>
    <s v="Bag PET PE ONE JUNIOR Cat Chicken 3kg PT"/>
    <s v="1000173225"/>
    <s v="123"/>
    <x v="88"/>
  </r>
  <r>
    <x v="109"/>
    <s v="CartonBd FELIX JUNIOR Senn 1kg NL 05/18"/>
    <s v="0910A08735"/>
    <s v="123"/>
    <x v="76"/>
  </r>
  <r>
    <x v="110"/>
    <s v="LaminatePET FLX CNCHY&amp;SFT CkTrky950gXE18"/>
    <s v="2816750040"/>
    <s v="123"/>
    <x v="47"/>
  </r>
  <r>
    <x v="110"/>
    <s v="LaminatePET FLX CNCHY&amp;SFT CkTrky950gXE18"/>
    <s v="2816750030"/>
    <s v="123"/>
    <x v="47"/>
  </r>
  <r>
    <x v="110"/>
    <s v="LaminatePET FLX CNCHY&amp;SFT CkTrky950gXE18"/>
    <s v="2816750020"/>
    <s v="123"/>
    <x v="47"/>
  </r>
  <r>
    <x v="111"/>
    <s v="LaminatePET FLX CNCHY&amp;SFT BfChkn950gXE18"/>
    <s v="2675400090"/>
    <s v="123"/>
    <x v="48"/>
  </r>
  <r>
    <x v="112"/>
    <s v="LaminatePET FLXCNCHY&amp;SFTSmnTn950gXE11/18"/>
    <s v="2914740020"/>
    <s v="123"/>
    <x v="44"/>
  </r>
  <r>
    <x v="112"/>
    <s v="LaminatePET FLXCNCHY&amp;SFTSmnTn950gXE11/18"/>
    <s v="2914740010"/>
    <s v="123"/>
    <x v="44"/>
  </r>
  <r>
    <x v="113"/>
    <s v="LaminatePETFLXCNCHY&amp;SFTLbTrky950gXE11/18"/>
    <s v="2913270010"/>
    <s v="123"/>
    <x v="45"/>
  </r>
  <r>
    <x v="114"/>
    <s v="LaminatePET FLX CNCHY&amp;SFT SmnTn 750gXE18"/>
    <s v="2469660010"/>
    <s v="123"/>
    <x v="55"/>
  </r>
  <r>
    <x v="115"/>
    <s v="LaminatePETFLXCNCHYSFTBfChkn750gXE11/18"/>
    <s v="2919130010"/>
    <s v="123"/>
    <x v="45"/>
  </r>
  <r>
    <x v="116"/>
    <s v="LaminatePET FLX CNCHY&amp;SFT BfChkn750gXE18"/>
    <s v="2469730010"/>
    <s v="123"/>
    <x v="48"/>
  </r>
  <r>
    <x v="117"/>
    <s v="BagPET PE FELIX CtrysdSnst Bf 4kgNL11/18"/>
    <s v="1000185289"/>
    <s v="123"/>
    <x v="52"/>
  </r>
  <r>
    <x v="118"/>
    <s v="Bag PET PE LATZ CtrysdSnst Bf 2kgXZ11/18"/>
    <s v="1000184281"/>
    <s v="123"/>
    <x v="89"/>
  </r>
  <r>
    <x v="118"/>
    <s v="Bag PET PE LATZ CtrysdSnst Bf 2kgXZ11/18"/>
    <s v="1000184281"/>
    <s v="123"/>
    <x v="89"/>
  </r>
  <r>
    <x v="119"/>
    <s v="Bag PET PE LATZ Seaside Snst 2kg XZ11/18"/>
    <s v="1000184281"/>
    <s v="123"/>
    <x v="51"/>
  </r>
  <r>
    <x v="120"/>
    <s v="Bag PET PE LATZ Seaside Snst 2kg XZ05/18"/>
    <s v="1000182269"/>
    <s v="123"/>
    <x v="11"/>
  </r>
  <r>
    <x v="120"/>
    <s v="Bag PET PE LATZ Seaside Snst 2kg XZ05/18"/>
    <s v="1000182269"/>
    <s v="123"/>
    <x v="11"/>
  </r>
  <r>
    <x v="121"/>
    <s v="BagPET PE BONZO JNR ChknMlkVeg1.5kg NL17"/>
    <s v="363083"/>
    <s v="123"/>
    <x v="49"/>
  </r>
  <r>
    <x v="122"/>
    <s v="BagPET PE BONZO MINI MENU Beef1.5kg NL17"/>
    <s v="367411"/>
    <s v="123"/>
    <x v="49"/>
  </r>
  <r>
    <x v="123"/>
    <s v="BagPET PE BONZO ADULT Chkn&amp;Veg 3kg NL17"/>
    <s v="370563"/>
    <s v="123"/>
    <x v="49"/>
  </r>
  <r>
    <x v="124"/>
    <s v="Bag PP Woven BONZO DD Chkn&amp;Veg 10kg NL17"/>
    <s v="1000105194"/>
    <s v="123"/>
    <x v="90"/>
  </r>
  <r>
    <x v="124"/>
    <s v="Bag PP Woven BONZO DD Chkn&amp;Veg 10kg NL17"/>
    <s v="1000105194"/>
    <s v="123"/>
    <x v="90"/>
  </r>
  <r>
    <x v="125"/>
    <s v="BagPET PE MTZGR MNMNU Sr DD Bf1.5kg CH17"/>
    <s v="350035"/>
    <s v="123"/>
    <x v="91"/>
  </r>
  <r>
    <x v="125"/>
    <s v="BagPET PE MTZGR MNMNU Sr DD Bf1.5kg CH17"/>
    <s v="350035"/>
    <s v="123"/>
    <x v="91"/>
  </r>
  <r>
    <x v="125"/>
    <s v="BagPET PE MTZGR MNMNU Sr DD Bf1.5kg CH17"/>
    <s v="350035"/>
    <s v="123"/>
    <x v="91"/>
  </r>
  <r>
    <x v="126"/>
    <s v="BagPET PE MTZGR JNR Chkn&amp;Mlk&amp;Veg 3kgCH17"/>
    <s v="370185"/>
    <s v="123"/>
    <x v="61"/>
  </r>
  <r>
    <x v="126"/>
    <s v="BagPET PE MTZGR JNR Chkn&amp;Mlk&amp;Veg 3kgCH17"/>
    <s v="370185"/>
    <s v="123"/>
    <x v="61"/>
  </r>
  <r>
    <x v="127"/>
    <s v="BagPET PE MATZINGER BLNC Chkn&amp;Veg3kgCH17"/>
    <s v="370567"/>
    <s v="123"/>
    <x v="49"/>
  </r>
  <r>
    <x v="128"/>
    <s v="BagPP Woven FRISKIES ATV DD Bf 10kg XE17"/>
    <s v="1000181266"/>
    <s v="100"/>
    <x v="92"/>
  </r>
  <r>
    <x v="128"/>
    <s v="BagPP Woven FRISKIES ATV DD Bf 10kg XE17"/>
    <s v="1000181265"/>
    <s v="100"/>
    <x v="92"/>
  </r>
  <r>
    <x v="129"/>
    <s v="BagPP Woven FRISKIES ATV DD Bf 18kg XE17"/>
    <s v="1000175235"/>
    <s v="123"/>
    <x v="61"/>
  </r>
  <r>
    <x v="129"/>
    <s v="BagPP Woven FRISKIES ATV DD Bf 18kg XE17"/>
    <s v="1000175235"/>
    <s v="123"/>
    <x v="61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1267"/>
    <s v="100"/>
    <x v="93"/>
  </r>
  <r>
    <x v="130"/>
    <s v="BagPP Woven FRSK BLNC DD ChknVeg10kgXE17"/>
    <s v="1000181267"/>
    <s v="100"/>
    <x v="93"/>
  </r>
  <r>
    <x v="130"/>
    <s v="BagPP Woven FRSK BLNC DD ChknVeg10kgXE17"/>
    <s v="1000181267"/>
    <s v="100"/>
    <x v="93"/>
  </r>
  <r>
    <x v="130"/>
    <s v="BagPP Woven FRSK BLNC DD ChknVeg10kgXE17"/>
    <s v="1000181267"/>
    <s v="100"/>
    <x v="93"/>
  </r>
  <r>
    <x v="131"/>
    <s v="BagPP WovenFRSK BLNC DDC ChknVeg18kgXE17"/>
    <s v="1000168200"/>
    <s v="123"/>
    <x v="94"/>
  </r>
  <r>
    <x v="132"/>
    <s v="BagPP Woven FRSKJNR DDChknMlkVeg10kgXE17"/>
    <s v="1000180261"/>
    <s v="123"/>
    <x v="94"/>
  </r>
  <r>
    <x v="132"/>
    <s v="BagPP Woven FRSKJNR DDChknMlkVeg10kgXE17"/>
    <s v="1000180261"/>
    <s v="123"/>
    <x v="94"/>
  </r>
  <r>
    <x v="132"/>
    <s v="BagPP Woven FRSKJNR DDChknMlkVeg10kgXE17"/>
    <s v="1000180261"/>
    <s v="123"/>
    <x v="94"/>
  </r>
  <r>
    <x v="133"/>
    <s v="Bag PET PE FRISKIES ADL DD Bf 4kgXZ12/17"/>
    <s v="371425"/>
    <s v="123"/>
    <x v="95"/>
  </r>
  <r>
    <x v="133"/>
    <s v="Bag PET PE FRISKIES ADL DD Bf 4kgXZ12/17"/>
    <s v="371425"/>
    <s v="123"/>
    <x v="95"/>
  </r>
  <r>
    <x v="133"/>
    <s v="Bag PET PE FRISKIES ADL DD Bf 4kgXZ12/17"/>
    <s v="371425"/>
    <s v="123"/>
    <x v="95"/>
  </r>
  <r>
    <x v="134"/>
    <s v="BagPET PE FRISKIES ACTIVE DD Bf 4kg XE17"/>
    <s v="368904"/>
    <s v="123"/>
    <x v="96"/>
  </r>
  <r>
    <x v="134"/>
    <s v="BagPET PE FRISKIES ACTIVE DD Bf 4kg XE17"/>
    <s v="368904"/>
    <s v="123"/>
    <x v="96"/>
  </r>
  <r>
    <x v="135"/>
    <s v="BagPET PE FRSK BLNC DD Chkn&amp;Veg 4kg XE17"/>
    <s v="368909"/>
    <s v="123"/>
    <x v="60"/>
  </r>
  <r>
    <x v="135"/>
    <s v="BagPET PE FRSK BLNC DD Chkn&amp;Veg 4kg XE17"/>
    <s v="368909"/>
    <s v="123"/>
    <x v="60"/>
  </r>
  <r>
    <x v="135"/>
    <s v="BagPET PE FRSK BLNC DD Chkn&amp;Veg 4kg XE17"/>
    <s v="368909"/>
    <s v="123"/>
    <x v="60"/>
  </r>
  <r>
    <x v="136"/>
    <s v="BagPET PE FRSK JNR DD ChknMlkVeg3kg XZ17"/>
    <s v="366201"/>
    <s v="123"/>
    <x v="52"/>
  </r>
  <r>
    <x v="136"/>
    <s v="BagPET PE FRSK JNR DD ChknMlkVeg3kg XZ17"/>
    <s v="366201"/>
    <s v="123"/>
    <x v="52"/>
  </r>
  <r>
    <x v="137"/>
    <s v="BagPET PE FRSK JNR DD ChknMlkVeg4kg XE17"/>
    <s v="370555"/>
    <s v="123"/>
    <x v="52"/>
  </r>
  <r>
    <x v="138"/>
    <s v="BagPET PE FRSK MNMNU DD ChknVeg1.5kgXE17"/>
    <s v="369632"/>
    <s v="123"/>
    <x v="97"/>
  </r>
  <r>
    <x v="138"/>
    <s v="BagPET PE FRSK MNMNU DD ChknVeg1.5kgXE17"/>
    <s v="369632"/>
    <s v="123"/>
    <x v="97"/>
  </r>
  <r>
    <x v="139"/>
    <s v="BagPET PE FRSK MNMNU DD ChknVeg2kg X2 17"/>
    <s v="367399"/>
    <s v="123"/>
    <x v="49"/>
  </r>
  <r>
    <x v="140"/>
    <s v="BagPETPE FRSK MNMNU LtDDChknVeg1.5kgXZ17"/>
    <s v="371230"/>
    <s v="123"/>
    <x v="49"/>
  </r>
  <r>
    <x v="141"/>
    <s v="BagPET PE FRISKIES OMEGA DD BfFsh3kgXZ17"/>
    <s v="367403"/>
    <s v="123"/>
    <x v="49"/>
  </r>
  <r>
    <x v="141"/>
    <s v="BagPET PE FRISKIES OMEGA DD BfFsh3kgXZ17"/>
    <s v="367403"/>
    <s v="123"/>
    <x v="49"/>
  </r>
  <r>
    <x v="142"/>
    <s v="BagPET PE FRISKIES LGT DD ChknVeg4kgFR17"/>
    <s v="352543"/>
    <s v="123"/>
    <x v="52"/>
  </r>
  <r>
    <x v="143"/>
    <s v="BagPET PE FRSK MNMNU LtDD ChknVeg2kgFR17"/>
    <s v="368892"/>
    <s v="123"/>
    <x v="49"/>
  </r>
  <r>
    <x v="144"/>
    <s v="Laminate PET ONE Cat Smn&amp;WhlG 950g CH17"/>
    <s v="2435430010"/>
    <s v="123"/>
    <x v="55"/>
  </r>
  <r>
    <x v="145"/>
    <s v="Laminate PET ONE ADULT Cat Chkn950g XE17"/>
    <s v="2534350010"/>
    <s v="123"/>
    <x v="55"/>
  </r>
  <r>
    <x v="146"/>
    <s v="Vitamine Mnrl Premix Sec Chien BI-D 20kg"/>
    <s v="UH520057"/>
    <s v="100"/>
    <x v="37"/>
  </r>
  <r>
    <x v="146"/>
    <s v="Vitamine Mnrl Premix Sec Chien BI-D 20kg"/>
    <s v="UH520057"/>
    <s v="100"/>
    <x v="37"/>
  </r>
  <r>
    <x v="146"/>
    <s v="Vitamine Mnrl Premix Sec Chien BI-D 20kg"/>
    <s v="UH520014"/>
    <s v="100"/>
    <x v="12"/>
  </r>
  <r>
    <x v="146"/>
    <s v="Vitamine Mnrl Premix Sec Chien BI-D 20kg"/>
    <s v="UH520014"/>
    <s v="100"/>
    <x v="12"/>
  </r>
  <r>
    <x v="146"/>
    <s v="Vitamine Mnrl Premix Sec Chien BI-D 20kg"/>
    <s v="UH520057"/>
    <s v="100"/>
    <x v="37"/>
  </r>
  <r>
    <x v="146"/>
    <s v="Vitamine Mnrl Premix Sec Chien BI-D 20kg"/>
    <s v="UH520057"/>
    <s v="100"/>
    <x v="37"/>
  </r>
  <r>
    <x v="147"/>
    <s v="BagPETPE FRSK CNCHY&amp;TNDR Smn 1.5kg X2 18"/>
    <s v="1000182268"/>
    <s v="123"/>
    <x v="52"/>
  </r>
  <r>
    <x v="147"/>
    <s v="BagPETPE FRSK CNCHY&amp;TNDR Smn 1.5kg X2 18"/>
    <s v="1000182268"/>
    <s v="123"/>
    <x v="52"/>
  </r>
  <r>
    <x v="148"/>
    <s v="LaminateMlayFRSKCROC&amp;TENDSmn1.5kgFR10/18"/>
    <s v="2816680010"/>
    <s v="123"/>
    <x v="45"/>
  </r>
  <r>
    <x v="149"/>
    <s v="Bag PET PE ONE LIGHT DrC Chicken1.5kg CH"/>
    <s v="1000152102"/>
    <s v="123"/>
    <x v="51"/>
  </r>
  <r>
    <x v="150"/>
    <s v="Vitamine Minéral Prmx SprPr Sec BK-C15kg"/>
    <s v="25102019"/>
    <s v="123"/>
    <x v="22"/>
  </r>
  <r>
    <x v="150"/>
    <s v="Vitamine Minéral Prmx SprPr Sec BK-C15kg"/>
    <s v="UH520013"/>
    <s v="123"/>
    <x v="98"/>
  </r>
  <r>
    <x v="150"/>
    <s v="Vitamine Minéral Prmx SprPr Sec BK-C15kg"/>
    <s v="UH520013"/>
    <s v="123"/>
    <x v="98"/>
  </r>
  <r>
    <x v="150"/>
    <s v="Vitamine Minéral Prmx SprPr Sec BK-C15kg"/>
    <s v="UH520013"/>
    <s v="123"/>
    <x v="98"/>
  </r>
  <r>
    <x v="150"/>
    <s v="Vitamine Minéral Prmx SprPr Sec BK-C15kg"/>
    <s v="25102019"/>
    <s v="123"/>
    <x v="22"/>
  </r>
  <r>
    <x v="150"/>
    <s v="Vitamine Minéral Prmx SprPr Sec BK-C15kg"/>
    <s v="UH520013"/>
    <s v="123"/>
    <x v="98"/>
  </r>
  <r>
    <x v="150"/>
    <s v="Vitamine Minéral Prmx SprPr Sec BK-C15kg"/>
    <s v="UH519980"/>
    <s v="123"/>
    <x v="34"/>
  </r>
  <r>
    <x v="150"/>
    <s v="Vitamine Minéral Prmx SprPr Sec BK-C15kg"/>
    <s v="UH519980"/>
    <s v="123"/>
    <x v="34"/>
  </r>
  <r>
    <x v="151"/>
    <s v="Vitamine Minéral Prmx Sec Chat BF-B20kg"/>
    <s v="UH519979"/>
    <s v="123"/>
    <x v="99"/>
  </r>
  <r>
    <x v="151"/>
    <s v="Vitamine Minéral Prmx Sec Chat BF-B20kg"/>
    <s v="UH519979"/>
    <s v="123"/>
    <x v="99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19945"/>
    <s v="123"/>
    <x v="0"/>
  </r>
  <r>
    <x v="151"/>
    <s v="Vitamine Minéral Prmx Sec Chat BF-B20kg"/>
    <s v="UH519945"/>
    <s v="123"/>
    <x v="17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2"/>
    <s v="LaminateMlay ONE STRLCTWHTCTRChkn1.5kgFR"/>
    <s v="194473008"/>
    <s v="123"/>
    <x v="55"/>
  </r>
  <r>
    <x v="152"/>
    <s v="LaminateMlay ONE STRLCTWHTCTRChkn1.5kgFR"/>
    <s v="194473008"/>
    <s v="123"/>
    <x v="55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4"/>
    <s v="Bag PET PE FRSK DrC Ntred Lmb&amp;Veg 4kg QO"/>
    <s v="100014781"/>
    <s v="123"/>
    <x v="51"/>
  </r>
  <r>
    <x v="154"/>
    <s v="Bag PET PE FRSK DrC Ntred Lmb&amp;Veg 4kg QO"/>
    <s v="100014781"/>
    <s v="123"/>
    <x v="51"/>
  </r>
  <r>
    <x v="155"/>
    <s v="Bag PET PE ONE STRLCTWHTCTR 1.5kg XM18"/>
    <s v="1000176241"/>
    <s v="123"/>
    <x v="51"/>
  </r>
  <r>
    <x v="156"/>
    <s v="BagPETPE FRSK DrCNtredLmb4.5kgPR500gQO19"/>
    <s v="1000163175"/>
    <s v="123"/>
    <x v="102"/>
  </r>
  <r>
    <x v="156"/>
    <s v="BagPETPE FRSK DrCNtredLmb4.5kgPR500gQO19"/>
    <s v="1000163175"/>
    <s v="123"/>
    <x v="102"/>
  </r>
  <r>
    <x v="156"/>
    <s v="BagPETPE FRSK DrCNtredLmb4.5kgPR500gQO19"/>
    <s v="1000163175"/>
    <s v="123"/>
    <x v="102"/>
  </r>
  <r>
    <x v="156"/>
    <s v="BagPETPE FRSK DrCNtredLmb4.5kgPR500gQO19"/>
    <s v="1000163175"/>
    <s v="123"/>
    <x v="102"/>
  </r>
  <r>
    <x v="156"/>
    <s v="BagPETPE FRSK DrCNtredLmb4.5kgPR500gQO19"/>
    <s v="1000163175"/>
    <s v="123"/>
    <x v="102"/>
  </r>
  <r>
    <x v="157"/>
    <s v="LaminateMlay VTLBAL STERILCDrCBf450gCH18"/>
    <s v="2928510010"/>
    <s v="123"/>
    <x v="46"/>
  </r>
  <r>
    <x v="158"/>
    <s v="LaminateMlay VTL BAL STERILCSmn1.5kgCH18"/>
    <s v="2470630010"/>
    <s v="123"/>
    <x v="46"/>
  </r>
  <r>
    <x v="159"/>
    <s v="BagPETPE FRSKDrCSmnVeg4.5kgPR+500gN1FR18"/>
    <s v="1000157141"/>
    <s v="123"/>
    <x v="52"/>
  </r>
  <r>
    <x v="160"/>
    <s v="BagPETPE FRSKBLNCChknVeg4.5kgPR+500gFR19"/>
    <s v="360429"/>
    <s v="123"/>
    <x v="49"/>
  </r>
  <r>
    <x v="160"/>
    <s v="BagPETPE FRSKBLNCChknVeg4.5kgPR+500gFR19"/>
    <s v="360429"/>
    <s v="123"/>
    <x v="51"/>
  </r>
  <r>
    <x v="161"/>
    <s v="BagPP Woven FRSK DrC Smn9kg PR+1.5kgFR19"/>
    <s v="1000173225"/>
    <s v="123"/>
    <x v="103"/>
  </r>
  <r>
    <x v="162"/>
    <s v="BagPP Woven FRSK BLNCDDChknVeg15kgPRFR19"/>
    <s v="1000165183"/>
    <s v="123"/>
    <x v="90"/>
  </r>
  <r>
    <x v="163"/>
    <s v="BagPP Woven FRSK Ntred DrCTrky7.5kg QO19"/>
    <s v="1000182269"/>
    <s v="123"/>
    <x v="94"/>
  </r>
  <r>
    <x v="163"/>
    <s v="BagPP Woven FRSK Ntred DrCTrky7.5kg QO19"/>
    <s v="1000182269"/>
    <s v="123"/>
    <x v="94"/>
  </r>
  <r>
    <x v="164"/>
    <s v="Bag PET PE FRSK Ntred DrC Trky 2kg FR19"/>
    <s v="1000174232"/>
    <s v="123"/>
    <x v="49"/>
  </r>
  <r>
    <x v="165"/>
    <s v="BagPET PE ONE ADL DrC Chkn&amp;WhlG3kgPRFR19"/>
    <s v="0910A08741"/>
    <s v="123"/>
    <x v="52"/>
  </r>
  <r>
    <x v="166"/>
    <s v="Adhesive Hot MeltTechnomeltSupraHT350OTS"/>
    <s v=""/>
    <s v="123"/>
    <x v="104"/>
  </r>
  <r>
    <x v="166"/>
    <s v="Adhesive Hot MeltTechnomeltSupraHT350OTS"/>
    <s v=""/>
    <s v="123"/>
    <x v="104"/>
  </r>
  <r>
    <x v="167"/>
    <s v="Tape Thml Wax TransferBlack160mmx600mOTS"/>
    <s v=""/>
    <s v="123"/>
    <x v="42"/>
  </r>
  <r>
    <x v="167"/>
    <s v="Tape Thml Wax TransferBlack160mmx600mOTS"/>
    <s v=""/>
    <s v="123"/>
    <x v="42"/>
  </r>
  <r>
    <x v="168"/>
    <s v="Tape Thml Wax Trans Blk160mmx300m 05 OTS"/>
    <s v="013149144"/>
    <s v="123"/>
    <x v="105"/>
  </r>
  <r>
    <x v="169"/>
    <s v="Adhesive HtMt HENKEL Supra150 Plus OTS"/>
    <s v=""/>
    <s v="123"/>
    <x v="106"/>
  </r>
  <r>
    <x v="169"/>
    <s v="Adhesive HtMt HENKEL Supra150 Plus OTS"/>
    <s v=""/>
    <s v="123"/>
    <x v="106"/>
  </r>
  <r>
    <x v="169"/>
    <s v="Adhesive HtMt HENKEL Supra150 Plus OTS"/>
    <s v=""/>
    <s v="123"/>
    <x v="106"/>
  </r>
  <r>
    <x v="169"/>
    <s v="Adhesive HtMt HENKEL Supra150 Plus OTS"/>
    <s v=""/>
    <s v="123"/>
    <x v="1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4" cacheId="2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199" firstHeaderRow="1" firstDataRow="1" firstDataCol="2"/>
  <pivotFields count="5">
    <pivotField axis="axisRow" dataField="1" outline="0" showAll="0" defaultSubtotal="0">
      <items count="19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m="1" x="177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181"/>
        <item x="24"/>
        <item x="25"/>
        <item x="26"/>
        <item x="27"/>
        <item x="28"/>
        <item x="29"/>
        <item x="31"/>
        <item x="32"/>
        <item x="33"/>
        <item x="34"/>
        <item x="35"/>
        <item x="36"/>
        <item x="37"/>
        <item x="38"/>
        <item x="39"/>
        <item x="40"/>
        <item m="1" x="180"/>
        <item x="42"/>
        <item m="1" x="196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6"/>
        <item x="57"/>
        <item x="58"/>
        <item x="59"/>
        <item x="60"/>
        <item x="61"/>
        <item x="63"/>
        <item x="65"/>
        <item x="66"/>
        <item x="67"/>
        <item m="1" x="185"/>
        <item x="69"/>
        <item x="73"/>
        <item m="1" x="173"/>
        <item x="74"/>
        <item x="75"/>
        <item x="76"/>
        <item x="78"/>
        <item x="79"/>
        <item x="80"/>
        <item x="81"/>
        <item x="82"/>
        <item m="1" x="179"/>
        <item x="84"/>
        <item x="85"/>
        <item x="86"/>
        <item x="87"/>
        <item m="1" x="184"/>
        <item x="88"/>
        <item m="1" x="178"/>
        <item x="89"/>
        <item x="90"/>
        <item x="91"/>
        <item x="92"/>
        <item x="94"/>
        <item x="95"/>
        <item x="96"/>
        <item x="97"/>
        <item x="98"/>
        <item x="99"/>
        <item x="101"/>
        <item x="102"/>
        <item m="1" x="190"/>
        <item x="103"/>
        <item x="104"/>
        <item x="105"/>
        <item x="106"/>
        <item m="1" x="175"/>
        <item m="1" x="191"/>
        <item x="107"/>
        <item x="108"/>
        <item x="109"/>
        <item x="110"/>
        <item x="111"/>
        <item m="1" x="170"/>
        <item m="1" x="174"/>
        <item m="1" x="171"/>
        <item x="114"/>
        <item x="115"/>
        <item x="116"/>
        <item x="117"/>
        <item m="1" x="189"/>
        <item m="1" x="193"/>
        <item x="118"/>
        <item x="119"/>
        <item x="120"/>
        <item x="121"/>
        <item x="123"/>
        <item x="124"/>
        <item m="1" x="192"/>
        <item x="125"/>
        <item x="126"/>
        <item m="1" x="187"/>
        <item x="128"/>
        <item x="129"/>
        <item x="130"/>
        <item x="131"/>
        <item x="132"/>
        <item x="134"/>
        <item x="135"/>
        <item m="1" x="176"/>
        <item x="138"/>
        <item x="139"/>
        <item x="140"/>
        <item x="141"/>
        <item x="142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m="1" x="182"/>
        <item x="159"/>
        <item x="160"/>
        <item x="161"/>
        <item x="162"/>
        <item x="163"/>
        <item x="164"/>
        <item m="1" x="186"/>
        <item x="165"/>
        <item x="166"/>
        <item x="167"/>
        <item x="168"/>
        <item x="169"/>
        <item x="55"/>
        <item x="62"/>
        <item x="68"/>
        <item x="71"/>
        <item x="72"/>
        <item x="127"/>
        <item x="136"/>
        <item x="137"/>
        <item x="30"/>
        <item x="41"/>
        <item m="1" x="194"/>
        <item x="64"/>
        <item m="1" x="195"/>
        <item m="1" x="197"/>
        <item x="112"/>
        <item m="1" x="172"/>
        <item x="122"/>
        <item x="133"/>
        <item m="1" x="183"/>
        <item x="143"/>
        <item x="70"/>
        <item x="83"/>
        <item x="93"/>
        <item m="1" x="188"/>
        <item x="113"/>
        <item x="77"/>
        <item x="10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/>
    <pivotField showAll="0"/>
    <pivotField showAll="0" defaultSubtotal="0"/>
    <pivotField axis="axisRow" outline="0" showAll="0" sortType="ascending" defaultSubtotal="0">
      <items count="135">
        <item x="51"/>
        <item x="52"/>
        <item x="76"/>
        <item x="90"/>
        <item x="94"/>
        <item x="49"/>
        <item x="87"/>
        <item x="22"/>
        <item x="15"/>
        <item x="100"/>
        <item m="1" x="127"/>
        <item x="14"/>
        <item x="17"/>
        <item x="99"/>
        <item m="1" x="114"/>
        <item m="1" x="111"/>
        <item x="21"/>
        <item x="4"/>
        <item x="105"/>
        <item x="38"/>
        <item x="42"/>
        <item x="106"/>
        <item x="40"/>
        <item x="13"/>
        <item x="9"/>
        <item x="39"/>
        <item x="104"/>
        <item x="25"/>
        <item x="24"/>
        <item x="10"/>
        <item x="3"/>
        <item x="35"/>
        <item m="1" x="121"/>
        <item x="69"/>
        <item x="67"/>
        <item x="68"/>
        <item x="66"/>
        <item x="65"/>
        <item x="1"/>
        <item x="98"/>
        <item x="12"/>
        <item x="26"/>
        <item x="33"/>
        <item x="34"/>
        <item x="37"/>
        <item x="16"/>
        <item x="0"/>
        <item x="2"/>
        <item m="1" x="133"/>
        <item m="1" x="112"/>
        <item m="1" x="108"/>
        <item x="78"/>
        <item x="101"/>
        <item x="19"/>
        <item x="18"/>
        <item x="83"/>
        <item x="20"/>
        <item x="61"/>
        <item x="58"/>
        <item x="53"/>
        <item x="57"/>
        <item x="73"/>
        <item x="54"/>
        <item x="31"/>
        <item x="63"/>
        <item x="29"/>
        <item x="27"/>
        <item x="28"/>
        <item x="30"/>
        <item m="1" x="110"/>
        <item x="23"/>
        <item x="8"/>
        <item x="7"/>
        <item x="6"/>
        <item x="5"/>
        <item x="41"/>
        <item x="32"/>
        <item m="1" x="120"/>
        <item m="1" x="117"/>
        <item x="75"/>
        <item x="86"/>
        <item m="1" x="109"/>
        <item x="56"/>
        <item x="36"/>
        <item m="1" x="131"/>
        <item m="1" x="128"/>
        <item m="1" x="125"/>
        <item m="1" x="123"/>
        <item x="72"/>
        <item x="64"/>
        <item x="84"/>
        <item x="70"/>
        <item m="1" x="107"/>
        <item x="89"/>
        <item x="88"/>
        <item x="80"/>
        <item x="97"/>
        <item x="95"/>
        <item m="1" x="119"/>
        <item x="85"/>
        <item m="1" x="115"/>
        <item x="102"/>
        <item x="60"/>
        <item x="91"/>
        <item x="96"/>
        <item x="50"/>
        <item x="81"/>
        <item x="82"/>
        <item x="92"/>
        <item x="93"/>
        <item m="1" x="129"/>
        <item m="1" x="124"/>
        <item m="1" x="122"/>
        <item m="1" x="118"/>
        <item m="1" x="116"/>
        <item x="103"/>
        <item x="74"/>
        <item m="1" x="134"/>
        <item x="71"/>
        <item m="1" x="132"/>
        <item m="1" x="130"/>
        <item m="1" x="126"/>
        <item x="43"/>
        <item x="79"/>
        <item x="77"/>
        <item x="11"/>
        <item x="46"/>
        <item x="48"/>
        <item x="47"/>
        <item x="59"/>
        <item x="55"/>
        <item x="44"/>
        <item x="45"/>
        <item x="62"/>
        <item m="1" x="11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4"/>
    <field x="0"/>
  </rowFields>
  <rowItems count="196">
    <i>
      <x/>
      <x v="50"/>
    </i>
    <i r="1">
      <x v="53"/>
    </i>
    <i r="1">
      <x v="64"/>
    </i>
    <i r="1">
      <x v="95"/>
    </i>
    <i r="1">
      <x v="96"/>
    </i>
    <i r="1">
      <x v="121"/>
    </i>
    <i r="1">
      <x v="148"/>
    </i>
    <i r="1">
      <x v="153"/>
    </i>
    <i r="1">
      <x v="154"/>
    </i>
    <i r="1">
      <x v="160"/>
    </i>
    <i r="1">
      <x v="191"/>
    </i>
    <i r="1">
      <x v="193"/>
    </i>
    <i r="1">
      <x v="197"/>
    </i>
    <i>
      <x v="1"/>
      <x v="51"/>
    </i>
    <i r="1">
      <x v="91"/>
    </i>
    <i r="1">
      <x v="92"/>
    </i>
    <i r="1">
      <x v="98"/>
    </i>
    <i r="1">
      <x v="117"/>
    </i>
    <i r="1">
      <x v="142"/>
    </i>
    <i r="1">
      <x v="146"/>
    </i>
    <i r="1">
      <x v="159"/>
    </i>
    <i r="1">
      <x v="166"/>
    </i>
    <i r="1">
      <x v="177"/>
    </i>
    <i r="1">
      <x v="178"/>
    </i>
    <i>
      <x v="2"/>
      <x v="80"/>
    </i>
    <i r="1">
      <x v="81"/>
    </i>
    <i r="1">
      <x v="83"/>
    </i>
    <i r="1">
      <x v="85"/>
    </i>
    <i r="1">
      <x v="87"/>
    </i>
    <i r="1">
      <x v="88"/>
    </i>
    <i r="1">
      <x v="108"/>
    </i>
    <i>
      <x v="3"/>
      <x v="125"/>
    </i>
    <i r="1">
      <x v="162"/>
    </i>
    <i>
      <x v="4"/>
      <x v="133"/>
    </i>
    <i r="1">
      <x v="134"/>
    </i>
    <i r="1">
      <x v="163"/>
    </i>
    <i>
      <x v="5"/>
      <x v="48"/>
    </i>
    <i r="1">
      <x v="96"/>
    </i>
    <i r="1">
      <x v="123"/>
    </i>
    <i r="1">
      <x v="124"/>
    </i>
    <i r="1">
      <x v="139"/>
    </i>
    <i r="1">
      <x v="140"/>
    </i>
    <i r="1">
      <x v="141"/>
    </i>
    <i r="1">
      <x v="160"/>
    </i>
    <i r="1">
      <x v="164"/>
    </i>
    <i r="1">
      <x v="176"/>
    </i>
    <i r="1">
      <x v="187"/>
    </i>
    <i r="1">
      <x v="190"/>
    </i>
    <i>
      <x v="6"/>
      <x v="106"/>
    </i>
    <i>
      <x v="7"/>
      <x v="19"/>
    </i>
    <i r="1">
      <x v="149"/>
    </i>
    <i>
      <x v="8"/>
      <x v="12"/>
    </i>
    <i>
      <x v="9"/>
      <x v="150"/>
    </i>
    <i>
      <x v="11"/>
      <x v="12"/>
    </i>
    <i>
      <x v="12"/>
      <x v="15"/>
    </i>
    <i r="1">
      <x v="150"/>
    </i>
    <i>
      <x v="13"/>
      <x v="150"/>
    </i>
    <i>
      <x v="16"/>
      <x v="18"/>
    </i>
    <i>
      <x v="17"/>
      <x v="2"/>
    </i>
    <i>
      <x v="18"/>
      <x v="169"/>
    </i>
    <i>
      <x v="19"/>
      <x v="36"/>
    </i>
    <i>
      <x v="20"/>
      <x v="40"/>
    </i>
    <i r="1">
      <x v="168"/>
    </i>
    <i>
      <x v="21"/>
      <x v="170"/>
    </i>
    <i>
      <x v="22"/>
      <x v="38"/>
    </i>
    <i>
      <x v="23"/>
      <x v="11"/>
    </i>
    <i r="1">
      <x v="20"/>
    </i>
    <i>
      <x v="24"/>
      <x v="7"/>
    </i>
    <i>
      <x v="25"/>
      <x v="37"/>
    </i>
    <i>
      <x v="26"/>
      <x v="167"/>
    </i>
    <i>
      <x v="27"/>
      <x v="24"/>
    </i>
    <i>
      <x v="28"/>
      <x v="22"/>
    </i>
    <i>
      <x v="29"/>
      <x v="8"/>
    </i>
    <i>
      <x v="30"/>
      <x v="1"/>
    </i>
    <i>
      <x v="31"/>
      <x v="32"/>
    </i>
    <i>
      <x v="33"/>
      <x v="175"/>
    </i>
    <i>
      <x v="34"/>
      <x v="175"/>
    </i>
    <i>
      <x v="35"/>
      <x v="175"/>
    </i>
    <i>
      <x v="36"/>
      <x v="174"/>
    </i>
    <i>
      <x v="37"/>
      <x v="174"/>
    </i>
    <i>
      <x v="38"/>
      <x/>
    </i>
    <i r="1">
      <x v="35"/>
    </i>
    <i>
      <x v="39"/>
      <x v="149"/>
    </i>
    <i>
      <x v="40"/>
      <x v="10"/>
    </i>
    <i r="1">
      <x v="145"/>
    </i>
    <i>
      <x v="41"/>
      <x v="26"/>
    </i>
    <i>
      <x v="42"/>
      <x v="30"/>
    </i>
    <i>
      <x v="43"/>
      <x v="149"/>
    </i>
    <i r="1">
      <x v="179"/>
    </i>
    <i>
      <x v="44"/>
      <x v="33"/>
    </i>
    <i r="1">
      <x v="145"/>
    </i>
    <i>
      <x v="45"/>
      <x v="14"/>
    </i>
    <i>
      <x v="46"/>
      <x/>
    </i>
    <i r="1">
      <x v="150"/>
    </i>
    <i>
      <x v="47"/>
      <x/>
    </i>
    <i r="1">
      <x v="16"/>
    </i>
    <i>
      <x v="51"/>
      <x v="89"/>
    </i>
    <i>
      <x v="52"/>
      <x v="152"/>
    </i>
    <i>
      <x v="53"/>
      <x v="16"/>
    </i>
    <i r="1">
      <x v="31"/>
    </i>
    <i>
      <x v="54"/>
      <x v="16"/>
    </i>
    <i>
      <x v="55"/>
      <x v="97"/>
    </i>
    <i r="1">
      <x v="101"/>
    </i>
    <i>
      <x v="56"/>
      <x v="17"/>
    </i>
    <i>
      <x v="57"/>
      <x v="65"/>
    </i>
    <i r="1">
      <x v="128"/>
    </i>
    <i r="1">
      <x v="131"/>
    </i>
    <i>
      <x v="58"/>
      <x v="59"/>
    </i>
    <i>
      <x v="59"/>
      <x v="54"/>
    </i>
    <i>
      <x v="60"/>
      <x v="57"/>
    </i>
    <i>
      <x v="61"/>
      <x v="73"/>
    </i>
    <i>
      <x v="62"/>
      <x v="55"/>
    </i>
    <i r="1">
      <x v="61"/>
    </i>
    <i r="1">
      <x v="63"/>
    </i>
    <i>
      <x v="63"/>
      <x v="28"/>
    </i>
    <i>
      <x v="64"/>
      <x v="66"/>
    </i>
    <i>
      <x v="65"/>
      <x v="28"/>
    </i>
    <i r="1">
      <x v="34"/>
    </i>
    <i>
      <x v="66"/>
      <x v="27"/>
    </i>
    <i>
      <x v="67"/>
      <x v="27"/>
    </i>
    <i>
      <x v="68"/>
      <x v="28"/>
    </i>
    <i>
      <x v="70"/>
      <x v="21"/>
    </i>
    <i>
      <x v="71"/>
      <x v="6"/>
    </i>
    <i>
      <x v="72"/>
      <x v="4"/>
    </i>
    <i r="1">
      <x v="5"/>
    </i>
    <i>
      <x v="73"/>
      <x v="3"/>
    </i>
    <i r="1">
      <x v="23"/>
    </i>
    <i>
      <x v="74"/>
      <x v="3"/>
    </i>
    <i r="1">
      <x v="4"/>
    </i>
    <i>
      <x v="75"/>
      <x v="39"/>
    </i>
    <i>
      <x v="76"/>
      <x v="29"/>
    </i>
    <i>
      <x v="79"/>
      <x v="75"/>
    </i>
    <i>
      <x v="80"/>
      <x v="103"/>
    </i>
    <i>
      <x v="82"/>
      <x v="171"/>
    </i>
    <i>
      <x v="83"/>
      <x v="33"/>
    </i>
    <i>
      <x v="88"/>
      <x v="72"/>
    </i>
    <i>
      <x v="89"/>
      <x v="68"/>
    </i>
    <i>
      <x v="90"/>
      <x v="100"/>
    </i>
    <i>
      <x v="91"/>
      <x v="69"/>
    </i>
    <i>
      <x v="93"/>
      <x v="120"/>
    </i>
    <i>
      <x v="94"/>
      <x v="107"/>
    </i>
    <i>
      <x v="95"/>
      <x v="90"/>
    </i>
    <i>
      <x v="96"/>
      <x v="138"/>
    </i>
    <i>
      <x v="97"/>
      <x v="188"/>
    </i>
    <i>
      <x v="99"/>
      <x v="102"/>
    </i>
    <i>
      <x v="101"/>
      <x v="155"/>
    </i>
    <i>
      <x v="102"/>
      <x v="136"/>
    </i>
    <i r="1">
      <x v="182"/>
    </i>
    <i>
      <x v="103"/>
      <x v="127"/>
    </i>
    <i>
      <x v="104"/>
      <x v="135"/>
    </i>
    <i>
      <x v="105"/>
      <x v="49"/>
    </i>
    <i>
      <x v="106"/>
      <x v="93"/>
    </i>
    <i>
      <x v="107"/>
      <x v="94"/>
    </i>
    <i>
      <x v="108"/>
      <x v="130"/>
    </i>
    <i>
      <x v="109"/>
      <x v="132"/>
    </i>
    <i>
      <x v="115"/>
      <x v="161"/>
    </i>
    <i>
      <x v="116"/>
      <x v="74"/>
    </i>
    <i>
      <x v="118"/>
      <x v="71"/>
    </i>
    <i>
      <x v="122"/>
      <x v="41"/>
    </i>
    <i>
      <x v="123"/>
      <x v="89"/>
    </i>
    <i>
      <x v="124"/>
      <x v="82"/>
    </i>
    <i>
      <x v="125"/>
      <x v="9"/>
    </i>
    <i r="1">
      <x v="122"/>
    </i>
    <i>
      <x v="126"/>
      <x v="45"/>
    </i>
    <i r="1">
      <x v="58"/>
    </i>
    <i r="1">
      <x v="156"/>
    </i>
    <i r="1">
      <x v="157"/>
    </i>
    <i r="1">
      <x v="196"/>
    </i>
    <i>
      <x v="127"/>
      <x v="47"/>
    </i>
    <i r="1">
      <x v="60"/>
    </i>
    <i r="1">
      <x v="76"/>
    </i>
    <i r="1">
      <x v="110"/>
    </i>
    <i r="1">
      <x v="116"/>
    </i>
    <i>
      <x v="128"/>
      <x v="46"/>
    </i>
    <i r="1">
      <x v="47"/>
    </i>
    <i r="1">
      <x v="77"/>
    </i>
    <i r="1">
      <x v="109"/>
    </i>
    <i>
      <x v="129"/>
      <x v="62"/>
    </i>
    <i r="1">
      <x v="172"/>
    </i>
    <i r="1">
      <x v="173"/>
    </i>
    <i>
      <x v="130"/>
      <x v="56"/>
    </i>
    <i r="1">
      <x v="114"/>
    </i>
    <i r="1">
      <x v="143"/>
    </i>
    <i r="1">
      <x v="144"/>
    </i>
    <i r="1">
      <x v="151"/>
    </i>
    <i>
      <x v="131"/>
      <x v="52"/>
    </i>
    <i r="1">
      <x v="78"/>
    </i>
    <i r="1">
      <x v="180"/>
    </i>
    <i r="1">
      <x v="185"/>
    </i>
    <i r="1">
      <x v="192"/>
    </i>
    <i>
      <x v="132"/>
      <x v="43"/>
    </i>
    <i r="1">
      <x v="115"/>
    </i>
    <i r="1">
      <x v="147"/>
    </i>
    <i r="1">
      <x v="195"/>
    </i>
    <i>
      <x v="133"/>
      <x v="66"/>
    </i>
    <i t="grand">
      <x/>
    </i>
  </rowItems>
  <colItems count="1">
    <i/>
  </colItems>
  <dataFields count="1">
    <dataField name="Nombre de Article" fld="0" subtotal="count" baseField="0" baseItem="0"/>
  </dataFields>
  <formats count="6">
    <format dxfId="410">
      <pivotArea field="4" type="button" dataOnly="0" labelOnly="1" outline="0" axis="axisRow" fieldPosition="0"/>
    </format>
    <format dxfId="409">
      <pivotArea field="0" type="button" dataOnly="0" labelOnly="1" outline="0" axis="axisRow" fieldPosition="1"/>
    </format>
    <format dxfId="408">
      <pivotArea dataOnly="0" labelOnly="1" outline="0" axis="axisValues" fieldPosition="0"/>
    </format>
    <format dxfId="407">
      <pivotArea dataOnly="0" labelOnly="1" outline="0" axis="axisValues" fieldPosition="0"/>
    </format>
    <format dxfId="406">
      <pivotArea field="0" type="button" dataOnly="0" labelOnly="1" outline="0" axis="axisRow" fieldPosition="1"/>
    </format>
    <format dxfId="405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au26" displayName="Tableau26" ref="D1:H814" totalsRowShown="0" dataDxfId="416">
  <autoFilter ref="D1:H814"/>
  <tableColumns count="5">
    <tableColumn id="1" name="Article" dataDxfId="415"/>
    <tableColumn id="2" name="Designation" dataDxfId="414"/>
    <tableColumn id="3" name="Lot" dataDxfId="413"/>
    <tableColumn id="5" name="Type" dataDxfId="412"/>
    <tableColumn id="6" name="Emplacement" dataDxfId="41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J1:L154" totalsRowShown="0">
  <autoFilter ref="J1:L154"/>
  <tableColumns count="3">
    <tableColumn id="1" name="Emplacement laiterie"/>
    <tableColumn id="2" name="Nombre de palette " dataDxfId="404">
      <calculatedColumnFormula>SUMIF($G$4:$G$860,Tableau24[[#This Row],[Emplacement laiterie]],$F$4:$F$860)</calculatedColumnFormula>
    </tableColumn>
    <tableColumn id="3" name="Arrondi" dataDxfId="403">
      <calculatedColumnFormula>ROUNDUP(Tableau24[[#This Row],[Nombre de palette ]],0)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R328" totalsRowShown="0">
  <autoFilter ref="A1:R328"/>
  <tableColumns count="18">
    <tableColumn id="1" name="Désignation"/>
    <tableColumn id="2" name="Code" dataDxfId="16"/>
    <tableColumn id="3" name="Gerbable" dataDxfId="15"/>
    <tableColumn id="4" name="Emplacement1" dataDxfId="14">
      <calculatedColumnFormula array="1">IFERROR(INDEX(Feuil15!$A$4:$A$860,MATCH(Tableau1[[#This Row],[Code]],Feuil15!$B$4:$B$860,0)),"Non présent")</calculatedColumnFormula>
    </tableColumn>
    <tableColumn id="5" name="Stock1" dataDxfId="13">
      <calculatedColumnFormula>IFERROR(INDEX(Feuil15!$C$4:$C$860,MATCH(Tableau1[[#This Row],[Code]],Feuil15!$B$4:$B$860,0)),0)</calculatedColumnFormula>
    </tableColumn>
    <tableColumn id="8" name="Emplacement2" dataDxfId="12">
      <calculatedColumnFormula array="1">IFERROR(INDEX(Feuil15!$A$4:$A$860,MATCH(1,(Feuil15!$B$4:$B$860=Tableau1[[#This Row],[Code]])*(Feuil15!$A$4:$A$860&lt;&gt;Tableau1[[#This Row],[Emplacement1]]),0),1),"Non présent")</calculatedColumnFormula>
    </tableColumn>
    <tableColumn id="9" name="Stock2" dataDxfId="11">
      <calculatedColumnFormula array="1">IFERROR(INDEX(Feuil15!$C$4:$C$860,MATCH(1,(Feuil15!$B$4:$B$860=Tableau1[[#This Row],[Code]])*(Feuil15!$A$4:$A$860&lt;&gt;Tableau1[[#This Row],[Emplacement1]]),0),1),0)</calculatedColumnFormula>
    </tableColumn>
    <tableColumn id="10" name="Emplacement3" dataDxfId="10">
      <calculatedColumnFormula array="1">IFERROR(INDEX(Feuil15!$A$4:$A$860,MATCH(1,(Feuil15!$B$4:$B$860=Tableau1[[#This Row],[Code]])*(Feuil15!$A$4:$A$860&lt;&gt;Tableau1[[#This Row],[Emplacement1]])*(Feuil15!$A$4:$A$860&lt;&gt;Tableau1[[#This Row],[Emplacement2]]),0),1),"Non présent")</calculatedColumnFormula>
    </tableColumn>
    <tableColumn id="11" name="Stock3" dataDxfId="9">
      <calculatedColumnFormula array="1">IFERROR(INDEX(Feuil15!$C$4:$C$860,MATCH(1,(Feuil15!$B$4:$B$860=Tableau1[[#This Row],[Code]])*(Feuil15!$A$4:$A$860&lt;&gt;Tableau1[[#This Row],[Emplacement1]])*(Feuil15!$A$4:$A$860&lt;&gt;Tableau1[[#This Row],[Emplacement2]]),0),1),0)</calculatedColumnFormula>
    </tableColumn>
    <tableColumn id="12" name="Emplacement4" dataDxfId="8">
      <calculatedColumnFormula array="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calculatedColumnFormula>
    </tableColumn>
    <tableColumn id="13" name="Stock4" dataDxfId="7">
      <calculatedColumnFormula array="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calculatedColumnFormula>
    </tableColumn>
    <tableColumn id="14" name="Emplacement5" dataDxfId="6">
      <calculatedColumnFormula array="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calculatedColumnFormula>
    </tableColumn>
    <tableColumn id="15" name="Stock5" dataDxfId="5">
      <calculatedColumnFormula array="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calculatedColumnFormula>
    </tableColumn>
    <tableColumn id="16" name="Emplacement6" dataDxfId="4">
      <calculatedColumnFormula array="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calculatedColumnFormula>
    </tableColumn>
    <tableColumn id="17" name="Stock6" dataDxfId="3">
      <calculatedColumnFormula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calculatedColumnFormula>
    </tableColumn>
    <tableColumn id="18" name="Emplacement7" dataDxfId="2">
      <calculatedColumnFormula array="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calculatedColumnFormula>
    </tableColumn>
    <tableColumn id="19" name="Stock7" dataDxfId="1">
      <calculatedColumnFormula array="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calculatedColumnFormula>
    </tableColumn>
    <tableColumn id="24" name="Stock total" dataDxfId="0">
      <calculatedColumnFormula>Tableau1[[#This Row],[Stock7]]+Tableau1[[#This Row],[Stock5]]+Tableau1[[#This Row],[Stock3]]+Tableau1[[#This Row],[Stock6]]+Tableau1[[#This Row],[Stock4]]+Tableau1[[#This Row],[Stock2]]+Tableau1[[#This Row],[Stock1]]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1:P814"/>
  <sheetViews>
    <sheetView tabSelected="1" zoomScale="115" zoomScaleNormal="115" workbookViewId="0">
      <selection activeCell="J796" sqref="J796"/>
    </sheetView>
  </sheetViews>
  <sheetFormatPr baseColWidth="10" defaultRowHeight="15" x14ac:dyDescent="0.25"/>
  <cols>
    <col min="5" max="5" width="46" bestFit="1" customWidth="1"/>
    <col min="6" max="6" width="11.42578125" customWidth="1"/>
    <col min="8" max="8" width="15.42578125" style="31" bestFit="1" customWidth="1"/>
    <col min="11" max="11" width="13.140625" bestFit="1" customWidth="1"/>
  </cols>
  <sheetData>
    <row r="1" spans="4:16" x14ac:dyDescent="0.25">
      <c r="D1" s="62" t="s">
        <v>0</v>
      </c>
      <c r="E1" t="s">
        <v>457</v>
      </c>
      <c r="F1" t="s">
        <v>1</v>
      </c>
      <c r="G1" s="62" t="s">
        <v>458</v>
      </c>
      <c r="H1" s="31" t="s">
        <v>352</v>
      </c>
    </row>
    <row r="2" spans="4:16" x14ac:dyDescent="0.25">
      <c r="D2" s="27">
        <v>40702037</v>
      </c>
      <c r="E2" s="27" t="s">
        <v>2</v>
      </c>
      <c r="F2" s="27" t="s">
        <v>768</v>
      </c>
      <c r="G2" s="27" t="s">
        <v>355</v>
      </c>
      <c r="H2" s="27" t="s">
        <v>28</v>
      </c>
    </row>
    <row r="3" spans="4:16" x14ac:dyDescent="0.25">
      <c r="D3" s="27">
        <v>40702037</v>
      </c>
      <c r="E3" s="27" t="s">
        <v>2</v>
      </c>
      <c r="F3" s="27" t="s">
        <v>897</v>
      </c>
      <c r="G3" s="27" t="s">
        <v>355</v>
      </c>
      <c r="H3" s="27" t="s">
        <v>87</v>
      </c>
    </row>
    <row r="4" spans="4:16" x14ac:dyDescent="0.25">
      <c r="D4" s="27">
        <v>40702037</v>
      </c>
      <c r="E4" s="27" t="s">
        <v>2</v>
      </c>
      <c r="F4" s="27" t="s">
        <v>897</v>
      </c>
      <c r="G4" s="27" t="s">
        <v>355</v>
      </c>
      <c r="H4" s="27" t="s">
        <v>87</v>
      </c>
    </row>
    <row r="5" spans="4:16" x14ac:dyDescent="0.25">
      <c r="D5" s="27">
        <v>40702037</v>
      </c>
      <c r="E5" s="27" t="s">
        <v>2</v>
      </c>
      <c r="F5" s="27" t="s">
        <v>897</v>
      </c>
      <c r="G5" s="27" t="s">
        <v>355</v>
      </c>
      <c r="H5" s="27" t="s">
        <v>87</v>
      </c>
    </row>
    <row r="6" spans="4:16" x14ac:dyDescent="0.25">
      <c r="D6" s="27">
        <v>40702037</v>
      </c>
      <c r="E6" s="27" t="s">
        <v>2</v>
      </c>
      <c r="F6" s="27" t="s">
        <v>897</v>
      </c>
      <c r="G6" s="27" t="s">
        <v>355</v>
      </c>
      <c r="H6" s="27" t="s">
        <v>87</v>
      </c>
    </row>
    <row r="7" spans="4:16" x14ac:dyDescent="0.25">
      <c r="D7" s="27">
        <v>40702037</v>
      </c>
      <c r="E7" s="27" t="s">
        <v>2</v>
      </c>
      <c r="F7" s="27" t="s">
        <v>897</v>
      </c>
      <c r="G7" s="27" t="s">
        <v>355</v>
      </c>
      <c r="H7" s="27" t="s">
        <v>87</v>
      </c>
      <c r="P7" s="2"/>
    </row>
    <row r="8" spans="4:16" x14ac:dyDescent="0.25">
      <c r="D8" s="27">
        <v>40702037</v>
      </c>
      <c r="E8" s="27" t="s">
        <v>2</v>
      </c>
      <c r="F8" s="27" t="s">
        <v>897</v>
      </c>
      <c r="G8" s="27" t="s">
        <v>355</v>
      </c>
      <c r="H8" s="27" t="s">
        <v>87</v>
      </c>
      <c r="P8" s="2"/>
    </row>
    <row r="9" spans="4:16" x14ac:dyDescent="0.25">
      <c r="D9" s="27">
        <v>40702037</v>
      </c>
      <c r="E9" s="27" t="s">
        <v>2</v>
      </c>
      <c r="F9" s="27" t="s">
        <v>768</v>
      </c>
      <c r="G9" s="27" t="s">
        <v>355</v>
      </c>
      <c r="H9" s="27" t="s">
        <v>28</v>
      </c>
      <c r="P9" s="2"/>
    </row>
    <row r="10" spans="4:16" x14ac:dyDescent="0.25">
      <c r="D10" s="27">
        <v>40702037</v>
      </c>
      <c r="E10" s="27" t="s">
        <v>2</v>
      </c>
      <c r="F10" s="27" t="s">
        <v>768</v>
      </c>
      <c r="G10" s="27" t="s">
        <v>355</v>
      </c>
      <c r="H10" s="27" t="s">
        <v>28</v>
      </c>
      <c r="P10" s="2"/>
    </row>
    <row r="11" spans="4:16" x14ac:dyDescent="0.25">
      <c r="D11" s="27">
        <v>40702037</v>
      </c>
      <c r="E11" s="27" t="s">
        <v>2</v>
      </c>
      <c r="F11" s="27" t="s">
        <v>768</v>
      </c>
      <c r="G11" s="27" t="s">
        <v>355</v>
      </c>
      <c r="H11" s="27" t="s">
        <v>28</v>
      </c>
      <c r="P11" s="2"/>
    </row>
    <row r="12" spans="4:16" x14ac:dyDescent="0.25">
      <c r="D12" s="27">
        <v>40702037</v>
      </c>
      <c r="E12" s="27" t="s">
        <v>2</v>
      </c>
      <c r="F12" s="27" t="s">
        <v>897</v>
      </c>
      <c r="G12" s="27" t="s">
        <v>355</v>
      </c>
      <c r="H12" s="27" t="s">
        <v>87</v>
      </c>
      <c r="P12" s="2"/>
    </row>
    <row r="13" spans="4:16" x14ac:dyDescent="0.25">
      <c r="D13" s="27">
        <v>40702037</v>
      </c>
      <c r="E13" s="27" t="s">
        <v>2</v>
      </c>
      <c r="F13" s="27" t="s">
        <v>897</v>
      </c>
      <c r="G13" s="27" t="s">
        <v>355</v>
      </c>
      <c r="H13" s="27" t="s">
        <v>87</v>
      </c>
      <c r="P13" s="2"/>
    </row>
    <row r="14" spans="4:16" x14ac:dyDescent="0.25">
      <c r="D14" s="27">
        <v>40702037</v>
      </c>
      <c r="E14" s="27" t="s">
        <v>2</v>
      </c>
      <c r="F14" s="27" t="s">
        <v>897</v>
      </c>
      <c r="G14" s="27" t="s">
        <v>355</v>
      </c>
      <c r="H14" s="27" t="s">
        <v>87</v>
      </c>
      <c r="P14" s="2"/>
    </row>
    <row r="15" spans="4:16" x14ac:dyDescent="0.25">
      <c r="D15" s="27">
        <v>40702037</v>
      </c>
      <c r="E15" s="27" t="s">
        <v>2</v>
      </c>
      <c r="F15" s="27" t="s">
        <v>897</v>
      </c>
      <c r="G15" s="27" t="s">
        <v>355</v>
      </c>
      <c r="H15" s="27" t="s">
        <v>87</v>
      </c>
      <c r="P15" s="2"/>
    </row>
    <row r="16" spans="4:16" x14ac:dyDescent="0.25">
      <c r="D16" s="27">
        <v>40702037</v>
      </c>
      <c r="E16" s="27" t="s">
        <v>2</v>
      </c>
      <c r="F16" s="27" t="s">
        <v>768</v>
      </c>
      <c r="G16" s="27" t="s">
        <v>355</v>
      </c>
      <c r="H16" s="27" t="s">
        <v>28</v>
      </c>
      <c r="P16" s="2"/>
    </row>
    <row r="17" spans="4:16" x14ac:dyDescent="0.25">
      <c r="D17" s="27">
        <v>40702037</v>
      </c>
      <c r="E17" s="27" t="s">
        <v>2</v>
      </c>
      <c r="F17" s="27" t="s">
        <v>768</v>
      </c>
      <c r="G17" s="27" t="s">
        <v>355</v>
      </c>
      <c r="H17" s="27" t="s">
        <v>28</v>
      </c>
      <c r="P17" s="2"/>
    </row>
    <row r="18" spans="4:16" x14ac:dyDescent="0.25">
      <c r="D18" s="27">
        <v>40702037</v>
      </c>
      <c r="E18" s="27" t="s">
        <v>2</v>
      </c>
      <c r="F18" s="27" t="s">
        <v>768</v>
      </c>
      <c r="G18" s="27" t="s">
        <v>355</v>
      </c>
      <c r="H18" s="27" t="s">
        <v>28</v>
      </c>
      <c r="P18" s="2"/>
    </row>
    <row r="19" spans="4:16" x14ac:dyDescent="0.25">
      <c r="D19" s="27">
        <v>40702037</v>
      </c>
      <c r="E19" s="27" t="s">
        <v>2</v>
      </c>
      <c r="F19" s="27" t="s">
        <v>768</v>
      </c>
      <c r="G19" s="27" t="s">
        <v>355</v>
      </c>
      <c r="H19" s="27" t="s">
        <v>28</v>
      </c>
      <c r="P19" s="2"/>
    </row>
    <row r="20" spans="4:16" x14ac:dyDescent="0.25">
      <c r="D20" s="27">
        <v>40702037</v>
      </c>
      <c r="E20" s="27" t="s">
        <v>2</v>
      </c>
      <c r="F20" s="27" t="s">
        <v>768</v>
      </c>
      <c r="G20" s="27" t="s">
        <v>355</v>
      </c>
      <c r="H20" s="27" t="s">
        <v>28</v>
      </c>
      <c r="P20" s="2"/>
    </row>
    <row r="21" spans="4:16" x14ac:dyDescent="0.25">
      <c r="D21" s="27">
        <v>40702037</v>
      </c>
      <c r="E21" s="27" t="s">
        <v>2</v>
      </c>
      <c r="F21" s="27" t="s">
        <v>768</v>
      </c>
      <c r="G21" s="27" t="s">
        <v>355</v>
      </c>
      <c r="H21" s="27" t="s">
        <v>28</v>
      </c>
      <c r="P21" s="2"/>
    </row>
    <row r="22" spans="4:16" x14ac:dyDescent="0.25">
      <c r="D22" s="27">
        <v>40702037</v>
      </c>
      <c r="E22" s="27" t="s">
        <v>2</v>
      </c>
      <c r="F22" s="27" t="s">
        <v>768</v>
      </c>
      <c r="G22" s="27" t="s">
        <v>355</v>
      </c>
      <c r="H22" s="27" t="s">
        <v>28</v>
      </c>
      <c r="I22" s="1"/>
      <c r="P22" s="2"/>
    </row>
    <row r="23" spans="4:16" x14ac:dyDescent="0.25">
      <c r="D23" s="27">
        <v>40702037</v>
      </c>
      <c r="E23" s="27" t="s">
        <v>2</v>
      </c>
      <c r="F23" s="27" t="s">
        <v>768</v>
      </c>
      <c r="G23" s="27" t="s">
        <v>355</v>
      </c>
      <c r="H23" s="27" t="s">
        <v>39</v>
      </c>
      <c r="I23" s="1"/>
      <c r="P23" s="2"/>
    </row>
    <row r="24" spans="4:16" x14ac:dyDescent="0.25">
      <c r="D24" s="27">
        <v>40702153</v>
      </c>
      <c r="E24" s="27" t="s">
        <v>7</v>
      </c>
      <c r="F24" s="27" t="s">
        <v>357</v>
      </c>
      <c r="G24" s="27" t="s">
        <v>355</v>
      </c>
      <c r="H24" s="27" t="s">
        <v>8</v>
      </c>
      <c r="P24" s="2"/>
    </row>
    <row r="25" spans="4:16" x14ac:dyDescent="0.25">
      <c r="D25" s="27">
        <v>40702348</v>
      </c>
      <c r="E25" s="27" t="s">
        <v>9</v>
      </c>
      <c r="F25" s="27" t="s">
        <v>820</v>
      </c>
      <c r="G25" s="27" t="s">
        <v>355</v>
      </c>
      <c r="H25" s="27" t="s">
        <v>10</v>
      </c>
      <c r="P25" s="2"/>
    </row>
    <row r="26" spans="4:16" x14ac:dyDescent="0.25">
      <c r="D26" s="27">
        <v>40702396</v>
      </c>
      <c r="E26" s="27" t="s">
        <v>11</v>
      </c>
      <c r="F26" s="27" t="s">
        <v>358</v>
      </c>
      <c r="G26" s="27" t="s">
        <v>355</v>
      </c>
      <c r="H26" s="27" t="s">
        <v>14</v>
      </c>
      <c r="I26" s="1"/>
      <c r="P26" s="2"/>
    </row>
    <row r="27" spans="4:16" x14ac:dyDescent="0.25">
      <c r="D27" s="27">
        <v>40702396</v>
      </c>
      <c r="E27" s="27" t="s">
        <v>11</v>
      </c>
      <c r="F27" s="27" t="s">
        <v>359</v>
      </c>
      <c r="G27" s="27" t="s">
        <v>355</v>
      </c>
      <c r="H27" s="27" t="s">
        <v>12</v>
      </c>
      <c r="I27" s="1"/>
      <c r="P27" s="2"/>
    </row>
    <row r="28" spans="4:16" x14ac:dyDescent="0.25">
      <c r="D28" s="27">
        <v>40702447</v>
      </c>
      <c r="E28" s="27" t="s">
        <v>13</v>
      </c>
      <c r="F28" s="27" t="s">
        <v>838</v>
      </c>
      <c r="G28" s="27" t="s">
        <v>355</v>
      </c>
      <c r="H28" s="27" t="s">
        <v>14</v>
      </c>
      <c r="I28" s="1"/>
      <c r="P28" s="2"/>
    </row>
    <row r="29" spans="4:16" x14ac:dyDescent="0.25">
      <c r="D29" s="27">
        <v>40702447</v>
      </c>
      <c r="E29" s="27" t="s">
        <v>13</v>
      </c>
      <c r="F29" s="27" t="s">
        <v>837</v>
      </c>
      <c r="G29" s="27" t="s">
        <v>355</v>
      </c>
      <c r="H29" s="27" t="s">
        <v>14</v>
      </c>
      <c r="I29" s="1"/>
      <c r="P29" s="2"/>
    </row>
    <row r="30" spans="4:16" x14ac:dyDescent="0.25">
      <c r="D30" s="27">
        <v>40702447</v>
      </c>
      <c r="E30" s="27" t="s">
        <v>13</v>
      </c>
      <c r="F30" s="27" t="s">
        <v>360</v>
      </c>
      <c r="G30" s="27" t="s">
        <v>355</v>
      </c>
      <c r="H30" s="27" t="s">
        <v>16</v>
      </c>
      <c r="I30" s="1"/>
      <c r="P30" s="2"/>
    </row>
    <row r="31" spans="4:16" x14ac:dyDescent="0.25">
      <c r="D31" s="27">
        <v>40702447</v>
      </c>
      <c r="E31" s="27" t="s">
        <v>13</v>
      </c>
      <c r="F31" s="27" t="s">
        <v>477</v>
      </c>
      <c r="G31" s="27" t="s">
        <v>355</v>
      </c>
      <c r="H31" s="27" t="s">
        <v>16</v>
      </c>
      <c r="I31" s="1"/>
      <c r="P31" s="2"/>
    </row>
    <row r="32" spans="4:16" x14ac:dyDescent="0.25">
      <c r="D32" s="27">
        <v>40702460</v>
      </c>
      <c r="E32" s="27" t="s">
        <v>15</v>
      </c>
      <c r="F32" s="27" t="s">
        <v>839</v>
      </c>
      <c r="G32" s="27" t="s">
        <v>355</v>
      </c>
      <c r="H32" s="27" t="s">
        <v>16</v>
      </c>
      <c r="I32" s="1"/>
      <c r="P32" s="2"/>
    </row>
    <row r="33" spans="4:16" x14ac:dyDescent="0.25">
      <c r="D33" s="27">
        <v>40702460</v>
      </c>
      <c r="E33" s="27" t="s">
        <v>15</v>
      </c>
      <c r="F33" s="27" t="s">
        <v>839</v>
      </c>
      <c r="G33" s="27" t="s">
        <v>355</v>
      </c>
      <c r="H33" s="27" t="s">
        <v>16</v>
      </c>
      <c r="I33" s="1"/>
      <c r="P33" s="2"/>
    </row>
    <row r="34" spans="4:16" x14ac:dyDescent="0.25">
      <c r="D34" s="27">
        <v>40702460</v>
      </c>
      <c r="E34" s="27" t="s">
        <v>15</v>
      </c>
      <c r="F34" s="27" t="s">
        <v>839</v>
      </c>
      <c r="G34" s="27" t="s">
        <v>355</v>
      </c>
      <c r="H34" s="27" t="s">
        <v>16</v>
      </c>
      <c r="I34" s="1"/>
      <c r="P34" s="2"/>
    </row>
    <row r="35" spans="4:16" x14ac:dyDescent="0.25">
      <c r="D35" s="27">
        <v>40702460</v>
      </c>
      <c r="E35" s="27" t="s">
        <v>15</v>
      </c>
      <c r="F35" s="27" t="s">
        <v>839</v>
      </c>
      <c r="G35" s="27" t="s">
        <v>355</v>
      </c>
      <c r="H35" s="27" t="s">
        <v>16</v>
      </c>
      <c r="P35" s="2"/>
    </row>
    <row r="36" spans="4:16" x14ac:dyDescent="0.25">
      <c r="D36" s="27">
        <v>40702462</v>
      </c>
      <c r="E36" s="27" t="s">
        <v>17</v>
      </c>
      <c r="F36" s="27" t="s">
        <v>793</v>
      </c>
      <c r="G36" s="27" t="s">
        <v>355</v>
      </c>
      <c r="H36" s="27" t="s">
        <v>18</v>
      </c>
      <c r="I36" s="1"/>
      <c r="P36" s="2"/>
    </row>
    <row r="37" spans="4:16" x14ac:dyDescent="0.25">
      <c r="D37" s="27">
        <v>40702462</v>
      </c>
      <c r="E37" s="27" t="s">
        <v>17</v>
      </c>
      <c r="F37" s="27" t="s">
        <v>793</v>
      </c>
      <c r="G37" s="27" t="s">
        <v>355</v>
      </c>
      <c r="H37" s="27" t="s">
        <v>18</v>
      </c>
      <c r="P37" s="2"/>
    </row>
    <row r="38" spans="4:16" x14ac:dyDescent="0.25">
      <c r="D38" s="27">
        <v>40703166</v>
      </c>
      <c r="E38" s="27" t="s">
        <v>19</v>
      </c>
      <c r="F38" s="27" t="s">
        <v>361</v>
      </c>
      <c r="G38" s="27" t="s">
        <v>355</v>
      </c>
      <c r="H38" s="27" t="s">
        <v>20</v>
      </c>
      <c r="P38" s="2"/>
    </row>
    <row r="39" spans="4:16" x14ac:dyDescent="0.25">
      <c r="D39" s="27">
        <v>40703166</v>
      </c>
      <c r="E39" s="27" t="s">
        <v>19</v>
      </c>
      <c r="F39" s="27" t="s">
        <v>361</v>
      </c>
      <c r="G39" s="27" t="s">
        <v>355</v>
      </c>
      <c r="H39" s="27" t="s">
        <v>20</v>
      </c>
      <c r="P39" s="2"/>
    </row>
    <row r="40" spans="4:16" x14ac:dyDescent="0.25">
      <c r="D40" s="27">
        <v>40704575</v>
      </c>
      <c r="E40" s="27" t="s">
        <v>21</v>
      </c>
      <c r="F40" s="27" t="s">
        <v>22</v>
      </c>
      <c r="G40" s="27" t="s">
        <v>355</v>
      </c>
      <c r="H40" s="27" t="s">
        <v>23</v>
      </c>
      <c r="P40" s="2"/>
    </row>
    <row r="41" spans="4:16" x14ac:dyDescent="0.25">
      <c r="D41" s="27">
        <v>40704575</v>
      </c>
      <c r="E41" s="27" t="s">
        <v>21</v>
      </c>
      <c r="F41" s="27" t="s">
        <v>22</v>
      </c>
      <c r="G41" s="27" t="s">
        <v>355</v>
      </c>
      <c r="H41" s="27" t="s">
        <v>23</v>
      </c>
      <c r="I41" s="1"/>
      <c r="P41" s="2"/>
    </row>
    <row r="42" spans="4:16" x14ac:dyDescent="0.25">
      <c r="D42" s="27">
        <v>40704575</v>
      </c>
      <c r="E42" s="27" t="s">
        <v>21</v>
      </c>
      <c r="F42" s="27" t="s">
        <v>22</v>
      </c>
      <c r="G42" s="27" t="s">
        <v>355</v>
      </c>
      <c r="H42" s="27" t="s">
        <v>23</v>
      </c>
    </row>
    <row r="43" spans="4:16" x14ac:dyDescent="0.25">
      <c r="D43" s="27">
        <v>40710331</v>
      </c>
      <c r="E43" s="27" t="s">
        <v>24</v>
      </c>
      <c r="F43" s="27" t="s">
        <v>364</v>
      </c>
      <c r="G43" s="27" t="s">
        <v>362</v>
      </c>
      <c r="H43" s="27" t="s">
        <v>26</v>
      </c>
    </row>
    <row r="44" spans="4:16" x14ac:dyDescent="0.25">
      <c r="D44" s="27">
        <v>40710331</v>
      </c>
      <c r="E44" s="27" t="s">
        <v>24</v>
      </c>
      <c r="F44" s="27" t="s">
        <v>364</v>
      </c>
      <c r="G44" s="27" t="s">
        <v>362</v>
      </c>
      <c r="H44" s="27" t="s">
        <v>26</v>
      </c>
    </row>
    <row r="45" spans="4:16" x14ac:dyDescent="0.25">
      <c r="D45" s="27">
        <v>40710331</v>
      </c>
      <c r="E45" s="27" t="s">
        <v>24</v>
      </c>
      <c r="F45" s="27" t="s">
        <v>363</v>
      </c>
      <c r="G45" s="27" t="s">
        <v>355</v>
      </c>
      <c r="H45" s="27" t="s">
        <v>26</v>
      </c>
    </row>
    <row r="46" spans="4:16" x14ac:dyDescent="0.25">
      <c r="D46" s="27">
        <v>40710331</v>
      </c>
      <c r="E46" s="27" t="s">
        <v>24</v>
      </c>
      <c r="F46" s="27" t="s">
        <v>363</v>
      </c>
      <c r="G46" s="27" t="s">
        <v>355</v>
      </c>
      <c r="H46" s="27" t="s">
        <v>26</v>
      </c>
    </row>
    <row r="47" spans="4:16" x14ac:dyDescent="0.25">
      <c r="D47" s="27">
        <v>40710331</v>
      </c>
      <c r="E47" s="27" t="s">
        <v>24</v>
      </c>
      <c r="F47" s="27" t="s">
        <v>363</v>
      </c>
      <c r="G47" s="27" t="s">
        <v>355</v>
      </c>
      <c r="H47" s="27" t="s">
        <v>26</v>
      </c>
    </row>
    <row r="48" spans="4:16" x14ac:dyDescent="0.25">
      <c r="D48" s="27">
        <v>40710331</v>
      </c>
      <c r="E48" s="27" t="s">
        <v>24</v>
      </c>
      <c r="F48" s="27" t="s">
        <v>363</v>
      </c>
      <c r="G48" s="27" t="s">
        <v>355</v>
      </c>
      <c r="H48" s="27" t="s">
        <v>26</v>
      </c>
    </row>
    <row r="49" spans="4:8" x14ac:dyDescent="0.25">
      <c r="D49" s="27">
        <v>40710652</v>
      </c>
      <c r="E49" s="27" t="s">
        <v>27</v>
      </c>
      <c r="F49" s="27" t="s">
        <v>478</v>
      </c>
      <c r="G49" s="27" t="s">
        <v>355</v>
      </c>
      <c r="H49" s="27" t="s">
        <v>278</v>
      </c>
    </row>
    <row r="50" spans="4:8" x14ac:dyDescent="0.25">
      <c r="D50" s="27">
        <v>40710652</v>
      </c>
      <c r="E50" s="27" t="s">
        <v>27</v>
      </c>
      <c r="F50" s="27" t="s">
        <v>478</v>
      </c>
      <c r="G50" s="27" t="s">
        <v>355</v>
      </c>
      <c r="H50" s="27" t="s">
        <v>278</v>
      </c>
    </row>
    <row r="51" spans="4:8" x14ac:dyDescent="0.25">
      <c r="D51" s="27">
        <v>40710652</v>
      </c>
      <c r="E51" s="27" t="s">
        <v>27</v>
      </c>
      <c r="F51" s="27" t="s">
        <v>478</v>
      </c>
      <c r="G51" s="27" t="s">
        <v>355</v>
      </c>
      <c r="H51" s="27" t="s">
        <v>278</v>
      </c>
    </row>
    <row r="52" spans="4:8" x14ac:dyDescent="0.25">
      <c r="D52" s="27">
        <v>40710652</v>
      </c>
      <c r="E52" s="27" t="s">
        <v>27</v>
      </c>
      <c r="F52" s="27" t="s">
        <v>478</v>
      </c>
      <c r="G52" s="27" t="s">
        <v>355</v>
      </c>
      <c r="H52" s="27" t="s">
        <v>278</v>
      </c>
    </row>
    <row r="53" spans="4:8" x14ac:dyDescent="0.25">
      <c r="D53" s="27">
        <v>40710652</v>
      </c>
      <c r="E53" s="27" t="s">
        <v>27</v>
      </c>
      <c r="F53" s="27" t="s">
        <v>478</v>
      </c>
      <c r="G53" s="27" t="s">
        <v>355</v>
      </c>
      <c r="H53" s="27" t="s">
        <v>278</v>
      </c>
    </row>
    <row r="54" spans="4:8" x14ac:dyDescent="0.25">
      <c r="D54" s="27">
        <v>40710652</v>
      </c>
      <c r="E54" s="27" t="s">
        <v>27</v>
      </c>
      <c r="F54" s="27" t="s">
        <v>478</v>
      </c>
      <c r="G54" s="27" t="s">
        <v>355</v>
      </c>
      <c r="H54" s="27" t="s">
        <v>278</v>
      </c>
    </row>
    <row r="55" spans="4:8" x14ac:dyDescent="0.25">
      <c r="D55" s="27">
        <v>40710652</v>
      </c>
      <c r="E55" s="27" t="s">
        <v>27</v>
      </c>
      <c r="F55" s="27" t="s">
        <v>478</v>
      </c>
      <c r="G55" s="27" t="s">
        <v>355</v>
      </c>
      <c r="H55" s="27" t="s">
        <v>278</v>
      </c>
    </row>
    <row r="56" spans="4:8" x14ac:dyDescent="0.25">
      <c r="D56" s="27">
        <v>40710652</v>
      </c>
      <c r="E56" s="27" t="s">
        <v>27</v>
      </c>
      <c r="F56" s="27" t="s">
        <v>478</v>
      </c>
      <c r="G56" s="27" t="s">
        <v>355</v>
      </c>
      <c r="H56" s="27" t="s">
        <v>278</v>
      </c>
    </row>
    <row r="57" spans="4:8" x14ac:dyDescent="0.25">
      <c r="D57" s="27">
        <v>40710652</v>
      </c>
      <c r="E57" s="27" t="s">
        <v>27</v>
      </c>
      <c r="F57" s="27" t="s">
        <v>478</v>
      </c>
      <c r="G57" s="27" t="s">
        <v>355</v>
      </c>
      <c r="H57" s="27" t="s">
        <v>278</v>
      </c>
    </row>
    <row r="58" spans="4:8" x14ac:dyDescent="0.25">
      <c r="D58" s="27">
        <v>40710652</v>
      </c>
      <c r="E58" s="27" t="s">
        <v>27</v>
      </c>
      <c r="F58" s="27" t="s">
        <v>478</v>
      </c>
      <c r="G58" s="27" t="s">
        <v>355</v>
      </c>
      <c r="H58" s="27" t="s">
        <v>278</v>
      </c>
    </row>
    <row r="59" spans="4:8" x14ac:dyDescent="0.25">
      <c r="D59" s="27">
        <v>40710652</v>
      </c>
      <c r="E59" s="27" t="s">
        <v>27</v>
      </c>
      <c r="F59" s="27" t="s">
        <v>840</v>
      </c>
      <c r="G59" s="27" t="s">
        <v>355</v>
      </c>
      <c r="H59" s="27" t="s">
        <v>278</v>
      </c>
    </row>
    <row r="60" spans="4:8" x14ac:dyDescent="0.25">
      <c r="D60" s="27">
        <v>40710652</v>
      </c>
      <c r="E60" s="27" t="s">
        <v>27</v>
      </c>
      <c r="F60" s="27" t="s">
        <v>840</v>
      </c>
      <c r="G60" s="27" t="s">
        <v>355</v>
      </c>
      <c r="H60" s="27" t="s">
        <v>278</v>
      </c>
    </row>
    <row r="61" spans="4:8" x14ac:dyDescent="0.25">
      <c r="D61" s="27">
        <v>40710652</v>
      </c>
      <c r="E61" s="27" t="s">
        <v>27</v>
      </c>
      <c r="F61" s="27" t="s">
        <v>840</v>
      </c>
      <c r="G61" s="27" t="s">
        <v>355</v>
      </c>
      <c r="H61" s="27" t="s">
        <v>278</v>
      </c>
    </row>
    <row r="62" spans="4:8" x14ac:dyDescent="0.25">
      <c r="D62" s="27">
        <v>40710652</v>
      </c>
      <c r="E62" s="27" t="s">
        <v>27</v>
      </c>
      <c r="F62" s="27" t="s">
        <v>840</v>
      </c>
      <c r="G62" s="27" t="s">
        <v>355</v>
      </c>
      <c r="H62" s="27" t="s">
        <v>278</v>
      </c>
    </row>
    <row r="63" spans="4:8" x14ac:dyDescent="0.25">
      <c r="D63" s="27">
        <v>40710652</v>
      </c>
      <c r="E63" s="27" t="s">
        <v>27</v>
      </c>
      <c r="F63" s="27" t="s">
        <v>840</v>
      </c>
      <c r="G63" s="27" t="s">
        <v>355</v>
      </c>
      <c r="H63" s="27" t="s">
        <v>278</v>
      </c>
    </row>
    <row r="64" spans="4:8" x14ac:dyDescent="0.25">
      <c r="D64" s="27">
        <v>40710652</v>
      </c>
      <c r="E64" s="27" t="s">
        <v>27</v>
      </c>
      <c r="F64" s="27" t="s">
        <v>840</v>
      </c>
      <c r="G64" s="27" t="s">
        <v>355</v>
      </c>
      <c r="H64" s="27" t="s">
        <v>278</v>
      </c>
    </row>
    <row r="65" spans="4:8" x14ac:dyDescent="0.25">
      <c r="D65" s="27">
        <v>40710652</v>
      </c>
      <c r="E65" s="27" t="s">
        <v>27</v>
      </c>
      <c r="F65" s="27" t="s">
        <v>840</v>
      </c>
      <c r="G65" s="27" t="s">
        <v>355</v>
      </c>
      <c r="H65" s="27" t="s">
        <v>278</v>
      </c>
    </row>
    <row r="66" spans="4:8" x14ac:dyDescent="0.25">
      <c r="D66" s="27">
        <v>40710652</v>
      </c>
      <c r="E66" s="27" t="s">
        <v>27</v>
      </c>
      <c r="F66" s="27" t="s">
        <v>840</v>
      </c>
      <c r="G66" s="27" t="s">
        <v>355</v>
      </c>
      <c r="H66" s="27" t="s">
        <v>278</v>
      </c>
    </row>
    <row r="67" spans="4:8" x14ac:dyDescent="0.25">
      <c r="D67" s="27">
        <v>40710652</v>
      </c>
      <c r="E67" s="27" t="s">
        <v>27</v>
      </c>
      <c r="F67" s="27" t="s">
        <v>840</v>
      </c>
      <c r="G67" s="27" t="s">
        <v>355</v>
      </c>
      <c r="H67" s="27" t="s">
        <v>278</v>
      </c>
    </row>
    <row r="68" spans="4:8" x14ac:dyDescent="0.25">
      <c r="D68" s="27">
        <v>40710652</v>
      </c>
      <c r="E68" s="27" t="s">
        <v>27</v>
      </c>
      <c r="F68" s="27" t="s">
        <v>840</v>
      </c>
      <c r="G68" s="27" t="s">
        <v>355</v>
      </c>
      <c r="H68" s="27" t="s">
        <v>278</v>
      </c>
    </row>
    <row r="69" spans="4:8" x14ac:dyDescent="0.25">
      <c r="D69" s="27">
        <v>40710652</v>
      </c>
      <c r="E69" s="27" t="s">
        <v>27</v>
      </c>
      <c r="F69" s="27" t="s">
        <v>840</v>
      </c>
      <c r="G69" s="27" t="s">
        <v>355</v>
      </c>
      <c r="H69" s="27" t="s">
        <v>278</v>
      </c>
    </row>
    <row r="70" spans="4:8" x14ac:dyDescent="0.25">
      <c r="D70" s="27">
        <v>40710652</v>
      </c>
      <c r="E70" s="27" t="s">
        <v>27</v>
      </c>
      <c r="F70" s="27" t="s">
        <v>840</v>
      </c>
      <c r="G70" s="27" t="s">
        <v>355</v>
      </c>
      <c r="H70" s="27" t="s">
        <v>278</v>
      </c>
    </row>
    <row r="71" spans="4:8" x14ac:dyDescent="0.25">
      <c r="D71" s="27">
        <v>40710652</v>
      </c>
      <c r="E71" s="27" t="s">
        <v>27</v>
      </c>
      <c r="F71" s="27" t="s">
        <v>840</v>
      </c>
      <c r="G71" s="27" t="s">
        <v>355</v>
      </c>
      <c r="H71" s="27" t="s">
        <v>278</v>
      </c>
    </row>
    <row r="72" spans="4:8" x14ac:dyDescent="0.25">
      <c r="D72" s="27">
        <v>40710683</v>
      </c>
      <c r="E72" s="27" t="s">
        <v>30</v>
      </c>
      <c r="F72" s="27" t="s">
        <v>479</v>
      </c>
      <c r="G72" s="27" t="s">
        <v>355</v>
      </c>
      <c r="H72" s="27" t="s">
        <v>48</v>
      </c>
    </row>
    <row r="73" spans="4:8" x14ac:dyDescent="0.25">
      <c r="D73" s="27">
        <v>40710683</v>
      </c>
      <c r="E73" s="27" t="s">
        <v>30</v>
      </c>
      <c r="F73" s="27" t="s">
        <v>479</v>
      </c>
      <c r="G73" s="27" t="s">
        <v>355</v>
      </c>
      <c r="H73" s="27" t="s">
        <v>48</v>
      </c>
    </row>
    <row r="74" spans="4:8" x14ac:dyDescent="0.25">
      <c r="D74" s="27">
        <v>40711385</v>
      </c>
      <c r="E74" s="27" t="s">
        <v>32</v>
      </c>
      <c r="F74" s="27" t="s">
        <v>33</v>
      </c>
      <c r="G74" s="27" t="s">
        <v>355</v>
      </c>
      <c r="H74" s="27" t="s">
        <v>67</v>
      </c>
    </row>
    <row r="75" spans="4:8" x14ac:dyDescent="0.25">
      <c r="D75" s="27">
        <v>40711385</v>
      </c>
      <c r="E75" s="27" t="s">
        <v>32</v>
      </c>
      <c r="F75" s="27" t="s">
        <v>365</v>
      </c>
      <c r="G75" s="27" t="s">
        <v>355</v>
      </c>
      <c r="H75" s="27" t="s">
        <v>67</v>
      </c>
    </row>
    <row r="76" spans="4:8" x14ac:dyDescent="0.25">
      <c r="D76" s="27">
        <v>40711385</v>
      </c>
      <c r="E76" s="27" t="s">
        <v>32</v>
      </c>
      <c r="F76" s="27" t="s">
        <v>365</v>
      </c>
      <c r="G76" s="27" t="s">
        <v>355</v>
      </c>
      <c r="H76" s="27" t="s">
        <v>67</v>
      </c>
    </row>
    <row r="77" spans="4:8" x14ac:dyDescent="0.25">
      <c r="D77" s="27">
        <v>40711385</v>
      </c>
      <c r="E77" s="27" t="s">
        <v>32</v>
      </c>
      <c r="F77" s="27" t="s">
        <v>365</v>
      </c>
      <c r="G77" s="27" t="s">
        <v>355</v>
      </c>
      <c r="H77" s="27" t="s">
        <v>67</v>
      </c>
    </row>
    <row r="78" spans="4:8" x14ac:dyDescent="0.25">
      <c r="D78" s="27">
        <v>40711385</v>
      </c>
      <c r="E78" s="27" t="s">
        <v>32</v>
      </c>
      <c r="F78" s="27" t="s">
        <v>33</v>
      </c>
      <c r="G78" s="27" t="s">
        <v>355</v>
      </c>
      <c r="H78" s="27" t="s">
        <v>67</v>
      </c>
    </row>
    <row r="79" spans="4:8" x14ac:dyDescent="0.25">
      <c r="D79" s="27">
        <v>40711385</v>
      </c>
      <c r="E79" s="27" t="s">
        <v>32</v>
      </c>
      <c r="F79" s="27" t="s">
        <v>33</v>
      </c>
      <c r="G79" s="27" t="s">
        <v>355</v>
      </c>
      <c r="H79" s="27" t="s">
        <v>67</v>
      </c>
    </row>
    <row r="80" spans="4:8" x14ac:dyDescent="0.25">
      <c r="D80" s="27">
        <v>40711385</v>
      </c>
      <c r="E80" s="27" t="s">
        <v>32</v>
      </c>
      <c r="F80" s="27" t="s">
        <v>365</v>
      </c>
      <c r="G80" s="27" t="s">
        <v>355</v>
      </c>
      <c r="H80" s="27" t="s">
        <v>67</v>
      </c>
    </row>
    <row r="81" spans="4:8" x14ac:dyDescent="0.25">
      <c r="D81" s="27">
        <v>40711385</v>
      </c>
      <c r="E81" s="27" t="s">
        <v>32</v>
      </c>
      <c r="F81" s="27" t="s">
        <v>365</v>
      </c>
      <c r="G81" s="27" t="s">
        <v>355</v>
      </c>
      <c r="H81" s="27" t="s">
        <v>67</v>
      </c>
    </row>
    <row r="82" spans="4:8" x14ac:dyDescent="0.25">
      <c r="D82" s="27">
        <v>40711385</v>
      </c>
      <c r="E82" s="27" t="s">
        <v>32</v>
      </c>
      <c r="F82" s="27" t="s">
        <v>33</v>
      </c>
      <c r="G82" s="27" t="s">
        <v>355</v>
      </c>
      <c r="H82" s="27" t="s">
        <v>67</v>
      </c>
    </row>
    <row r="83" spans="4:8" x14ac:dyDescent="0.25">
      <c r="D83" s="27">
        <v>40711385</v>
      </c>
      <c r="E83" s="27" t="s">
        <v>32</v>
      </c>
      <c r="F83" s="27" t="s">
        <v>33</v>
      </c>
      <c r="G83" s="27" t="s">
        <v>355</v>
      </c>
      <c r="H83" s="27" t="s">
        <v>67</v>
      </c>
    </row>
    <row r="84" spans="4:8" x14ac:dyDescent="0.25">
      <c r="D84" s="27">
        <v>40711385</v>
      </c>
      <c r="E84" s="27" t="s">
        <v>32</v>
      </c>
      <c r="F84" s="27" t="s">
        <v>33</v>
      </c>
      <c r="G84" s="27" t="s">
        <v>355</v>
      </c>
      <c r="H84" s="27" t="s">
        <v>34</v>
      </c>
    </row>
    <row r="85" spans="4:8" x14ac:dyDescent="0.25">
      <c r="D85" s="27">
        <v>40711385</v>
      </c>
      <c r="E85" s="27" t="s">
        <v>32</v>
      </c>
      <c r="F85" s="27" t="s">
        <v>33</v>
      </c>
      <c r="G85" s="27" t="s">
        <v>355</v>
      </c>
      <c r="H85" s="27" t="s">
        <v>34</v>
      </c>
    </row>
    <row r="86" spans="4:8" x14ac:dyDescent="0.25">
      <c r="D86" s="27">
        <v>40711385</v>
      </c>
      <c r="E86" s="27" t="s">
        <v>32</v>
      </c>
      <c r="F86" s="27" t="s">
        <v>33</v>
      </c>
      <c r="G86" s="27" t="s">
        <v>355</v>
      </c>
      <c r="H86" s="27" t="s">
        <v>34</v>
      </c>
    </row>
    <row r="87" spans="4:8" x14ac:dyDescent="0.25">
      <c r="D87" s="27">
        <v>40711387</v>
      </c>
      <c r="E87" s="27" t="s">
        <v>35</v>
      </c>
      <c r="F87" s="27" t="s">
        <v>366</v>
      </c>
      <c r="G87" s="27" t="s">
        <v>355</v>
      </c>
      <c r="H87" s="27" t="s">
        <v>36</v>
      </c>
    </row>
    <row r="88" spans="4:8" x14ac:dyDescent="0.25">
      <c r="D88" s="27">
        <v>40711387</v>
      </c>
      <c r="E88" s="27" t="s">
        <v>35</v>
      </c>
      <c r="F88" s="27" t="s">
        <v>366</v>
      </c>
      <c r="G88" s="27" t="s">
        <v>355</v>
      </c>
      <c r="H88" s="27" t="s">
        <v>36</v>
      </c>
    </row>
    <row r="89" spans="4:8" x14ac:dyDescent="0.25">
      <c r="D89" s="27">
        <v>40711387</v>
      </c>
      <c r="E89" s="27" t="s">
        <v>35</v>
      </c>
      <c r="F89" s="27" t="s">
        <v>366</v>
      </c>
      <c r="G89" s="27" t="s">
        <v>355</v>
      </c>
      <c r="H89" s="27" t="s">
        <v>36</v>
      </c>
    </row>
    <row r="90" spans="4:8" x14ac:dyDescent="0.25">
      <c r="D90" s="27">
        <v>40711387</v>
      </c>
      <c r="E90" s="27" t="s">
        <v>35</v>
      </c>
      <c r="F90" s="27" t="s">
        <v>366</v>
      </c>
      <c r="G90" s="27" t="s">
        <v>355</v>
      </c>
      <c r="H90" s="27" t="s">
        <v>36</v>
      </c>
    </row>
    <row r="91" spans="4:8" x14ac:dyDescent="0.25">
      <c r="D91" s="27">
        <v>40711387</v>
      </c>
      <c r="E91" s="27" t="s">
        <v>35</v>
      </c>
      <c r="F91" s="27" t="s">
        <v>366</v>
      </c>
      <c r="G91" s="27" t="s">
        <v>355</v>
      </c>
      <c r="H91" s="27" t="s">
        <v>36</v>
      </c>
    </row>
    <row r="92" spans="4:8" x14ac:dyDescent="0.25">
      <c r="D92" s="27">
        <v>40711387</v>
      </c>
      <c r="E92" s="27" t="s">
        <v>35</v>
      </c>
      <c r="F92" s="27" t="s">
        <v>366</v>
      </c>
      <c r="G92" s="27" t="s">
        <v>355</v>
      </c>
      <c r="H92" s="27" t="s">
        <v>36</v>
      </c>
    </row>
    <row r="93" spans="4:8" x14ac:dyDescent="0.25">
      <c r="D93" s="27">
        <v>40711387</v>
      </c>
      <c r="E93" s="27" t="s">
        <v>35</v>
      </c>
      <c r="F93" s="27" t="s">
        <v>366</v>
      </c>
      <c r="G93" s="27" t="s">
        <v>355</v>
      </c>
      <c r="H93" s="27" t="s">
        <v>36</v>
      </c>
    </row>
    <row r="94" spans="4:8" x14ac:dyDescent="0.25">
      <c r="D94" s="27">
        <v>40711387</v>
      </c>
      <c r="E94" s="27" t="s">
        <v>35</v>
      </c>
      <c r="F94" s="27" t="s">
        <v>366</v>
      </c>
      <c r="G94" s="27" t="s">
        <v>355</v>
      </c>
      <c r="H94" s="27" t="s">
        <v>36</v>
      </c>
    </row>
    <row r="95" spans="4:8" x14ac:dyDescent="0.25">
      <c r="D95" s="27">
        <v>40711935</v>
      </c>
      <c r="E95" s="27" t="s">
        <v>38</v>
      </c>
      <c r="F95" s="27" t="s">
        <v>40</v>
      </c>
      <c r="G95" s="27" t="s">
        <v>355</v>
      </c>
      <c r="H95" s="27" t="s">
        <v>271</v>
      </c>
    </row>
    <row r="96" spans="4:8" x14ac:dyDescent="0.25">
      <c r="D96" s="27">
        <v>40711935</v>
      </c>
      <c r="E96" s="27" t="s">
        <v>38</v>
      </c>
      <c r="F96" s="27" t="s">
        <v>40</v>
      </c>
      <c r="G96" s="27" t="s">
        <v>355</v>
      </c>
      <c r="H96" s="27" t="s">
        <v>271</v>
      </c>
    </row>
    <row r="97" spans="4:8" x14ac:dyDescent="0.25">
      <c r="D97" s="27">
        <v>40711935</v>
      </c>
      <c r="E97" s="27" t="s">
        <v>38</v>
      </c>
      <c r="F97" s="27" t="s">
        <v>40</v>
      </c>
      <c r="G97" s="27" t="s">
        <v>355</v>
      </c>
      <c r="H97" s="27" t="s">
        <v>271</v>
      </c>
    </row>
    <row r="98" spans="4:8" x14ac:dyDescent="0.25">
      <c r="D98" s="27">
        <v>40711935</v>
      </c>
      <c r="E98" s="27" t="s">
        <v>38</v>
      </c>
      <c r="F98" s="27" t="s">
        <v>40</v>
      </c>
      <c r="G98" s="27" t="s">
        <v>355</v>
      </c>
      <c r="H98" s="27" t="s">
        <v>271</v>
      </c>
    </row>
    <row r="99" spans="4:8" x14ac:dyDescent="0.25">
      <c r="D99" s="27">
        <v>40711935</v>
      </c>
      <c r="E99" s="27" t="s">
        <v>38</v>
      </c>
      <c r="F99" s="27" t="s">
        <v>40</v>
      </c>
      <c r="G99" s="27" t="s">
        <v>355</v>
      </c>
      <c r="H99" s="27" t="s">
        <v>271</v>
      </c>
    </row>
    <row r="100" spans="4:8" x14ac:dyDescent="0.25">
      <c r="D100" s="27">
        <v>40711935</v>
      </c>
      <c r="E100" s="27" t="s">
        <v>38</v>
      </c>
      <c r="F100" s="27" t="s">
        <v>40</v>
      </c>
      <c r="G100" s="27" t="s">
        <v>355</v>
      </c>
      <c r="H100" s="27" t="s">
        <v>271</v>
      </c>
    </row>
    <row r="101" spans="4:8" x14ac:dyDescent="0.25">
      <c r="D101" s="27">
        <v>40711935</v>
      </c>
      <c r="E101" s="27" t="s">
        <v>38</v>
      </c>
      <c r="F101" s="27" t="s">
        <v>40</v>
      </c>
      <c r="G101" s="27" t="s">
        <v>355</v>
      </c>
      <c r="H101" s="27" t="s">
        <v>271</v>
      </c>
    </row>
    <row r="102" spans="4:8" x14ac:dyDescent="0.25">
      <c r="D102" s="27">
        <v>40711935</v>
      </c>
      <c r="E102" s="27" t="s">
        <v>38</v>
      </c>
      <c r="F102" s="27" t="s">
        <v>40</v>
      </c>
      <c r="G102" s="27" t="s">
        <v>355</v>
      </c>
      <c r="H102" s="27" t="s">
        <v>271</v>
      </c>
    </row>
    <row r="103" spans="4:8" x14ac:dyDescent="0.25">
      <c r="D103" s="27">
        <v>40711935</v>
      </c>
      <c r="E103" s="27" t="s">
        <v>38</v>
      </c>
      <c r="F103" s="27" t="s">
        <v>40</v>
      </c>
      <c r="G103" s="27" t="s">
        <v>355</v>
      </c>
      <c r="H103" s="27" t="s">
        <v>271</v>
      </c>
    </row>
    <row r="104" spans="4:8" x14ac:dyDescent="0.25">
      <c r="D104" s="27">
        <v>40711935</v>
      </c>
      <c r="E104" s="27" t="s">
        <v>38</v>
      </c>
      <c r="F104" s="27" t="s">
        <v>40</v>
      </c>
      <c r="G104" s="27" t="s">
        <v>355</v>
      </c>
      <c r="H104" s="27" t="s">
        <v>271</v>
      </c>
    </row>
    <row r="105" spans="4:8" x14ac:dyDescent="0.25">
      <c r="D105" s="27">
        <v>40711938</v>
      </c>
      <c r="E105" s="27" t="s">
        <v>43</v>
      </c>
      <c r="F105" s="27" t="s">
        <v>841</v>
      </c>
      <c r="G105" s="27" t="s">
        <v>355</v>
      </c>
      <c r="H105" s="27" t="s">
        <v>156</v>
      </c>
    </row>
    <row r="106" spans="4:8" x14ac:dyDescent="0.25">
      <c r="D106" s="27">
        <v>40711938</v>
      </c>
      <c r="E106" s="27" t="s">
        <v>43</v>
      </c>
      <c r="F106" s="27" t="s">
        <v>841</v>
      </c>
      <c r="G106" s="27" t="s">
        <v>355</v>
      </c>
      <c r="H106" s="27" t="s">
        <v>156</v>
      </c>
    </row>
    <row r="107" spans="4:8" x14ac:dyDescent="0.25">
      <c r="D107" s="27">
        <v>40711938</v>
      </c>
      <c r="E107" s="27" t="s">
        <v>43</v>
      </c>
      <c r="F107" s="27" t="s">
        <v>841</v>
      </c>
      <c r="G107" s="27" t="s">
        <v>355</v>
      </c>
      <c r="H107" s="27" t="s">
        <v>156</v>
      </c>
    </row>
    <row r="108" spans="4:8" x14ac:dyDescent="0.25">
      <c r="D108" s="27">
        <v>40711938</v>
      </c>
      <c r="E108" s="27" t="s">
        <v>43</v>
      </c>
      <c r="F108" s="27" t="s">
        <v>841</v>
      </c>
      <c r="G108" s="27" t="s">
        <v>355</v>
      </c>
      <c r="H108" s="27" t="s">
        <v>156</v>
      </c>
    </row>
    <row r="109" spans="4:8" x14ac:dyDescent="0.25">
      <c r="D109" s="27">
        <v>40711938</v>
      </c>
      <c r="E109" s="27" t="s">
        <v>43</v>
      </c>
      <c r="F109" s="27" t="s">
        <v>841</v>
      </c>
      <c r="G109" s="27" t="s">
        <v>355</v>
      </c>
      <c r="H109" s="27" t="s">
        <v>156</v>
      </c>
    </row>
    <row r="110" spans="4:8" x14ac:dyDescent="0.25">
      <c r="D110" s="27">
        <v>40711938</v>
      </c>
      <c r="E110" s="27" t="s">
        <v>43</v>
      </c>
      <c r="F110" s="27" t="s">
        <v>821</v>
      </c>
      <c r="G110" s="27" t="s">
        <v>355</v>
      </c>
      <c r="H110" s="27" t="s">
        <v>143</v>
      </c>
    </row>
    <row r="111" spans="4:8" x14ac:dyDescent="0.25">
      <c r="D111" s="27">
        <v>40711938</v>
      </c>
      <c r="E111" s="27" t="s">
        <v>43</v>
      </c>
      <c r="F111" s="27" t="s">
        <v>821</v>
      </c>
      <c r="G111" s="27" t="s">
        <v>355</v>
      </c>
      <c r="H111" s="27" t="s">
        <v>143</v>
      </c>
    </row>
    <row r="112" spans="4:8" x14ac:dyDescent="0.25">
      <c r="D112" s="27">
        <v>40711938</v>
      </c>
      <c r="E112" s="27" t="s">
        <v>43</v>
      </c>
      <c r="F112" s="27" t="s">
        <v>841</v>
      </c>
      <c r="G112" s="27" t="s">
        <v>355</v>
      </c>
      <c r="H112" s="27" t="s">
        <v>156</v>
      </c>
    </row>
    <row r="113" spans="4:8" x14ac:dyDescent="0.25">
      <c r="D113" s="27">
        <v>40711938</v>
      </c>
      <c r="E113" s="27" t="s">
        <v>43</v>
      </c>
      <c r="F113" s="27" t="s">
        <v>841</v>
      </c>
      <c r="G113" s="27" t="s">
        <v>355</v>
      </c>
      <c r="H113" s="27" t="s">
        <v>156</v>
      </c>
    </row>
    <row r="114" spans="4:8" x14ac:dyDescent="0.25">
      <c r="D114" s="27">
        <v>40711938</v>
      </c>
      <c r="E114" s="27" t="s">
        <v>43</v>
      </c>
      <c r="F114" s="27" t="s">
        <v>841</v>
      </c>
      <c r="G114" s="27" t="s">
        <v>355</v>
      </c>
      <c r="H114" s="27" t="s">
        <v>156</v>
      </c>
    </row>
    <row r="115" spans="4:8" x14ac:dyDescent="0.25">
      <c r="D115" s="27">
        <v>40711938</v>
      </c>
      <c r="E115" s="27" t="s">
        <v>43</v>
      </c>
      <c r="F115" s="27" t="s">
        <v>821</v>
      </c>
      <c r="G115" s="27" t="s">
        <v>355</v>
      </c>
      <c r="H115" s="27" t="s">
        <v>39</v>
      </c>
    </row>
    <row r="116" spans="4:8" x14ac:dyDescent="0.25">
      <c r="D116" s="27">
        <v>40711938</v>
      </c>
      <c r="E116" s="27" t="s">
        <v>43</v>
      </c>
      <c r="F116" s="27" t="s">
        <v>821</v>
      </c>
      <c r="G116" s="27" t="s">
        <v>355</v>
      </c>
      <c r="H116" s="27" t="s">
        <v>39</v>
      </c>
    </row>
    <row r="117" spans="4:8" x14ac:dyDescent="0.25">
      <c r="D117" s="27">
        <v>40711938</v>
      </c>
      <c r="E117" s="27" t="s">
        <v>43</v>
      </c>
      <c r="F117" s="27" t="s">
        <v>821</v>
      </c>
      <c r="G117" s="27" t="s">
        <v>355</v>
      </c>
      <c r="H117" s="27" t="s">
        <v>39</v>
      </c>
    </row>
    <row r="118" spans="4:8" x14ac:dyDescent="0.25">
      <c r="D118" s="27">
        <v>40711938</v>
      </c>
      <c r="E118" s="27" t="s">
        <v>43</v>
      </c>
      <c r="F118" s="27" t="s">
        <v>821</v>
      </c>
      <c r="G118" s="27" t="s">
        <v>355</v>
      </c>
      <c r="H118" s="27" t="s">
        <v>143</v>
      </c>
    </row>
    <row r="119" spans="4:8" x14ac:dyDescent="0.25">
      <c r="D119" s="27">
        <v>40711938</v>
      </c>
      <c r="E119" s="27" t="s">
        <v>43</v>
      </c>
      <c r="F119" s="27" t="s">
        <v>821</v>
      </c>
      <c r="G119" s="27" t="s">
        <v>355</v>
      </c>
      <c r="H119" s="27" t="s">
        <v>39</v>
      </c>
    </row>
    <row r="120" spans="4:8" x14ac:dyDescent="0.25">
      <c r="D120" s="27">
        <v>40711938</v>
      </c>
      <c r="E120" s="27" t="s">
        <v>43</v>
      </c>
      <c r="F120" s="27" t="s">
        <v>821</v>
      </c>
      <c r="G120" s="27" t="s">
        <v>355</v>
      </c>
      <c r="H120" s="27" t="s">
        <v>39</v>
      </c>
    </row>
    <row r="121" spans="4:8" x14ac:dyDescent="0.25">
      <c r="D121" s="27">
        <v>40711938</v>
      </c>
      <c r="E121" s="27" t="s">
        <v>43</v>
      </c>
      <c r="F121" s="27" t="s">
        <v>821</v>
      </c>
      <c r="G121" s="27" t="s">
        <v>355</v>
      </c>
      <c r="H121" s="27" t="s">
        <v>39</v>
      </c>
    </row>
    <row r="122" spans="4:8" x14ac:dyDescent="0.25">
      <c r="D122" s="27">
        <v>40711938</v>
      </c>
      <c r="E122" s="27" t="s">
        <v>43</v>
      </c>
      <c r="F122" s="27" t="s">
        <v>821</v>
      </c>
      <c r="G122" s="27" t="s">
        <v>355</v>
      </c>
      <c r="H122" s="27" t="s">
        <v>39</v>
      </c>
    </row>
    <row r="123" spans="4:8" x14ac:dyDescent="0.25">
      <c r="D123" s="27">
        <v>40711938</v>
      </c>
      <c r="E123" s="27" t="s">
        <v>43</v>
      </c>
      <c r="F123" s="27" t="s">
        <v>821</v>
      </c>
      <c r="G123" s="27" t="s">
        <v>355</v>
      </c>
      <c r="H123" s="27" t="s">
        <v>143</v>
      </c>
    </row>
    <row r="124" spans="4:8" x14ac:dyDescent="0.25">
      <c r="D124" s="27">
        <v>40711938</v>
      </c>
      <c r="E124" s="27" t="s">
        <v>43</v>
      </c>
      <c r="F124" s="27" t="s">
        <v>821</v>
      </c>
      <c r="G124" s="27" t="s">
        <v>355</v>
      </c>
      <c r="H124" s="27" t="s">
        <v>143</v>
      </c>
    </row>
    <row r="125" spans="4:8" x14ac:dyDescent="0.25">
      <c r="D125" s="27">
        <v>40711938</v>
      </c>
      <c r="E125" s="27" t="s">
        <v>43</v>
      </c>
      <c r="F125" s="27" t="s">
        <v>821</v>
      </c>
      <c r="G125" s="27" t="s">
        <v>355</v>
      </c>
      <c r="H125" s="27" t="s">
        <v>143</v>
      </c>
    </row>
    <row r="126" spans="4:8" x14ac:dyDescent="0.25">
      <c r="D126" s="27">
        <v>40711938</v>
      </c>
      <c r="E126" s="27" t="s">
        <v>43</v>
      </c>
      <c r="F126" s="27" t="s">
        <v>459</v>
      </c>
      <c r="G126" s="27" t="s">
        <v>355</v>
      </c>
      <c r="H126" s="27" t="s">
        <v>39</v>
      </c>
    </row>
    <row r="127" spans="4:8" x14ac:dyDescent="0.25">
      <c r="D127" s="27">
        <v>40711938</v>
      </c>
      <c r="E127" s="27" t="s">
        <v>43</v>
      </c>
      <c r="F127" s="27" t="s">
        <v>821</v>
      </c>
      <c r="G127" s="27" t="s">
        <v>355</v>
      </c>
      <c r="H127" s="27" t="s">
        <v>143</v>
      </c>
    </row>
    <row r="128" spans="4:8" x14ac:dyDescent="0.25">
      <c r="D128" s="27">
        <v>40711938</v>
      </c>
      <c r="E128" s="27" t="s">
        <v>43</v>
      </c>
      <c r="F128" s="27" t="s">
        <v>821</v>
      </c>
      <c r="G128" s="27" t="s">
        <v>355</v>
      </c>
      <c r="H128" s="27" t="s">
        <v>143</v>
      </c>
    </row>
    <row r="129" spans="4:8" x14ac:dyDescent="0.25">
      <c r="D129" s="27">
        <v>40711938</v>
      </c>
      <c r="E129" s="27" t="s">
        <v>43</v>
      </c>
      <c r="F129" s="27" t="s">
        <v>841</v>
      </c>
      <c r="G129" s="27" t="s">
        <v>355</v>
      </c>
      <c r="H129" s="27" t="s">
        <v>156</v>
      </c>
    </row>
    <row r="130" spans="4:8" x14ac:dyDescent="0.25">
      <c r="D130" s="27">
        <v>40711938</v>
      </c>
      <c r="E130" s="27" t="s">
        <v>43</v>
      </c>
      <c r="F130" s="27" t="s">
        <v>841</v>
      </c>
      <c r="G130" s="27" t="s">
        <v>355</v>
      </c>
      <c r="H130" s="27" t="s">
        <v>156</v>
      </c>
    </row>
    <row r="131" spans="4:8" x14ac:dyDescent="0.25">
      <c r="D131" s="27">
        <v>40711938</v>
      </c>
      <c r="E131" s="27" t="s">
        <v>43</v>
      </c>
      <c r="F131" s="27" t="s">
        <v>821</v>
      </c>
      <c r="G131" s="27" t="s">
        <v>355</v>
      </c>
      <c r="H131" s="27" t="s">
        <v>143</v>
      </c>
    </row>
    <row r="132" spans="4:8" x14ac:dyDescent="0.25">
      <c r="D132" s="27">
        <v>40711938</v>
      </c>
      <c r="E132" s="27" t="s">
        <v>43</v>
      </c>
      <c r="F132" s="27" t="s">
        <v>821</v>
      </c>
      <c r="G132" s="27" t="s">
        <v>355</v>
      </c>
      <c r="H132" s="27" t="s">
        <v>143</v>
      </c>
    </row>
    <row r="133" spans="4:8" x14ac:dyDescent="0.25">
      <c r="D133" s="27">
        <v>40711938</v>
      </c>
      <c r="E133" s="27" t="s">
        <v>43</v>
      </c>
      <c r="F133" s="27" t="s">
        <v>821</v>
      </c>
      <c r="G133" s="27" t="s">
        <v>355</v>
      </c>
      <c r="H133" s="27" t="s">
        <v>143</v>
      </c>
    </row>
    <row r="134" spans="4:8" x14ac:dyDescent="0.25">
      <c r="D134" s="27">
        <v>40711938</v>
      </c>
      <c r="E134" s="27" t="s">
        <v>43</v>
      </c>
      <c r="F134" s="27" t="s">
        <v>821</v>
      </c>
      <c r="G134" s="27" t="s">
        <v>355</v>
      </c>
      <c r="H134" s="27" t="s">
        <v>143</v>
      </c>
    </row>
    <row r="135" spans="4:8" x14ac:dyDescent="0.25">
      <c r="D135" s="27">
        <v>40711938</v>
      </c>
      <c r="E135" s="27" t="s">
        <v>43</v>
      </c>
      <c r="F135" s="27" t="s">
        <v>821</v>
      </c>
      <c r="G135" s="27" t="s">
        <v>355</v>
      </c>
      <c r="H135" s="27" t="s">
        <v>143</v>
      </c>
    </row>
    <row r="136" spans="4:8" x14ac:dyDescent="0.25">
      <c r="D136" s="27">
        <v>40711938</v>
      </c>
      <c r="E136" s="27" t="s">
        <v>43</v>
      </c>
      <c r="F136" s="27" t="s">
        <v>821</v>
      </c>
      <c r="G136" s="27" t="s">
        <v>355</v>
      </c>
      <c r="H136" s="27" t="s">
        <v>143</v>
      </c>
    </row>
    <row r="137" spans="4:8" x14ac:dyDescent="0.25">
      <c r="D137" s="27">
        <v>40711938</v>
      </c>
      <c r="E137" s="27" t="s">
        <v>43</v>
      </c>
      <c r="F137" s="27" t="s">
        <v>821</v>
      </c>
      <c r="G137" s="27" t="s">
        <v>355</v>
      </c>
      <c r="H137" s="27" t="s">
        <v>143</v>
      </c>
    </row>
    <row r="138" spans="4:8" x14ac:dyDescent="0.25">
      <c r="D138" s="27">
        <v>40711938</v>
      </c>
      <c r="E138" s="27" t="s">
        <v>43</v>
      </c>
      <c r="F138" s="27" t="s">
        <v>821</v>
      </c>
      <c r="G138" s="27" t="s">
        <v>355</v>
      </c>
      <c r="H138" s="27" t="s">
        <v>143</v>
      </c>
    </row>
    <row r="139" spans="4:8" x14ac:dyDescent="0.25">
      <c r="D139" s="27">
        <v>40711938</v>
      </c>
      <c r="E139" s="27" t="s">
        <v>43</v>
      </c>
      <c r="F139" s="27" t="s">
        <v>841</v>
      </c>
      <c r="G139" s="27" t="s">
        <v>355</v>
      </c>
      <c r="H139" s="27" t="s">
        <v>156</v>
      </c>
    </row>
    <row r="140" spans="4:8" x14ac:dyDescent="0.25">
      <c r="D140" s="27">
        <v>40711938</v>
      </c>
      <c r="E140" s="27" t="s">
        <v>43</v>
      </c>
      <c r="F140" s="27" t="s">
        <v>841</v>
      </c>
      <c r="G140" s="27" t="s">
        <v>355</v>
      </c>
      <c r="H140" s="27" t="s">
        <v>156</v>
      </c>
    </row>
    <row r="141" spans="4:8" x14ac:dyDescent="0.25">
      <c r="D141" s="27">
        <v>40711938</v>
      </c>
      <c r="E141" s="27" t="s">
        <v>43</v>
      </c>
      <c r="F141" s="27" t="s">
        <v>841</v>
      </c>
      <c r="G141" s="27" t="s">
        <v>355</v>
      </c>
      <c r="H141" s="27" t="s">
        <v>156</v>
      </c>
    </row>
    <row r="142" spans="4:8" x14ac:dyDescent="0.25">
      <c r="D142" s="27">
        <v>40711938</v>
      </c>
      <c r="E142" s="27" t="s">
        <v>43</v>
      </c>
      <c r="F142" s="27" t="s">
        <v>841</v>
      </c>
      <c r="G142" s="27" t="s">
        <v>355</v>
      </c>
      <c r="H142" s="27" t="s">
        <v>156</v>
      </c>
    </row>
    <row r="143" spans="4:8" x14ac:dyDescent="0.25">
      <c r="D143" s="27">
        <v>40711938</v>
      </c>
      <c r="E143" s="27" t="s">
        <v>43</v>
      </c>
      <c r="F143" s="27" t="s">
        <v>841</v>
      </c>
      <c r="G143" s="27" t="s">
        <v>355</v>
      </c>
      <c r="H143" s="27" t="s">
        <v>156</v>
      </c>
    </row>
    <row r="144" spans="4:8" x14ac:dyDescent="0.25">
      <c r="D144" s="27">
        <v>40711938</v>
      </c>
      <c r="E144" s="27" t="s">
        <v>43</v>
      </c>
      <c r="F144" s="27" t="s">
        <v>841</v>
      </c>
      <c r="G144" s="27" t="s">
        <v>355</v>
      </c>
      <c r="H144" s="27" t="s">
        <v>156</v>
      </c>
    </row>
    <row r="145" spans="4:8" x14ac:dyDescent="0.25">
      <c r="D145" s="27">
        <v>40711938</v>
      </c>
      <c r="E145" s="27" t="s">
        <v>43</v>
      </c>
      <c r="F145" s="27" t="s">
        <v>841</v>
      </c>
      <c r="G145" s="27" t="s">
        <v>355</v>
      </c>
      <c r="H145" s="27" t="s">
        <v>156</v>
      </c>
    </row>
    <row r="146" spans="4:8" x14ac:dyDescent="0.25">
      <c r="D146" s="27">
        <v>40711938</v>
      </c>
      <c r="E146" s="27" t="s">
        <v>43</v>
      </c>
      <c r="F146" s="27" t="s">
        <v>841</v>
      </c>
      <c r="G146" s="27" t="s">
        <v>355</v>
      </c>
      <c r="H146" s="27" t="s">
        <v>156</v>
      </c>
    </row>
    <row r="147" spans="4:8" x14ac:dyDescent="0.25">
      <c r="D147" s="27">
        <v>40711938</v>
      </c>
      <c r="E147" s="27" t="s">
        <v>43</v>
      </c>
      <c r="F147" s="27" t="s">
        <v>841</v>
      </c>
      <c r="G147" s="27" t="s">
        <v>355</v>
      </c>
      <c r="H147" s="27" t="s">
        <v>156</v>
      </c>
    </row>
    <row r="148" spans="4:8" x14ac:dyDescent="0.25">
      <c r="D148" s="27">
        <v>40711938</v>
      </c>
      <c r="E148" s="27" t="s">
        <v>43</v>
      </c>
      <c r="F148" s="27" t="s">
        <v>841</v>
      </c>
      <c r="G148" s="27" t="s">
        <v>355</v>
      </c>
      <c r="H148" s="27" t="s">
        <v>156</v>
      </c>
    </row>
    <row r="149" spans="4:8" x14ac:dyDescent="0.25">
      <c r="D149" s="27">
        <v>40711938</v>
      </c>
      <c r="E149" s="27" t="s">
        <v>43</v>
      </c>
      <c r="F149" s="27" t="s">
        <v>841</v>
      </c>
      <c r="G149" s="27" t="s">
        <v>355</v>
      </c>
      <c r="H149" s="27" t="s">
        <v>156</v>
      </c>
    </row>
    <row r="150" spans="4:8" x14ac:dyDescent="0.25">
      <c r="D150" s="27">
        <v>40711938</v>
      </c>
      <c r="E150" s="27" t="s">
        <v>43</v>
      </c>
      <c r="F150" s="27" t="s">
        <v>841</v>
      </c>
      <c r="G150" s="27" t="s">
        <v>355</v>
      </c>
      <c r="H150" s="27" t="s">
        <v>156</v>
      </c>
    </row>
    <row r="151" spans="4:8" x14ac:dyDescent="0.25">
      <c r="D151" s="27">
        <v>40711938</v>
      </c>
      <c r="E151" s="27" t="s">
        <v>43</v>
      </c>
      <c r="F151" s="27" t="s">
        <v>841</v>
      </c>
      <c r="G151" s="27" t="s">
        <v>355</v>
      </c>
      <c r="H151" s="27" t="s">
        <v>156</v>
      </c>
    </row>
    <row r="152" spans="4:8" x14ac:dyDescent="0.25">
      <c r="D152" s="27">
        <v>40711938</v>
      </c>
      <c r="E152" s="27" t="s">
        <v>43</v>
      </c>
      <c r="F152" s="27" t="s">
        <v>821</v>
      </c>
      <c r="G152" s="27" t="s">
        <v>355</v>
      </c>
      <c r="H152" s="27" t="s">
        <v>143</v>
      </c>
    </row>
    <row r="153" spans="4:8" x14ac:dyDescent="0.25">
      <c r="D153" s="27">
        <v>40711938</v>
      </c>
      <c r="E153" s="27" t="s">
        <v>43</v>
      </c>
      <c r="F153" s="27" t="s">
        <v>821</v>
      </c>
      <c r="G153" s="27" t="s">
        <v>355</v>
      </c>
      <c r="H153" s="27" t="s">
        <v>143</v>
      </c>
    </row>
    <row r="154" spans="4:8" x14ac:dyDescent="0.25">
      <c r="D154" s="27">
        <v>40711938</v>
      </c>
      <c r="E154" s="27" t="s">
        <v>43</v>
      </c>
      <c r="F154" s="27" t="s">
        <v>821</v>
      </c>
      <c r="G154" s="27" t="s">
        <v>355</v>
      </c>
      <c r="H154" s="27" t="s">
        <v>143</v>
      </c>
    </row>
    <row r="155" spans="4:8" x14ac:dyDescent="0.25">
      <c r="D155" s="27">
        <v>40711938</v>
      </c>
      <c r="E155" s="27" t="s">
        <v>43</v>
      </c>
      <c r="F155" s="27" t="s">
        <v>841</v>
      </c>
      <c r="G155" s="27" t="s">
        <v>355</v>
      </c>
      <c r="H155" s="27" t="s">
        <v>156</v>
      </c>
    </row>
    <row r="156" spans="4:8" x14ac:dyDescent="0.25">
      <c r="D156" s="27">
        <v>40711938</v>
      </c>
      <c r="E156" s="27" t="s">
        <v>43</v>
      </c>
      <c r="F156" s="27" t="s">
        <v>821</v>
      </c>
      <c r="G156" s="27" t="s">
        <v>355</v>
      </c>
      <c r="H156" s="27" t="s">
        <v>143</v>
      </c>
    </row>
    <row r="157" spans="4:8" x14ac:dyDescent="0.25">
      <c r="D157" s="27">
        <v>40711938</v>
      </c>
      <c r="E157" s="27" t="s">
        <v>43</v>
      </c>
      <c r="F157" s="27" t="s">
        <v>841</v>
      </c>
      <c r="G157" s="27" t="s">
        <v>355</v>
      </c>
      <c r="H157" s="27" t="s">
        <v>156</v>
      </c>
    </row>
    <row r="158" spans="4:8" x14ac:dyDescent="0.25">
      <c r="D158" s="27">
        <v>40711938</v>
      </c>
      <c r="E158" s="27" t="s">
        <v>43</v>
      </c>
      <c r="F158" s="27" t="s">
        <v>821</v>
      </c>
      <c r="G158" s="27" t="s">
        <v>355</v>
      </c>
      <c r="H158" s="27" t="s">
        <v>143</v>
      </c>
    </row>
    <row r="159" spans="4:8" x14ac:dyDescent="0.25">
      <c r="D159" s="27">
        <v>40711938</v>
      </c>
      <c r="E159" s="27" t="s">
        <v>43</v>
      </c>
      <c r="F159" s="27" t="s">
        <v>821</v>
      </c>
      <c r="G159" s="27" t="s">
        <v>355</v>
      </c>
      <c r="H159" s="27" t="s">
        <v>143</v>
      </c>
    </row>
    <row r="160" spans="4:8" x14ac:dyDescent="0.25">
      <c r="D160" s="27">
        <v>40711938</v>
      </c>
      <c r="E160" s="27" t="s">
        <v>43</v>
      </c>
      <c r="F160" s="27" t="s">
        <v>821</v>
      </c>
      <c r="G160" s="27" t="s">
        <v>355</v>
      </c>
      <c r="H160" s="27" t="s">
        <v>143</v>
      </c>
    </row>
    <row r="161" spans="4:8" x14ac:dyDescent="0.25">
      <c r="D161" s="27">
        <v>40711938</v>
      </c>
      <c r="E161" s="27" t="s">
        <v>43</v>
      </c>
      <c r="F161" s="27" t="s">
        <v>821</v>
      </c>
      <c r="G161" s="27" t="s">
        <v>355</v>
      </c>
      <c r="H161" s="27" t="s">
        <v>143</v>
      </c>
    </row>
    <row r="162" spans="4:8" x14ac:dyDescent="0.25">
      <c r="D162" s="27">
        <v>40711949</v>
      </c>
      <c r="E162" s="27" t="s">
        <v>47</v>
      </c>
      <c r="F162" s="27" t="s">
        <v>842</v>
      </c>
      <c r="G162" s="27" t="s">
        <v>355</v>
      </c>
      <c r="H162" s="27" t="s">
        <v>274</v>
      </c>
    </row>
    <row r="163" spans="4:8" x14ac:dyDescent="0.25">
      <c r="D163" s="27">
        <v>40711949</v>
      </c>
      <c r="E163" s="27" t="s">
        <v>47</v>
      </c>
      <c r="F163" s="27" t="s">
        <v>367</v>
      </c>
      <c r="G163" s="27" t="s">
        <v>355</v>
      </c>
      <c r="H163" s="27" t="s">
        <v>274</v>
      </c>
    </row>
    <row r="164" spans="4:8" x14ac:dyDescent="0.25">
      <c r="D164" s="27">
        <v>40712640</v>
      </c>
      <c r="E164" s="27" t="s">
        <v>49</v>
      </c>
      <c r="F164" s="27" t="s">
        <v>843</v>
      </c>
      <c r="G164" s="27" t="s">
        <v>355</v>
      </c>
      <c r="H164" s="27" t="s">
        <v>50</v>
      </c>
    </row>
    <row r="165" spans="4:8" x14ac:dyDescent="0.25">
      <c r="D165" s="27">
        <v>40712640</v>
      </c>
      <c r="E165" s="27" t="s">
        <v>49</v>
      </c>
      <c r="F165" s="27" t="s">
        <v>843</v>
      </c>
      <c r="G165" s="27" t="s">
        <v>355</v>
      </c>
      <c r="H165" s="27" t="s">
        <v>50</v>
      </c>
    </row>
    <row r="166" spans="4:8" x14ac:dyDescent="0.25">
      <c r="D166" s="27">
        <v>40712640</v>
      </c>
      <c r="E166" s="27" t="s">
        <v>49</v>
      </c>
      <c r="F166" s="27" t="s">
        <v>843</v>
      </c>
      <c r="G166" s="27" t="s">
        <v>355</v>
      </c>
      <c r="H166" s="27" t="s">
        <v>50</v>
      </c>
    </row>
    <row r="167" spans="4:8" x14ac:dyDescent="0.25">
      <c r="D167" s="27">
        <v>40712640</v>
      </c>
      <c r="E167" s="27" t="s">
        <v>49</v>
      </c>
      <c r="F167" s="27" t="s">
        <v>843</v>
      </c>
      <c r="G167" s="27" t="s">
        <v>355</v>
      </c>
      <c r="H167" s="27" t="s">
        <v>50</v>
      </c>
    </row>
    <row r="168" spans="4:8" x14ac:dyDescent="0.25">
      <c r="D168" s="27">
        <v>40712640</v>
      </c>
      <c r="E168" s="27" t="s">
        <v>49</v>
      </c>
      <c r="F168" s="27" t="s">
        <v>843</v>
      </c>
      <c r="G168" s="27" t="s">
        <v>355</v>
      </c>
      <c r="H168" s="27" t="s">
        <v>50</v>
      </c>
    </row>
    <row r="169" spans="4:8" x14ac:dyDescent="0.25">
      <c r="D169" s="27">
        <v>40712640</v>
      </c>
      <c r="E169" s="27" t="s">
        <v>49</v>
      </c>
      <c r="F169" s="27" t="s">
        <v>480</v>
      </c>
      <c r="G169" s="27" t="s">
        <v>355</v>
      </c>
      <c r="H169" s="27" t="s">
        <v>50</v>
      </c>
    </row>
    <row r="170" spans="4:8" x14ac:dyDescent="0.25">
      <c r="D170" s="27">
        <v>40712640</v>
      </c>
      <c r="E170" s="27" t="s">
        <v>49</v>
      </c>
      <c r="F170" s="27" t="s">
        <v>480</v>
      </c>
      <c r="G170" s="27" t="s">
        <v>355</v>
      </c>
      <c r="H170" s="27" t="s">
        <v>50</v>
      </c>
    </row>
    <row r="171" spans="4:8" x14ac:dyDescent="0.25">
      <c r="D171" s="27">
        <v>40715251</v>
      </c>
      <c r="E171" s="27" t="s">
        <v>51</v>
      </c>
      <c r="F171" s="27" t="s">
        <v>52</v>
      </c>
      <c r="G171" s="27" t="s">
        <v>355</v>
      </c>
      <c r="H171" s="27" t="s">
        <v>53</v>
      </c>
    </row>
    <row r="172" spans="4:8" x14ac:dyDescent="0.25">
      <c r="D172" s="27">
        <v>40715251</v>
      </c>
      <c r="E172" s="27" t="s">
        <v>51</v>
      </c>
      <c r="F172" s="27" t="s">
        <v>52</v>
      </c>
      <c r="G172" s="27" t="s">
        <v>355</v>
      </c>
      <c r="H172" s="27" t="s">
        <v>53</v>
      </c>
    </row>
    <row r="173" spans="4:8" x14ac:dyDescent="0.25">
      <c r="D173" s="27">
        <v>40715251</v>
      </c>
      <c r="E173" s="27" t="s">
        <v>51</v>
      </c>
      <c r="F173" s="27" t="s">
        <v>52</v>
      </c>
      <c r="G173" s="27" t="s">
        <v>355</v>
      </c>
      <c r="H173" s="27" t="s">
        <v>53</v>
      </c>
    </row>
    <row r="174" spans="4:8" x14ac:dyDescent="0.25">
      <c r="D174" s="27">
        <v>40717720</v>
      </c>
      <c r="E174" s="27" t="s">
        <v>54</v>
      </c>
      <c r="F174" s="27" t="s">
        <v>368</v>
      </c>
      <c r="G174" s="27" t="s">
        <v>355</v>
      </c>
      <c r="H174" s="27" t="s">
        <v>48</v>
      </c>
    </row>
    <row r="175" spans="4:8" x14ac:dyDescent="0.25">
      <c r="D175" s="27">
        <v>40717723</v>
      </c>
      <c r="E175" s="27" t="s">
        <v>55</v>
      </c>
      <c r="F175" s="27" t="s">
        <v>369</v>
      </c>
      <c r="G175" s="27" t="s">
        <v>355</v>
      </c>
      <c r="H175" s="27" t="s">
        <v>56</v>
      </c>
    </row>
    <row r="176" spans="4:8" x14ac:dyDescent="0.25">
      <c r="D176" s="27">
        <v>40717723</v>
      </c>
      <c r="E176" s="27" t="s">
        <v>55</v>
      </c>
      <c r="F176" s="27" t="s">
        <v>370</v>
      </c>
      <c r="G176" s="27" t="s">
        <v>355</v>
      </c>
      <c r="H176" s="27" t="s">
        <v>56</v>
      </c>
    </row>
    <row r="177" spans="4:8" x14ac:dyDescent="0.25">
      <c r="D177" s="27">
        <v>40717723</v>
      </c>
      <c r="E177" s="27" t="s">
        <v>55</v>
      </c>
      <c r="F177" s="27" t="s">
        <v>370</v>
      </c>
      <c r="G177" s="27" t="s">
        <v>355</v>
      </c>
      <c r="H177" s="27" t="s">
        <v>56</v>
      </c>
    </row>
    <row r="178" spans="4:8" x14ac:dyDescent="0.25">
      <c r="D178" s="27">
        <v>40758906</v>
      </c>
      <c r="E178" s="27" t="s">
        <v>57</v>
      </c>
      <c r="F178" s="27" t="s">
        <v>822</v>
      </c>
      <c r="G178" s="27" t="s">
        <v>355</v>
      </c>
      <c r="H178" s="27" t="s">
        <v>58</v>
      </c>
    </row>
    <row r="179" spans="4:8" x14ac:dyDescent="0.25">
      <c r="D179" s="27">
        <v>40758906</v>
      </c>
      <c r="E179" s="27" t="s">
        <v>57</v>
      </c>
      <c r="F179" s="27" t="s">
        <v>822</v>
      </c>
      <c r="G179" s="27" t="s">
        <v>355</v>
      </c>
      <c r="H179" s="27" t="s">
        <v>58</v>
      </c>
    </row>
    <row r="180" spans="4:8" x14ac:dyDescent="0.25">
      <c r="D180" s="27">
        <v>40758906</v>
      </c>
      <c r="E180" s="27" t="s">
        <v>57</v>
      </c>
      <c r="F180" s="27" t="s">
        <v>822</v>
      </c>
      <c r="G180" s="27" t="s">
        <v>355</v>
      </c>
      <c r="H180" s="27" t="s">
        <v>58</v>
      </c>
    </row>
    <row r="181" spans="4:8" x14ac:dyDescent="0.25">
      <c r="D181" s="27">
        <v>40758932</v>
      </c>
      <c r="E181" s="27" t="s">
        <v>59</v>
      </c>
      <c r="F181" s="27" t="s">
        <v>371</v>
      </c>
      <c r="G181" s="27" t="s">
        <v>355</v>
      </c>
      <c r="H181" s="27" t="s">
        <v>12</v>
      </c>
    </row>
    <row r="182" spans="4:8" x14ac:dyDescent="0.25">
      <c r="D182" s="27">
        <v>40758932</v>
      </c>
      <c r="E182" s="27" t="s">
        <v>59</v>
      </c>
      <c r="F182" s="27" t="s">
        <v>371</v>
      </c>
      <c r="G182" s="27" t="s">
        <v>355</v>
      </c>
      <c r="H182" s="27" t="s">
        <v>12</v>
      </c>
    </row>
    <row r="183" spans="4:8" x14ac:dyDescent="0.25">
      <c r="D183" s="27">
        <v>43010836</v>
      </c>
      <c r="E183" s="27" t="s">
        <v>60</v>
      </c>
      <c r="F183" s="27" t="s">
        <v>372</v>
      </c>
      <c r="G183" s="27" t="s">
        <v>355</v>
      </c>
      <c r="H183" s="27" t="s">
        <v>61</v>
      </c>
    </row>
    <row r="184" spans="4:8" x14ac:dyDescent="0.25">
      <c r="D184" s="27">
        <v>43010836</v>
      </c>
      <c r="E184" s="27" t="s">
        <v>60</v>
      </c>
      <c r="F184" s="27" t="s">
        <v>372</v>
      </c>
      <c r="G184" s="27" t="s">
        <v>355</v>
      </c>
      <c r="H184" s="27" t="s">
        <v>61</v>
      </c>
    </row>
    <row r="185" spans="4:8" x14ac:dyDescent="0.25">
      <c r="D185" s="27">
        <v>43010836</v>
      </c>
      <c r="E185" s="27" t="s">
        <v>60</v>
      </c>
      <c r="F185" s="27" t="s">
        <v>372</v>
      </c>
      <c r="G185" s="27" t="s">
        <v>355</v>
      </c>
      <c r="H185" s="27" t="s">
        <v>61</v>
      </c>
    </row>
    <row r="186" spans="4:8" x14ac:dyDescent="0.25">
      <c r="D186" s="27">
        <v>43010836</v>
      </c>
      <c r="E186" s="27" t="s">
        <v>60</v>
      </c>
      <c r="F186" s="27" t="s">
        <v>372</v>
      </c>
      <c r="G186" s="27" t="s">
        <v>355</v>
      </c>
      <c r="H186" s="27" t="s">
        <v>61</v>
      </c>
    </row>
    <row r="187" spans="4:8" x14ac:dyDescent="0.25">
      <c r="D187" s="27">
        <v>43114038</v>
      </c>
      <c r="E187" s="27" t="s">
        <v>64</v>
      </c>
      <c r="F187" s="27" t="s">
        <v>65</v>
      </c>
      <c r="G187" s="27" t="s">
        <v>362</v>
      </c>
      <c r="H187" s="27" t="s">
        <v>66</v>
      </c>
    </row>
    <row r="188" spans="4:8" x14ac:dyDescent="0.25">
      <c r="D188" s="27">
        <v>43114038</v>
      </c>
      <c r="E188" s="27" t="s">
        <v>64</v>
      </c>
      <c r="F188" s="27" t="s">
        <v>65</v>
      </c>
      <c r="G188" s="27" t="s">
        <v>362</v>
      </c>
      <c r="H188" s="27" t="s">
        <v>66</v>
      </c>
    </row>
    <row r="189" spans="4:8" x14ac:dyDescent="0.25">
      <c r="D189" s="27">
        <v>43114038</v>
      </c>
      <c r="E189" s="27" t="s">
        <v>64</v>
      </c>
      <c r="F189" s="27" t="s">
        <v>65</v>
      </c>
      <c r="G189" s="27" t="s">
        <v>362</v>
      </c>
      <c r="H189" s="27" t="s">
        <v>66</v>
      </c>
    </row>
    <row r="190" spans="4:8" x14ac:dyDescent="0.25">
      <c r="D190" s="27">
        <v>43114038</v>
      </c>
      <c r="E190" s="27" t="s">
        <v>64</v>
      </c>
      <c r="F190" s="27" t="s">
        <v>65</v>
      </c>
      <c r="G190" s="27" t="s">
        <v>362</v>
      </c>
      <c r="H190" s="27" t="s">
        <v>66</v>
      </c>
    </row>
    <row r="191" spans="4:8" x14ac:dyDescent="0.25">
      <c r="D191" s="27">
        <v>43114038</v>
      </c>
      <c r="E191" s="27" t="s">
        <v>64</v>
      </c>
      <c r="F191" s="27" t="s">
        <v>65</v>
      </c>
      <c r="G191" s="27" t="s">
        <v>362</v>
      </c>
      <c r="H191" s="27" t="s">
        <v>66</v>
      </c>
    </row>
    <row r="192" spans="4:8" x14ac:dyDescent="0.25">
      <c r="D192" s="27">
        <v>43114038</v>
      </c>
      <c r="E192" s="27" t="s">
        <v>64</v>
      </c>
      <c r="F192" s="27" t="s">
        <v>65</v>
      </c>
      <c r="G192" s="27" t="s">
        <v>362</v>
      </c>
      <c r="H192" s="27" t="s">
        <v>66</v>
      </c>
    </row>
    <row r="193" spans="4:8" x14ac:dyDescent="0.25">
      <c r="D193" s="27">
        <v>43114038</v>
      </c>
      <c r="E193" s="27" t="s">
        <v>64</v>
      </c>
      <c r="F193" s="27" t="s">
        <v>65</v>
      </c>
      <c r="G193" s="27" t="s">
        <v>362</v>
      </c>
      <c r="H193" s="27" t="s">
        <v>66</v>
      </c>
    </row>
    <row r="194" spans="4:8" x14ac:dyDescent="0.25">
      <c r="D194" s="27">
        <v>43114038</v>
      </c>
      <c r="E194" s="27" t="s">
        <v>64</v>
      </c>
      <c r="F194" s="27" t="s">
        <v>65</v>
      </c>
      <c r="G194" s="27" t="s">
        <v>362</v>
      </c>
      <c r="H194" s="27" t="s">
        <v>66</v>
      </c>
    </row>
    <row r="195" spans="4:8" x14ac:dyDescent="0.25">
      <c r="D195" s="27">
        <v>43114038</v>
      </c>
      <c r="E195" s="27" t="s">
        <v>64</v>
      </c>
      <c r="F195" s="27" t="s">
        <v>65</v>
      </c>
      <c r="G195" s="27" t="s">
        <v>362</v>
      </c>
      <c r="H195" s="27" t="s">
        <v>66</v>
      </c>
    </row>
    <row r="196" spans="4:8" x14ac:dyDescent="0.25">
      <c r="D196" s="27">
        <v>43114038</v>
      </c>
      <c r="E196" s="27" t="s">
        <v>64</v>
      </c>
      <c r="F196" s="27" t="s">
        <v>65</v>
      </c>
      <c r="G196" s="27" t="s">
        <v>362</v>
      </c>
      <c r="H196" s="27" t="s">
        <v>66</v>
      </c>
    </row>
    <row r="197" spans="4:8" x14ac:dyDescent="0.25">
      <c r="D197" s="27">
        <v>43134345</v>
      </c>
      <c r="E197" s="27" t="s">
        <v>68</v>
      </c>
      <c r="F197" s="27" t="s">
        <v>356</v>
      </c>
      <c r="G197" s="27" t="s">
        <v>355</v>
      </c>
      <c r="H197" s="27" t="s">
        <v>45</v>
      </c>
    </row>
    <row r="198" spans="4:8" x14ac:dyDescent="0.25">
      <c r="D198" s="27">
        <v>43134345</v>
      </c>
      <c r="E198" s="27" t="s">
        <v>68</v>
      </c>
      <c r="F198" s="27" t="s">
        <v>356</v>
      </c>
      <c r="G198" s="27" t="s">
        <v>355</v>
      </c>
      <c r="H198" s="27" t="s">
        <v>45</v>
      </c>
    </row>
    <row r="199" spans="4:8" x14ac:dyDescent="0.25">
      <c r="D199" s="27">
        <v>43134345</v>
      </c>
      <c r="E199" s="27" t="s">
        <v>68</v>
      </c>
      <c r="F199" s="27" t="s">
        <v>356</v>
      </c>
      <c r="G199" s="27" t="s">
        <v>355</v>
      </c>
      <c r="H199" s="27" t="s">
        <v>45</v>
      </c>
    </row>
    <row r="200" spans="4:8" x14ac:dyDescent="0.25">
      <c r="D200" s="27">
        <v>43134345</v>
      </c>
      <c r="E200" s="27" t="s">
        <v>68</v>
      </c>
      <c r="F200" s="27" t="s">
        <v>356</v>
      </c>
      <c r="G200" s="27" t="s">
        <v>355</v>
      </c>
      <c r="H200" s="27" t="s">
        <v>45</v>
      </c>
    </row>
    <row r="201" spans="4:8" x14ac:dyDescent="0.25">
      <c r="D201" s="27">
        <v>43134345</v>
      </c>
      <c r="E201" s="27" t="s">
        <v>68</v>
      </c>
      <c r="F201" s="27" t="s">
        <v>356</v>
      </c>
      <c r="G201" s="27" t="s">
        <v>355</v>
      </c>
      <c r="H201" s="27" t="s">
        <v>133</v>
      </c>
    </row>
    <row r="202" spans="4:8" x14ac:dyDescent="0.25">
      <c r="D202" s="27">
        <v>43134345</v>
      </c>
      <c r="E202" s="27" t="s">
        <v>68</v>
      </c>
      <c r="F202" s="27" t="s">
        <v>356</v>
      </c>
      <c r="G202" s="27" t="s">
        <v>355</v>
      </c>
      <c r="H202" s="27" t="s">
        <v>133</v>
      </c>
    </row>
    <row r="203" spans="4:8" x14ac:dyDescent="0.25">
      <c r="D203" s="27">
        <v>43134345</v>
      </c>
      <c r="E203" s="27" t="s">
        <v>68</v>
      </c>
      <c r="F203" s="27" t="s">
        <v>356</v>
      </c>
      <c r="G203" s="27" t="s">
        <v>355</v>
      </c>
      <c r="H203" s="27" t="s">
        <v>133</v>
      </c>
    </row>
    <row r="204" spans="4:8" x14ac:dyDescent="0.25">
      <c r="D204" s="27">
        <v>43134345</v>
      </c>
      <c r="E204" s="27" t="s">
        <v>68</v>
      </c>
      <c r="F204" s="27" t="s">
        <v>356</v>
      </c>
      <c r="G204" s="27" t="s">
        <v>355</v>
      </c>
      <c r="H204" s="27" t="s">
        <v>133</v>
      </c>
    </row>
    <row r="205" spans="4:8" x14ac:dyDescent="0.25">
      <c r="D205" s="27">
        <v>43134345</v>
      </c>
      <c r="E205" s="27" t="s">
        <v>68</v>
      </c>
      <c r="F205" s="27" t="s">
        <v>356</v>
      </c>
      <c r="G205" s="27" t="s">
        <v>355</v>
      </c>
      <c r="H205" s="27" t="s">
        <v>133</v>
      </c>
    </row>
    <row r="206" spans="4:8" x14ac:dyDescent="0.25">
      <c r="D206" s="27">
        <v>43134345</v>
      </c>
      <c r="E206" s="27" t="s">
        <v>68</v>
      </c>
      <c r="F206" s="27" t="s">
        <v>356</v>
      </c>
      <c r="G206" s="27" t="s">
        <v>355</v>
      </c>
      <c r="H206" s="27" t="s">
        <v>133</v>
      </c>
    </row>
    <row r="207" spans="4:8" x14ac:dyDescent="0.25">
      <c r="D207" s="27">
        <v>43134345</v>
      </c>
      <c r="E207" s="27" t="s">
        <v>68</v>
      </c>
      <c r="F207" s="27" t="s">
        <v>356</v>
      </c>
      <c r="G207" s="27" t="s">
        <v>355</v>
      </c>
      <c r="H207" s="27" t="s">
        <v>133</v>
      </c>
    </row>
    <row r="208" spans="4:8" x14ac:dyDescent="0.25">
      <c r="D208" s="27">
        <v>43134345</v>
      </c>
      <c r="E208" s="27" t="s">
        <v>68</v>
      </c>
      <c r="F208" s="27" t="s">
        <v>356</v>
      </c>
      <c r="G208" s="27" t="s">
        <v>355</v>
      </c>
      <c r="H208" s="27" t="s">
        <v>133</v>
      </c>
    </row>
    <row r="209" spans="4:8" x14ac:dyDescent="0.25">
      <c r="D209" s="27">
        <v>43134345</v>
      </c>
      <c r="E209" s="27" t="s">
        <v>68</v>
      </c>
      <c r="F209" s="27" t="s">
        <v>356</v>
      </c>
      <c r="G209" s="27" t="s">
        <v>355</v>
      </c>
      <c r="H209" s="27" t="s">
        <v>133</v>
      </c>
    </row>
    <row r="210" spans="4:8" x14ac:dyDescent="0.25">
      <c r="D210" s="27">
        <v>43134345</v>
      </c>
      <c r="E210" s="27" t="s">
        <v>68</v>
      </c>
      <c r="F210" s="27" t="s">
        <v>356</v>
      </c>
      <c r="G210" s="27" t="s">
        <v>355</v>
      </c>
      <c r="H210" s="27" t="s">
        <v>133</v>
      </c>
    </row>
    <row r="211" spans="4:8" x14ac:dyDescent="0.25">
      <c r="D211" s="27">
        <v>43134345</v>
      </c>
      <c r="E211" s="27" t="s">
        <v>68</v>
      </c>
      <c r="F211" s="27" t="s">
        <v>356</v>
      </c>
      <c r="G211" s="27" t="s">
        <v>355</v>
      </c>
      <c r="H211" s="27" t="s">
        <v>45</v>
      </c>
    </row>
    <row r="212" spans="4:8" x14ac:dyDescent="0.25">
      <c r="D212" s="27">
        <v>43134345</v>
      </c>
      <c r="E212" s="27" t="s">
        <v>68</v>
      </c>
      <c r="F212" s="27" t="s">
        <v>356</v>
      </c>
      <c r="G212" s="27" t="s">
        <v>355</v>
      </c>
      <c r="H212" s="27" t="s">
        <v>45</v>
      </c>
    </row>
    <row r="213" spans="4:8" x14ac:dyDescent="0.25">
      <c r="D213" s="27">
        <v>43134345</v>
      </c>
      <c r="E213" s="27" t="s">
        <v>68</v>
      </c>
      <c r="F213" s="27" t="s">
        <v>356</v>
      </c>
      <c r="G213" s="27" t="s">
        <v>355</v>
      </c>
      <c r="H213" s="27" t="s">
        <v>45</v>
      </c>
    </row>
    <row r="214" spans="4:8" x14ac:dyDescent="0.25">
      <c r="D214" s="27">
        <v>43134345</v>
      </c>
      <c r="E214" s="27" t="s">
        <v>68</v>
      </c>
      <c r="F214" s="27" t="s">
        <v>356</v>
      </c>
      <c r="G214" s="27" t="s">
        <v>355</v>
      </c>
      <c r="H214" s="27" t="s">
        <v>45</v>
      </c>
    </row>
    <row r="215" spans="4:8" x14ac:dyDescent="0.25">
      <c r="D215" s="27">
        <v>43134345</v>
      </c>
      <c r="E215" s="27" t="s">
        <v>68</v>
      </c>
      <c r="F215" s="27" t="s">
        <v>356</v>
      </c>
      <c r="G215" s="27" t="s">
        <v>355</v>
      </c>
      <c r="H215" s="27" t="s">
        <v>45</v>
      </c>
    </row>
    <row r="216" spans="4:8" x14ac:dyDescent="0.25">
      <c r="D216" s="27">
        <v>43134345</v>
      </c>
      <c r="E216" s="27" t="s">
        <v>68</v>
      </c>
      <c r="F216" s="27" t="s">
        <v>356</v>
      </c>
      <c r="G216" s="27" t="s">
        <v>355</v>
      </c>
      <c r="H216" s="27" t="s">
        <v>45</v>
      </c>
    </row>
    <row r="217" spans="4:8" x14ac:dyDescent="0.25">
      <c r="D217" s="27">
        <v>43134345</v>
      </c>
      <c r="E217" s="27" t="s">
        <v>68</v>
      </c>
      <c r="F217" s="27" t="s">
        <v>356</v>
      </c>
      <c r="G217" s="27" t="s">
        <v>355</v>
      </c>
      <c r="H217" s="27" t="s">
        <v>45</v>
      </c>
    </row>
    <row r="218" spans="4:8" x14ac:dyDescent="0.25">
      <c r="D218" s="27">
        <v>43134345</v>
      </c>
      <c r="E218" s="27" t="s">
        <v>68</v>
      </c>
      <c r="F218" s="27" t="s">
        <v>356</v>
      </c>
      <c r="G218" s="27" t="s">
        <v>355</v>
      </c>
      <c r="H218" s="27" t="s">
        <v>45</v>
      </c>
    </row>
    <row r="219" spans="4:8" x14ac:dyDescent="0.25">
      <c r="D219" s="27">
        <v>43134345</v>
      </c>
      <c r="E219" s="27" t="s">
        <v>68</v>
      </c>
      <c r="F219" s="27" t="s">
        <v>356</v>
      </c>
      <c r="G219" s="27" t="s">
        <v>355</v>
      </c>
      <c r="H219" s="27" t="s">
        <v>45</v>
      </c>
    </row>
    <row r="220" spans="4:8" x14ac:dyDescent="0.25">
      <c r="D220" s="27">
        <v>43134345</v>
      </c>
      <c r="E220" s="27" t="s">
        <v>68</v>
      </c>
      <c r="F220" s="27" t="s">
        <v>356</v>
      </c>
      <c r="G220" s="27" t="s">
        <v>355</v>
      </c>
      <c r="H220" s="27" t="s">
        <v>45</v>
      </c>
    </row>
    <row r="221" spans="4:8" x14ac:dyDescent="0.25">
      <c r="D221" s="27">
        <v>43134345</v>
      </c>
      <c r="E221" s="27" t="s">
        <v>68</v>
      </c>
      <c r="F221" s="27" t="s">
        <v>356</v>
      </c>
      <c r="G221" s="27" t="s">
        <v>355</v>
      </c>
      <c r="H221" s="27" t="s">
        <v>45</v>
      </c>
    </row>
    <row r="222" spans="4:8" x14ac:dyDescent="0.25">
      <c r="D222" s="27">
        <v>43134345</v>
      </c>
      <c r="E222" s="27" t="s">
        <v>68</v>
      </c>
      <c r="F222" s="27" t="s">
        <v>356</v>
      </c>
      <c r="G222" s="27" t="s">
        <v>355</v>
      </c>
      <c r="H222" s="27" t="s">
        <v>45</v>
      </c>
    </row>
    <row r="223" spans="4:8" x14ac:dyDescent="0.25">
      <c r="D223" s="27">
        <v>43134345</v>
      </c>
      <c r="E223" s="27" t="s">
        <v>68</v>
      </c>
      <c r="F223" s="27" t="s">
        <v>356</v>
      </c>
      <c r="G223" s="27" t="s">
        <v>355</v>
      </c>
      <c r="H223" s="27" t="s">
        <v>45</v>
      </c>
    </row>
    <row r="224" spans="4:8" x14ac:dyDescent="0.25">
      <c r="D224" s="27">
        <v>43134345</v>
      </c>
      <c r="E224" s="27" t="s">
        <v>68</v>
      </c>
      <c r="F224" s="27" t="s">
        <v>356</v>
      </c>
      <c r="G224" s="27" t="s">
        <v>355</v>
      </c>
      <c r="H224" s="27" t="s">
        <v>45</v>
      </c>
    </row>
    <row r="225" spans="4:8" x14ac:dyDescent="0.25">
      <c r="D225" s="27">
        <v>43134345</v>
      </c>
      <c r="E225" s="27" t="s">
        <v>68</v>
      </c>
      <c r="F225" s="27" t="s">
        <v>356</v>
      </c>
      <c r="G225" s="27" t="s">
        <v>355</v>
      </c>
      <c r="H225" s="27" t="s">
        <v>45</v>
      </c>
    </row>
    <row r="226" spans="4:8" x14ac:dyDescent="0.25">
      <c r="D226" s="27">
        <v>43134345</v>
      </c>
      <c r="E226" s="27" t="s">
        <v>68</v>
      </c>
      <c r="F226" s="27" t="s">
        <v>356</v>
      </c>
      <c r="G226" s="27" t="s">
        <v>355</v>
      </c>
      <c r="H226" s="27" t="s">
        <v>45</v>
      </c>
    </row>
    <row r="227" spans="4:8" x14ac:dyDescent="0.25">
      <c r="D227" s="27">
        <v>43134345</v>
      </c>
      <c r="E227" s="27" t="s">
        <v>68</v>
      </c>
      <c r="F227" s="27" t="s">
        <v>356</v>
      </c>
      <c r="G227" s="27" t="s">
        <v>355</v>
      </c>
      <c r="H227" s="27" t="s">
        <v>45</v>
      </c>
    </row>
    <row r="228" spans="4:8" x14ac:dyDescent="0.25">
      <c r="D228" s="27">
        <v>43134345</v>
      </c>
      <c r="E228" s="27" t="s">
        <v>68</v>
      </c>
      <c r="F228" s="27" t="s">
        <v>356</v>
      </c>
      <c r="G228" s="27" t="s">
        <v>355</v>
      </c>
      <c r="H228" s="27" t="s">
        <v>45</v>
      </c>
    </row>
    <row r="229" spans="4:8" x14ac:dyDescent="0.25">
      <c r="D229" s="27">
        <v>43134345</v>
      </c>
      <c r="E229" s="27" t="s">
        <v>68</v>
      </c>
      <c r="F229" s="27" t="s">
        <v>356</v>
      </c>
      <c r="G229" s="27" t="s">
        <v>355</v>
      </c>
      <c r="H229" s="27" t="s">
        <v>45</v>
      </c>
    </row>
    <row r="230" spans="4:8" x14ac:dyDescent="0.25">
      <c r="D230" s="27">
        <v>43134345</v>
      </c>
      <c r="E230" s="27" t="s">
        <v>68</v>
      </c>
      <c r="F230" s="27" t="s">
        <v>356</v>
      </c>
      <c r="G230" s="27" t="s">
        <v>355</v>
      </c>
      <c r="H230" s="27" t="s">
        <v>45</v>
      </c>
    </row>
    <row r="231" spans="4:8" x14ac:dyDescent="0.25">
      <c r="D231" s="27">
        <v>43134345</v>
      </c>
      <c r="E231" s="27" t="s">
        <v>68</v>
      </c>
      <c r="F231" s="27" t="s">
        <v>356</v>
      </c>
      <c r="G231" s="27" t="s">
        <v>355</v>
      </c>
      <c r="H231" s="27" t="s">
        <v>45</v>
      </c>
    </row>
    <row r="232" spans="4:8" x14ac:dyDescent="0.25">
      <c r="D232" s="27">
        <v>43134345</v>
      </c>
      <c r="E232" s="27" t="s">
        <v>68</v>
      </c>
      <c r="F232" s="27" t="s">
        <v>356</v>
      </c>
      <c r="G232" s="27" t="s">
        <v>355</v>
      </c>
      <c r="H232" s="27" t="s">
        <v>45</v>
      </c>
    </row>
    <row r="233" spans="4:8" x14ac:dyDescent="0.25">
      <c r="D233" s="27">
        <v>43134345</v>
      </c>
      <c r="E233" s="27" t="s">
        <v>68</v>
      </c>
      <c r="F233" s="27" t="s">
        <v>356</v>
      </c>
      <c r="G233" s="27" t="s">
        <v>355</v>
      </c>
      <c r="H233" s="27" t="s">
        <v>45</v>
      </c>
    </row>
    <row r="234" spans="4:8" x14ac:dyDescent="0.25">
      <c r="D234" s="27">
        <v>43134345</v>
      </c>
      <c r="E234" s="27" t="s">
        <v>68</v>
      </c>
      <c r="F234" s="27" t="s">
        <v>356</v>
      </c>
      <c r="G234" s="27" t="s">
        <v>355</v>
      </c>
      <c r="H234" s="27" t="s">
        <v>45</v>
      </c>
    </row>
    <row r="235" spans="4:8" x14ac:dyDescent="0.25">
      <c r="D235" s="27">
        <v>43134345</v>
      </c>
      <c r="E235" s="27" t="s">
        <v>68</v>
      </c>
      <c r="F235" s="27" t="s">
        <v>356</v>
      </c>
      <c r="G235" s="27" t="s">
        <v>355</v>
      </c>
      <c r="H235" s="27" t="s">
        <v>45</v>
      </c>
    </row>
    <row r="236" spans="4:8" x14ac:dyDescent="0.25">
      <c r="D236" s="27">
        <v>43134345</v>
      </c>
      <c r="E236" s="27" t="s">
        <v>68</v>
      </c>
      <c r="F236" s="27" t="s">
        <v>356</v>
      </c>
      <c r="G236" s="27" t="s">
        <v>355</v>
      </c>
      <c r="H236" s="27" t="s">
        <v>45</v>
      </c>
    </row>
    <row r="237" spans="4:8" x14ac:dyDescent="0.25">
      <c r="D237" s="27">
        <v>43134345</v>
      </c>
      <c r="E237" s="27" t="s">
        <v>68</v>
      </c>
      <c r="F237" s="27" t="s">
        <v>356</v>
      </c>
      <c r="G237" s="27" t="s">
        <v>355</v>
      </c>
      <c r="H237" s="27" t="s">
        <v>45</v>
      </c>
    </row>
    <row r="238" spans="4:8" x14ac:dyDescent="0.25">
      <c r="D238" s="27">
        <v>43134345</v>
      </c>
      <c r="E238" s="27" t="s">
        <v>68</v>
      </c>
      <c r="F238" s="27" t="s">
        <v>356</v>
      </c>
      <c r="G238" s="27" t="s">
        <v>355</v>
      </c>
      <c r="H238" s="27" t="s">
        <v>45</v>
      </c>
    </row>
    <row r="239" spans="4:8" x14ac:dyDescent="0.25">
      <c r="D239" s="27">
        <v>43134345</v>
      </c>
      <c r="E239" s="27" t="s">
        <v>68</v>
      </c>
      <c r="F239" s="27" t="s">
        <v>356</v>
      </c>
      <c r="G239" s="27" t="s">
        <v>355</v>
      </c>
      <c r="H239" s="27" t="s">
        <v>45</v>
      </c>
    </row>
    <row r="240" spans="4:8" x14ac:dyDescent="0.25">
      <c r="D240" s="27">
        <v>43134345</v>
      </c>
      <c r="E240" s="27" t="s">
        <v>68</v>
      </c>
      <c r="F240" s="27" t="s">
        <v>356</v>
      </c>
      <c r="G240" s="27" t="s">
        <v>355</v>
      </c>
      <c r="H240" s="27" t="s">
        <v>45</v>
      </c>
    </row>
    <row r="241" spans="4:8" x14ac:dyDescent="0.25">
      <c r="D241" s="27">
        <v>43134345</v>
      </c>
      <c r="E241" s="27" t="s">
        <v>68</v>
      </c>
      <c r="F241" s="27" t="s">
        <v>356</v>
      </c>
      <c r="G241" s="27" t="s">
        <v>355</v>
      </c>
      <c r="H241" s="27" t="s">
        <v>45</v>
      </c>
    </row>
    <row r="242" spans="4:8" x14ac:dyDescent="0.25">
      <c r="D242" s="27">
        <v>43134345</v>
      </c>
      <c r="E242" s="27" t="s">
        <v>68</v>
      </c>
      <c r="F242" s="27" t="s">
        <v>356</v>
      </c>
      <c r="G242" s="27" t="s">
        <v>355</v>
      </c>
      <c r="H242" s="27" t="s">
        <v>45</v>
      </c>
    </row>
    <row r="243" spans="4:8" x14ac:dyDescent="0.25">
      <c r="D243" s="27">
        <v>43137351</v>
      </c>
      <c r="E243" s="27" t="s">
        <v>71</v>
      </c>
      <c r="F243" s="27" t="s">
        <v>795</v>
      </c>
      <c r="G243" s="27" t="s">
        <v>355</v>
      </c>
      <c r="H243" s="27" t="s">
        <v>72</v>
      </c>
    </row>
    <row r="244" spans="4:8" x14ac:dyDescent="0.25">
      <c r="D244" s="27">
        <v>43137351</v>
      </c>
      <c r="E244" s="27" t="s">
        <v>71</v>
      </c>
      <c r="F244" s="27" t="s">
        <v>795</v>
      </c>
      <c r="G244" s="27" t="s">
        <v>355</v>
      </c>
      <c r="H244" s="27" t="s">
        <v>72</v>
      </c>
    </row>
    <row r="245" spans="4:8" x14ac:dyDescent="0.25">
      <c r="D245" s="27">
        <v>43137351</v>
      </c>
      <c r="E245" s="27" t="s">
        <v>71</v>
      </c>
      <c r="F245" s="27" t="s">
        <v>844</v>
      </c>
      <c r="G245" s="27" t="s">
        <v>355</v>
      </c>
      <c r="H245" s="27" t="s">
        <v>70</v>
      </c>
    </row>
    <row r="246" spans="4:8" x14ac:dyDescent="0.25">
      <c r="D246" s="27">
        <v>43137351</v>
      </c>
      <c r="E246" s="27" t="s">
        <v>71</v>
      </c>
      <c r="F246" s="27" t="s">
        <v>844</v>
      </c>
      <c r="G246" s="27" t="s">
        <v>355</v>
      </c>
      <c r="H246" s="27" t="s">
        <v>70</v>
      </c>
    </row>
    <row r="247" spans="4:8" x14ac:dyDescent="0.25">
      <c r="D247" s="27">
        <v>43137351</v>
      </c>
      <c r="E247" s="27" t="s">
        <v>71</v>
      </c>
      <c r="F247" s="27" t="s">
        <v>844</v>
      </c>
      <c r="G247" s="27" t="s">
        <v>355</v>
      </c>
      <c r="H247" s="27" t="s">
        <v>70</v>
      </c>
    </row>
    <row r="248" spans="4:8" x14ac:dyDescent="0.25">
      <c r="D248" s="27">
        <v>43137351</v>
      </c>
      <c r="E248" s="27" t="s">
        <v>71</v>
      </c>
      <c r="F248" s="27" t="s">
        <v>844</v>
      </c>
      <c r="G248" s="27" t="s">
        <v>355</v>
      </c>
      <c r="H248" s="27" t="s">
        <v>70</v>
      </c>
    </row>
    <row r="249" spans="4:8" x14ac:dyDescent="0.25">
      <c r="D249" s="27">
        <v>43137351</v>
      </c>
      <c r="E249" s="27" t="s">
        <v>71</v>
      </c>
      <c r="F249" s="27" t="s">
        <v>844</v>
      </c>
      <c r="G249" s="27" t="s">
        <v>355</v>
      </c>
      <c r="H249" s="27" t="s">
        <v>70</v>
      </c>
    </row>
    <row r="250" spans="4:8" x14ac:dyDescent="0.25">
      <c r="D250" s="27">
        <v>43137351</v>
      </c>
      <c r="E250" s="27" t="s">
        <v>71</v>
      </c>
      <c r="F250" s="27" t="s">
        <v>844</v>
      </c>
      <c r="G250" s="27" t="s">
        <v>355</v>
      </c>
      <c r="H250" s="27" t="s">
        <v>70</v>
      </c>
    </row>
    <row r="251" spans="4:8" x14ac:dyDescent="0.25">
      <c r="D251" s="27">
        <v>43137351</v>
      </c>
      <c r="E251" s="27" t="s">
        <v>71</v>
      </c>
      <c r="F251" s="27" t="s">
        <v>844</v>
      </c>
      <c r="G251" s="27" t="s">
        <v>355</v>
      </c>
      <c r="H251" s="27" t="s">
        <v>70</v>
      </c>
    </row>
    <row r="252" spans="4:8" x14ac:dyDescent="0.25">
      <c r="D252" s="27">
        <v>43137351</v>
      </c>
      <c r="E252" s="27" t="s">
        <v>71</v>
      </c>
      <c r="F252" s="27" t="s">
        <v>844</v>
      </c>
      <c r="G252" s="27" t="s">
        <v>355</v>
      </c>
      <c r="H252" s="27" t="s">
        <v>70</v>
      </c>
    </row>
    <row r="253" spans="4:8" x14ac:dyDescent="0.25">
      <c r="D253" s="27">
        <v>43137351</v>
      </c>
      <c r="E253" s="27" t="s">
        <v>71</v>
      </c>
      <c r="F253" s="27" t="s">
        <v>844</v>
      </c>
      <c r="G253" s="27" t="s">
        <v>355</v>
      </c>
      <c r="H253" s="27" t="s">
        <v>70</v>
      </c>
    </row>
    <row r="254" spans="4:8" x14ac:dyDescent="0.25">
      <c r="D254" s="27">
        <v>43137351</v>
      </c>
      <c r="E254" s="27" t="s">
        <v>71</v>
      </c>
      <c r="F254" s="27" t="s">
        <v>844</v>
      </c>
      <c r="G254" s="27" t="s">
        <v>355</v>
      </c>
      <c r="H254" s="27" t="s">
        <v>70</v>
      </c>
    </row>
    <row r="255" spans="4:8" x14ac:dyDescent="0.25">
      <c r="D255" s="27">
        <v>43137351</v>
      </c>
      <c r="E255" s="27" t="s">
        <v>71</v>
      </c>
      <c r="F255" s="27" t="s">
        <v>844</v>
      </c>
      <c r="G255" s="27" t="s">
        <v>355</v>
      </c>
      <c r="H255" s="27" t="s">
        <v>70</v>
      </c>
    </row>
    <row r="256" spans="4:8" x14ac:dyDescent="0.25">
      <c r="D256" s="27">
        <v>43137351</v>
      </c>
      <c r="E256" s="27" t="s">
        <v>71</v>
      </c>
      <c r="F256" s="27" t="s">
        <v>844</v>
      </c>
      <c r="G256" s="27" t="s">
        <v>355</v>
      </c>
      <c r="H256" s="27" t="s">
        <v>70</v>
      </c>
    </row>
    <row r="257" spans="4:8" x14ac:dyDescent="0.25">
      <c r="D257" s="27">
        <v>43137351</v>
      </c>
      <c r="E257" s="27" t="s">
        <v>71</v>
      </c>
      <c r="F257" s="27" t="s">
        <v>844</v>
      </c>
      <c r="G257" s="27" t="s">
        <v>355</v>
      </c>
      <c r="H257" s="27" t="s">
        <v>70</v>
      </c>
    </row>
    <row r="258" spans="4:8" x14ac:dyDescent="0.25">
      <c r="D258" s="27">
        <v>43137351</v>
      </c>
      <c r="E258" s="27" t="s">
        <v>71</v>
      </c>
      <c r="F258" s="27" t="s">
        <v>844</v>
      </c>
      <c r="G258" s="27" t="s">
        <v>355</v>
      </c>
      <c r="H258" s="27" t="s">
        <v>70</v>
      </c>
    </row>
    <row r="259" spans="4:8" x14ac:dyDescent="0.25">
      <c r="D259" s="27">
        <v>43137351</v>
      </c>
      <c r="E259" s="27" t="s">
        <v>71</v>
      </c>
      <c r="F259" s="27" t="s">
        <v>844</v>
      </c>
      <c r="G259" s="27" t="s">
        <v>355</v>
      </c>
      <c r="H259" s="27" t="s">
        <v>70</v>
      </c>
    </row>
    <row r="260" spans="4:8" x14ac:dyDescent="0.25">
      <c r="D260" s="27">
        <v>43137351</v>
      </c>
      <c r="E260" s="27" t="s">
        <v>71</v>
      </c>
      <c r="F260" s="27" t="s">
        <v>844</v>
      </c>
      <c r="G260" s="27" t="s">
        <v>355</v>
      </c>
      <c r="H260" s="27" t="s">
        <v>70</v>
      </c>
    </row>
    <row r="261" spans="4:8" x14ac:dyDescent="0.25">
      <c r="D261" s="27">
        <v>43137351</v>
      </c>
      <c r="E261" s="27" t="s">
        <v>71</v>
      </c>
      <c r="F261" s="27" t="s">
        <v>844</v>
      </c>
      <c r="G261" s="27" t="s">
        <v>355</v>
      </c>
      <c r="H261" s="27" t="s">
        <v>70</v>
      </c>
    </row>
    <row r="262" spans="4:8" x14ac:dyDescent="0.25">
      <c r="D262" s="27">
        <v>43137351</v>
      </c>
      <c r="E262" s="27" t="s">
        <v>71</v>
      </c>
      <c r="F262" s="27" t="s">
        <v>844</v>
      </c>
      <c r="G262" s="27" t="s">
        <v>355</v>
      </c>
      <c r="H262" s="27" t="s">
        <v>70</v>
      </c>
    </row>
    <row r="263" spans="4:8" x14ac:dyDescent="0.25">
      <c r="D263" s="27">
        <v>43137351</v>
      </c>
      <c r="E263" s="27" t="s">
        <v>71</v>
      </c>
      <c r="F263" s="27" t="s">
        <v>844</v>
      </c>
      <c r="G263" s="27" t="s">
        <v>355</v>
      </c>
      <c r="H263" s="27" t="s">
        <v>70</v>
      </c>
    </row>
    <row r="264" spans="4:8" x14ac:dyDescent="0.25">
      <c r="D264" s="27">
        <v>43137351</v>
      </c>
      <c r="E264" s="27" t="s">
        <v>71</v>
      </c>
      <c r="F264" s="27" t="s">
        <v>844</v>
      </c>
      <c r="G264" s="27" t="s">
        <v>355</v>
      </c>
      <c r="H264" s="27" t="s">
        <v>70</v>
      </c>
    </row>
    <row r="265" spans="4:8" x14ac:dyDescent="0.25">
      <c r="D265" s="27">
        <v>43137351</v>
      </c>
      <c r="E265" s="27" t="s">
        <v>71</v>
      </c>
      <c r="F265" s="27" t="s">
        <v>844</v>
      </c>
      <c r="G265" s="27" t="s">
        <v>355</v>
      </c>
      <c r="H265" s="27" t="s">
        <v>70</v>
      </c>
    </row>
    <row r="266" spans="4:8" x14ac:dyDescent="0.25">
      <c r="D266" s="27">
        <v>43137351</v>
      </c>
      <c r="E266" s="27" t="s">
        <v>71</v>
      </c>
      <c r="F266" s="27" t="s">
        <v>844</v>
      </c>
      <c r="G266" s="27" t="s">
        <v>355</v>
      </c>
      <c r="H266" s="27" t="s">
        <v>70</v>
      </c>
    </row>
    <row r="267" spans="4:8" x14ac:dyDescent="0.25">
      <c r="D267" s="27">
        <v>43137351</v>
      </c>
      <c r="E267" s="27" t="s">
        <v>71</v>
      </c>
      <c r="F267" s="27" t="s">
        <v>844</v>
      </c>
      <c r="G267" s="27" t="s">
        <v>355</v>
      </c>
      <c r="H267" s="27" t="s">
        <v>70</v>
      </c>
    </row>
    <row r="268" spans="4:8" x14ac:dyDescent="0.25">
      <c r="D268" s="27">
        <v>43137351</v>
      </c>
      <c r="E268" s="27" t="s">
        <v>71</v>
      </c>
      <c r="F268" s="27" t="s">
        <v>844</v>
      </c>
      <c r="G268" s="27" t="s">
        <v>355</v>
      </c>
      <c r="H268" s="27" t="s">
        <v>70</v>
      </c>
    </row>
    <row r="269" spans="4:8" x14ac:dyDescent="0.25">
      <c r="D269" s="27">
        <v>43137351</v>
      </c>
      <c r="E269" s="27" t="s">
        <v>71</v>
      </c>
      <c r="F269" s="27" t="s">
        <v>844</v>
      </c>
      <c r="G269" s="27" t="s">
        <v>355</v>
      </c>
      <c r="H269" s="27" t="s">
        <v>70</v>
      </c>
    </row>
    <row r="270" spans="4:8" x14ac:dyDescent="0.25">
      <c r="D270" s="27">
        <v>43137351</v>
      </c>
      <c r="E270" s="27" t="s">
        <v>71</v>
      </c>
      <c r="F270" s="27" t="s">
        <v>844</v>
      </c>
      <c r="G270" s="27" t="s">
        <v>355</v>
      </c>
      <c r="H270" s="27" t="s">
        <v>70</v>
      </c>
    </row>
    <row r="271" spans="4:8" x14ac:dyDescent="0.25">
      <c r="D271" s="27">
        <v>43137351</v>
      </c>
      <c r="E271" s="27" t="s">
        <v>71</v>
      </c>
      <c r="F271" s="27" t="s">
        <v>844</v>
      </c>
      <c r="G271" s="27" t="s">
        <v>355</v>
      </c>
      <c r="H271" s="27" t="s">
        <v>70</v>
      </c>
    </row>
    <row r="272" spans="4:8" x14ac:dyDescent="0.25">
      <c r="D272" s="27">
        <v>43137351</v>
      </c>
      <c r="E272" s="27" t="s">
        <v>71</v>
      </c>
      <c r="F272" s="27" t="s">
        <v>844</v>
      </c>
      <c r="G272" s="27" t="s">
        <v>355</v>
      </c>
      <c r="H272" s="27" t="s">
        <v>70</v>
      </c>
    </row>
    <row r="273" spans="4:8" x14ac:dyDescent="0.25">
      <c r="D273" s="27">
        <v>43137351</v>
      </c>
      <c r="E273" s="27" t="s">
        <v>71</v>
      </c>
      <c r="F273" s="27" t="s">
        <v>844</v>
      </c>
      <c r="G273" s="27" t="s">
        <v>355</v>
      </c>
      <c r="H273" s="27" t="s">
        <v>70</v>
      </c>
    </row>
    <row r="274" spans="4:8" x14ac:dyDescent="0.25">
      <c r="D274" s="27">
        <v>43137351</v>
      </c>
      <c r="E274" s="27" t="s">
        <v>71</v>
      </c>
      <c r="F274" s="27" t="s">
        <v>844</v>
      </c>
      <c r="G274" s="27" t="s">
        <v>355</v>
      </c>
      <c r="H274" s="27" t="s">
        <v>70</v>
      </c>
    </row>
    <row r="275" spans="4:8" x14ac:dyDescent="0.25">
      <c r="D275" s="27">
        <v>43137351</v>
      </c>
      <c r="E275" s="27" t="s">
        <v>71</v>
      </c>
      <c r="F275" s="27" t="s">
        <v>844</v>
      </c>
      <c r="G275" s="27" t="s">
        <v>355</v>
      </c>
      <c r="H275" s="27" t="s">
        <v>70</v>
      </c>
    </row>
    <row r="276" spans="4:8" x14ac:dyDescent="0.25">
      <c r="D276" s="27">
        <v>43137351</v>
      </c>
      <c r="E276" s="27" t="s">
        <v>71</v>
      </c>
      <c r="F276" s="27" t="s">
        <v>844</v>
      </c>
      <c r="G276" s="27" t="s">
        <v>355</v>
      </c>
      <c r="H276" s="27" t="s">
        <v>70</v>
      </c>
    </row>
    <row r="277" spans="4:8" x14ac:dyDescent="0.25">
      <c r="D277" s="27">
        <v>43137351</v>
      </c>
      <c r="E277" s="27" t="s">
        <v>71</v>
      </c>
      <c r="F277" s="27" t="s">
        <v>844</v>
      </c>
      <c r="G277" s="27" t="s">
        <v>355</v>
      </c>
      <c r="H277" s="27" t="s">
        <v>70</v>
      </c>
    </row>
    <row r="278" spans="4:8" x14ac:dyDescent="0.25">
      <c r="D278" s="27">
        <v>43137351</v>
      </c>
      <c r="E278" s="27" t="s">
        <v>71</v>
      </c>
      <c r="F278" s="27" t="s">
        <v>844</v>
      </c>
      <c r="G278" s="27" t="s">
        <v>355</v>
      </c>
      <c r="H278" s="27" t="s">
        <v>70</v>
      </c>
    </row>
    <row r="279" spans="4:8" x14ac:dyDescent="0.25">
      <c r="D279" s="27">
        <v>43137351</v>
      </c>
      <c r="E279" s="27" t="s">
        <v>71</v>
      </c>
      <c r="F279" s="27" t="s">
        <v>844</v>
      </c>
      <c r="G279" s="27" t="s">
        <v>355</v>
      </c>
      <c r="H279" s="27" t="s">
        <v>70</v>
      </c>
    </row>
    <row r="280" spans="4:8" x14ac:dyDescent="0.25">
      <c r="D280" s="27">
        <v>43137351</v>
      </c>
      <c r="E280" s="27" t="s">
        <v>71</v>
      </c>
      <c r="F280" s="27" t="s">
        <v>844</v>
      </c>
      <c r="G280" s="27" t="s">
        <v>355</v>
      </c>
      <c r="H280" s="27" t="s">
        <v>70</v>
      </c>
    </row>
    <row r="281" spans="4:8" x14ac:dyDescent="0.25">
      <c r="D281" s="27">
        <v>43137351</v>
      </c>
      <c r="E281" s="27" t="s">
        <v>71</v>
      </c>
      <c r="F281" s="27" t="s">
        <v>844</v>
      </c>
      <c r="G281" s="27" t="s">
        <v>355</v>
      </c>
      <c r="H281" s="27" t="s">
        <v>70</v>
      </c>
    </row>
    <row r="282" spans="4:8" x14ac:dyDescent="0.25">
      <c r="D282" s="27">
        <v>43137351</v>
      </c>
      <c r="E282" s="27" t="s">
        <v>71</v>
      </c>
      <c r="F282" s="27" t="s">
        <v>844</v>
      </c>
      <c r="G282" s="27" t="s">
        <v>355</v>
      </c>
      <c r="H282" s="27" t="s">
        <v>70</v>
      </c>
    </row>
    <row r="283" spans="4:8" x14ac:dyDescent="0.25">
      <c r="D283" s="27">
        <v>43137351</v>
      </c>
      <c r="E283" s="27" t="s">
        <v>71</v>
      </c>
      <c r="F283" s="27" t="s">
        <v>795</v>
      </c>
      <c r="G283" s="27" t="s">
        <v>355</v>
      </c>
      <c r="H283" s="27" t="s">
        <v>72</v>
      </c>
    </row>
    <row r="284" spans="4:8" x14ac:dyDescent="0.25">
      <c r="D284" s="27">
        <v>43137351</v>
      </c>
      <c r="E284" s="27" t="s">
        <v>71</v>
      </c>
      <c r="F284" s="27" t="s">
        <v>794</v>
      </c>
      <c r="G284" s="27" t="s">
        <v>355</v>
      </c>
      <c r="H284" s="27" t="s">
        <v>72</v>
      </c>
    </row>
    <row r="285" spans="4:8" x14ac:dyDescent="0.25">
      <c r="D285" s="27">
        <v>43137351</v>
      </c>
      <c r="E285" s="27" t="s">
        <v>71</v>
      </c>
      <c r="F285" s="27" t="s">
        <v>794</v>
      </c>
      <c r="G285" s="27" t="s">
        <v>355</v>
      </c>
      <c r="H285" s="27" t="s">
        <v>72</v>
      </c>
    </row>
    <row r="286" spans="4:8" x14ac:dyDescent="0.25">
      <c r="D286" s="27">
        <v>43137351</v>
      </c>
      <c r="E286" s="27" t="s">
        <v>71</v>
      </c>
      <c r="F286" s="27" t="s">
        <v>794</v>
      </c>
      <c r="G286" s="27" t="s">
        <v>355</v>
      </c>
      <c r="H286" s="27" t="s">
        <v>72</v>
      </c>
    </row>
    <row r="287" spans="4:8" x14ac:dyDescent="0.25">
      <c r="D287" s="27">
        <v>43137351</v>
      </c>
      <c r="E287" s="27" t="s">
        <v>71</v>
      </c>
      <c r="F287" s="27" t="s">
        <v>794</v>
      </c>
      <c r="G287" s="27" t="s">
        <v>355</v>
      </c>
      <c r="H287" s="27" t="s">
        <v>72</v>
      </c>
    </row>
    <row r="288" spans="4:8" x14ac:dyDescent="0.25">
      <c r="D288" s="27">
        <v>43137351</v>
      </c>
      <c r="E288" s="27" t="s">
        <v>71</v>
      </c>
      <c r="F288" s="27" t="s">
        <v>794</v>
      </c>
      <c r="G288" s="27" t="s">
        <v>355</v>
      </c>
      <c r="H288" s="27" t="s">
        <v>72</v>
      </c>
    </row>
    <row r="289" spans="4:8" x14ac:dyDescent="0.25">
      <c r="D289" s="27">
        <v>43137351</v>
      </c>
      <c r="E289" s="27" t="s">
        <v>71</v>
      </c>
      <c r="F289" s="27" t="s">
        <v>794</v>
      </c>
      <c r="G289" s="27" t="s">
        <v>355</v>
      </c>
      <c r="H289" s="27" t="s">
        <v>72</v>
      </c>
    </row>
    <row r="290" spans="4:8" x14ac:dyDescent="0.25">
      <c r="D290" s="27">
        <v>43137351</v>
      </c>
      <c r="E290" s="27" t="s">
        <v>71</v>
      </c>
      <c r="F290" s="27" t="s">
        <v>794</v>
      </c>
      <c r="G290" s="27" t="s">
        <v>355</v>
      </c>
      <c r="H290" s="27" t="s">
        <v>72</v>
      </c>
    </row>
    <row r="291" spans="4:8" x14ac:dyDescent="0.25">
      <c r="D291" s="27">
        <v>43137351</v>
      </c>
      <c r="E291" s="27" t="s">
        <v>71</v>
      </c>
      <c r="F291" s="27" t="s">
        <v>794</v>
      </c>
      <c r="G291" s="27" t="s">
        <v>355</v>
      </c>
      <c r="H291" s="27" t="s">
        <v>72</v>
      </c>
    </row>
    <row r="292" spans="4:8" x14ac:dyDescent="0.25">
      <c r="D292" s="27">
        <v>43137351</v>
      </c>
      <c r="E292" s="27" t="s">
        <v>71</v>
      </c>
      <c r="F292" s="27" t="s">
        <v>794</v>
      </c>
      <c r="G292" s="27" t="s">
        <v>355</v>
      </c>
      <c r="H292" s="27" t="s">
        <v>72</v>
      </c>
    </row>
    <row r="293" spans="4:8" x14ac:dyDescent="0.25">
      <c r="D293" s="27">
        <v>43137351</v>
      </c>
      <c r="E293" s="27" t="s">
        <v>71</v>
      </c>
      <c r="F293" s="27" t="s">
        <v>794</v>
      </c>
      <c r="G293" s="27" t="s">
        <v>355</v>
      </c>
      <c r="H293" s="27" t="s">
        <v>72</v>
      </c>
    </row>
    <row r="294" spans="4:8" x14ac:dyDescent="0.25">
      <c r="D294" s="27">
        <v>43137351</v>
      </c>
      <c r="E294" s="27" t="s">
        <v>71</v>
      </c>
      <c r="F294" s="27" t="s">
        <v>794</v>
      </c>
      <c r="G294" s="27" t="s">
        <v>355</v>
      </c>
      <c r="H294" s="27" t="s">
        <v>72</v>
      </c>
    </row>
    <row r="295" spans="4:8" x14ac:dyDescent="0.25">
      <c r="D295" s="27">
        <v>43137351</v>
      </c>
      <c r="E295" s="27" t="s">
        <v>71</v>
      </c>
      <c r="F295" s="27" t="s">
        <v>795</v>
      </c>
      <c r="G295" s="27" t="s">
        <v>355</v>
      </c>
      <c r="H295" s="27" t="s">
        <v>72</v>
      </c>
    </row>
    <row r="296" spans="4:8" x14ac:dyDescent="0.25">
      <c r="D296" s="27">
        <v>43137351</v>
      </c>
      <c r="E296" s="27" t="s">
        <v>71</v>
      </c>
      <c r="F296" s="27" t="s">
        <v>795</v>
      </c>
      <c r="G296" s="27" t="s">
        <v>355</v>
      </c>
      <c r="H296" s="27" t="s">
        <v>72</v>
      </c>
    </row>
    <row r="297" spans="4:8" x14ac:dyDescent="0.25">
      <c r="D297" s="27">
        <v>43137351</v>
      </c>
      <c r="E297" s="27" t="s">
        <v>71</v>
      </c>
      <c r="F297" s="27" t="s">
        <v>795</v>
      </c>
      <c r="G297" s="27" t="s">
        <v>355</v>
      </c>
      <c r="H297" s="27" t="s">
        <v>72</v>
      </c>
    </row>
    <row r="298" spans="4:8" x14ac:dyDescent="0.25">
      <c r="D298" s="27">
        <v>43137351</v>
      </c>
      <c r="E298" s="27" t="s">
        <v>71</v>
      </c>
      <c r="F298" s="27" t="s">
        <v>795</v>
      </c>
      <c r="G298" s="27" t="s">
        <v>355</v>
      </c>
      <c r="H298" s="27" t="s">
        <v>72</v>
      </c>
    </row>
    <row r="299" spans="4:8" x14ac:dyDescent="0.25">
      <c r="D299" s="27">
        <v>43137351</v>
      </c>
      <c r="E299" s="27" t="s">
        <v>71</v>
      </c>
      <c r="F299" s="27" t="s">
        <v>795</v>
      </c>
      <c r="G299" s="27" t="s">
        <v>355</v>
      </c>
      <c r="H299" s="27" t="s">
        <v>72</v>
      </c>
    </row>
    <row r="300" spans="4:8" x14ac:dyDescent="0.25">
      <c r="D300" s="27">
        <v>43137351</v>
      </c>
      <c r="E300" s="27" t="s">
        <v>71</v>
      </c>
      <c r="F300" s="27" t="s">
        <v>373</v>
      </c>
      <c r="G300" s="27" t="s">
        <v>355</v>
      </c>
      <c r="H300" s="27" t="s">
        <v>69</v>
      </c>
    </row>
    <row r="301" spans="4:8" x14ac:dyDescent="0.25">
      <c r="D301" s="27">
        <v>43137351</v>
      </c>
      <c r="E301" s="27" t="s">
        <v>71</v>
      </c>
      <c r="F301" s="27" t="s">
        <v>373</v>
      </c>
      <c r="G301" s="27" t="s">
        <v>355</v>
      </c>
      <c r="H301" s="27" t="s">
        <v>69</v>
      </c>
    </row>
    <row r="302" spans="4:8" x14ac:dyDescent="0.25">
      <c r="D302" s="27">
        <v>43137351</v>
      </c>
      <c r="E302" s="27" t="s">
        <v>71</v>
      </c>
      <c r="F302" s="27" t="s">
        <v>373</v>
      </c>
      <c r="G302" s="27" t="s">
        <v>355</v>
      </c>
      <c r="H302" s="27" t="s">
        <v>69</v>
      </c>
    </row>
    <row r="303" spans="4:8" x14ac:dyDescent="0.25">
      <c r="D303" s="27">
        <v>43137351</v>
      </c>
      <c r="E303" s="27" t="s">
        <v>71</v>
      </c>
      <c r="F303" s="27" t="s">
        <v>373</v>
      </c>
      <c r="G303" s="27" t="s">
        <v>355</v>
      </c>
      <c r="H303" s="27" t="s">
        <v>69</v>
      </c>
    </row>
    <row r="304" spans="4:8" x14ac:dyDescent="0.25">
      <c r="D304" s="27">
        <v>43137351</v>
      </c>
      <c r="E304" s="27" t="s">
        <v>71</v>
      </c>
      <c r="F304" s="27" t="s">
        <v>795</v>
      </c>
      <c r="G304" s="27" t="s">
        <v>355</v>
      </c>
      <c r="H304" s="27" t="s">
        <v>72</v>
      </c>
    </row>
    <row r="305" spans="4:8" x14ac:dyDescent="0.25">
      <c r="D305" s="27">
        <v>43137351</v>
      </c>
      <c r="E305" s="27" t="s">
        <v>71</v>
      </c>
      <c r="F305" s="27" t="s">
        <v>795</v>
      </c>
      <c r="G305" s="27" t="s">
        <v>355</v>
      </c>
      <c r="H305" s="27" t="s">
        <v>72</v>
      </c>
    </row>
    <row r="306" spans="4:8" x14ac:dyDescent="0.25">
      <c r="D306" s="27">
        <v>43200304</v>
      </c>
      <c r="E306" s="27" t="s">
        <v>74</v>
      </c>
      <c r="F306" s="27" t="s">
        <v>356</v>
      </c>
      <c r="G306" s="27" t="s">
        <v>355</v>
      </c>
      <c r="H306" s="27" t="s">
        <v>75</v>
      </c>
    </row>
    <row r="307" spans="4:8" x14ac:dyDescent="0.25">
      <c r="D307" s="27">
        <v>43200304</v>
      </c>
      <c r="E307" s="27" t="s">
        <v>74</v>
      </c>
      <c r="F307" s="27" t="s">
        <v>356</v>
      </c>
      <c r="G307" s="27" t="s">
        <v>355</v>
      </c>
      <c r="H307" s="27" t="s">
        <v>75</v>
      </c>
    </row>
    <row r="308" spans="4:8" x14ac:dyDescent="0.25">
      <c r="D308" s="27">
        <v>43200304</v>
      </c>
      <c r="E308" s="27" t="s">
        <v>74</v>
      </c>
      <c r="F308" s="27" t="s">
        <v>356</v>
      </c>
      <c r="G308" s="27" t="s">
        <v>355</v>
      </c>
      <c r="H308" s="27" t="s">
        <v>75</v>
      </c>
    </row>
    <row r="309" spans="4:8" x14ac:dyDescent="0.25">
      <c r="D309" s="27">
        <v>43243818</v>
      </c>
      <c r="E309" s="27" t="s">
        <v>76</v>
      </c>
      <c r="F309" s="27" t="s">
        <v>356</v>
      </c>
      <c r="G309" s="27" t="s">
        <v>355</v>
      </c>
      <c r="H309" s="27" t="s">
        <v>277</v>
      </c>
    </row>
    <row r="310" spans="4:8" x14ac:dyDescent="0.25">
      <c r="D310" s="27">
        <v>43243818</v>
      </c>
      <c r="E310" s="27" t="s">
        <v>76</v>
      </c>
      <c r="F310" s="27" t="s">
        <v>356</v>
      </c>
      <c r="G310" s="27" t="s">
        <v>355</v>
      </c>
      <c r="H310" s="27" t="s">
        <v>277</v>
      </c>
    </row>
    <row r="311" spans="4:8" x14ac:dyDescent="0.25">
      <c r="D311" s="27">
        <v>43243818</v>
      </c>
      <c r="E311" s="27" t="s">
        <v>76</v>
      </c>
      <c r="F311" s="27" t="s">
        <v>356</v>
      </c>
      <c r="G311" s="27" t="s">
        <v>355</v>
      </c>
      <c r="H311" s="27" t="s">
        <v>277</v>
      </c>
    </row>
    <row r="312" spans="4:8" x14ac:dyDescent="0.25">
      <c r="D312" s="27">
        <v>43243818</v>
      </c>
      <c r="E312" s="27" t="s">
        <v>76</v>
      </c>
      <c r="F312" s="27" t="s">
        <v>356</v>
      </c>
      <c r="G312" s="27" t="s">
        <v>355</v>
      </c>
      <c r="H312" s="27" t="s">
        <v>277</v>
      </c>
    </row>
    <row r="313" spans="4:8" x14ac:dyDescent="0.25">
      <c r="D313" s="27">
        <v>43243818</v>
      </c>
      <c r="E313" s="27" t="s">
        <v>76</v>
      </c>
      <c r="F313" s="27" t="s">
        <v>356</v>
      </c>
      <c r="G313" s="27" t="s">
        <v>355</v>
      </c>
      <c r="H313" s="27" t="s">
        <v>277</v>
      </c>
    </row>
    <row r="314" spans="4:8" x14ac:dyDescent="0.25">
      <c r="D314" s="27">
        <v>43243818</v>
      </c>
      <c r="E314" s="27" t="s">
        <v>76</v>
      </c>
      <c r="F314" s="27" t="s">
        <v>356</v>
      </c>
      <c r="G314" s="27" t="s">
        <v>355</v>
      </c>
      <c r="H314" s="27" t="s">
        <v>277</v>
      </c>
    </row>
    <row r="315" spans="4:8" x14ac:dyDescent="0.25">
      <c r="D315" s="27">
        <v>43243818</v>
      </c>
      <c r="E315" s="27" t="s">
        <v>76</v>
      </c>
      <c r="F315" s="27" t="s">
        <v>356</v>
      </c>
      <c r="G315" s="27" t="s">
        <v>355</v>
      </c>
      <c r="H315" s="27" t="s">
        <v>277</v>
      </c>
    </row>
    <row r="316" spans="4:8" x14ac:dyDescent="0.25">
      <c r="D316" s="27">
        <v>43247163</v>
      </c>
      <c r="E316" s="27" t="s">
        <v>77</v>
      </c>
      <c r="F316" s="27" t="s">
        <v>356</v>
      </c>
      <c r="G316" s="27" t="s">
        <v>355</v>
      </c>
      <c r="H316" s="27" t="s">
        <v>143</v>
      </c>
    </row>
    <row r="317" spans="4:8" x14ac:dyDescent="0.25">
      <c r="D317" s="27">
        <v>43247163</v>
      </c>
      <c r="E317" s="27" t="s">
        <v>77</v>
      </c>
      <c r="F317" s="27" t="s">
        <v>356</v>
      </c>
      <c r="G317" s="27" t="s">
        <v>355</v>
      </c>
      <c r="H317" s="27" t="s">
        <v>143</v>
      </c>
    </row>
    <row r="318" spans="4:8" x14ac:dyDescent="0.25">
      <c r="D318" s="27">
        <v>43247163</v>
      </c>
      <c r="E318" s="27" t="s">
        <v>77</v>
      </c>
      <c r="F318" s="27" t="s">
        <v>356</v>
      </c>
      <c r="G318" s="27" t="s">
        <v>355</v>
      </c>
      <c r="H318" s="27" t="s">
        <v>143</v>
      </c>
    </row>
    <row r="319" spans="4:8" x14ac:dyDescent="0.25">
      <c r="D319" s="27">
        <v>43276401</v>
      </c>
      <c r="E319" s="27" t="s">
        <v>78</v>
      </c>
      <c r="F319" s="27" t="s">
        <v>356</v>
      </c>
      <c r="G319" s="27" t="s">
        <v>355</v>
      </c>
      <c r="H319" s="27" t="s">
        <v>79</v>
      </c>
    </row>
    <row r="320" spans="4:8" x14ac:dyDescent="0.25">
      <c r="D320" s="27">
        <v>43276401</v>
      </c>
      <c r="E320" s="27" t="s">
        <v>78</v>
      </c>
      <c r="F320" s="27" t="s">
        <v>356</v>
      </c>
      <c r="G320" s="27" t="s">
        <v>355</v>
      </c>
      <c r="H320" s="27" t="s">
        <v>79</v>
      </c>
    </row>
    <row r="321" spans="4:8" x14ac:dyDescent="0.25">
      <c r="D321" s="27">
        <v>43276401</v>
      </c>
      <c r="E321" s="27" t="s">
        <v>78</v>
      </c>
      <c r="F321" s="27" t="s">
        <v>356</v>
      </c>
      <c r="G321" s="27" t="s">
        <v>355</v>
      </c>
      <c r="H321" s="27" t="s">
        <v>79</v>
      </c>
    </row>
    <row r="322" spans="4:8" x14ac:dyDescent="0.25">
      <c r="D322" s="27">
        <v>43276401</v>
      </c>
      <c r="E322" s="27" t="s">
        <v>78</v>
      </c>
      <c r="F322" s="27" t="s">
        <v>356</v>
      </c>
      <c r="G322" s="27" t="s">
        <v>355</v>
      </c>
      <c r="H322" s="27" t="s">
        <v>79</v>
      </c>
    </row>
    <row r="323" spans="4:8" x14ac:dyDescent="0.25">
      <c r="D323" s="27">
        <v>43276401</v>
      </c>
      <c r="E323" s="27" t="s">
        <v>78</v>
      </c>
      <c r="F323" s="27" t="s">
        <v>356</v>
      </c>
      <c r="G323" s="27" t="s">
        <v>355</v>
      </c>
      <c r="H323" s="27" t="s">
        <v>79</v>
      </c>
    </row>
    <row r="324" spans="4:8" x14ac:dyDescent="0.25">
      <c r="D324" s="27">
        <v>43337242</v>
      </c>
      <c r="E324" s="27" t="s">
        <v>81</v>
      </c>
      <c r="F324" s="27" t="s">
        <v>845</v>
      </c>
      <c r="G324" s="27" t="s">
        <v>355</v>
      </c>
      <c r="H324" s="27" t="s">
        <v>270</v>
      </c>
    </row>
    <row r="325" spans="4:8" x14ac:dyDescent="0.25">
      <c r="D325" s="27">
        <v>43337242</v>
      </c>
      <c r="E325" s="27" t="s">
        <v>81</v>
      </c>
      <c r="F325" s="27" t="s">
        <v>846</v>
      </c>
      <c r="G325" s="27" t="s">
        <v>355</v>
      </c>
      <c r="H325" s="27" t="s">
        <v>270</v>
      </c>
    </row>
    <row r="326" spans="4:8" x14ac:dyDescent="0.25">
      <c r="D326" s="27">
        <v>43353226</v>
      </c>
      <c r="E326" s="27" t="s">
        <v>82</v>
      </c>
      <c r="F326" s="27" t="s">
        <v>823</v>
      </c>
      <c r="G326" s="27" t="s">
        <v>355</v>
      </c>
      <c r="H326" s="27" t="s">
        <v>259</v>
      </c>
    </row>
    <row r="327" spans="4:8" x14ac:dyDescent="0.25">
      <c r="D327" s="27">
        <v>43353226</v>
      </c>
      <c r="E327" s="27" t="s">
        <v>82</v>
      </c>
      <c r="F327" s="27" t="s">
        <v>823</v>
      </c>
      <c r="G327" s="27" t="s">
        <v>355</v>
      </c>
      <c r="H327" s="27" t="s">
        <v>259</v>
      </c>
    </row>
    <row r="328" spans="4:8" x14ac:dyDescent="0.25">
      <c r="D328" s="27">
        <v>43353226</v>
      </c>
      <c r="E328" s="27" t="s">
        <v>82</v>
      </c>
      <c r="F328" s="27" t="s">
        <v>823</v>
      </c>
      <c r="G328" s="27" t="s">
        <v>355</v>
      </c>
      <c r="H328" s="27" t="s">
        <v>259</v>
      </c>
    </row>
    <row r="329" spans="4:8" x14ac:dyDescent="0.25">
      <c r="D329" s="27">
        <v>43353226</v>
      </c>
      <c r="E329" s="27" t="s">
        <v>82</v>
      </c>
      <c r="F329" s="27" t="s">
        <v>374</v>
      </c>
      <c r="G329" s="27" t="s">
        <v>355</v>
      </c>
      <c r="H329" s="27" t="s">
        <v>259</v>
      </c>
    </row>
    <row r="330" spans="4:8" x14ac:dyDescent="0.25">
      <c r="D330" s="27">
        <v>43353226</v>
      </c>
      <c r="E330" s="27" t="s">
        <v>82</v>
      </c>
      <c r="F330" s="27" t="s">
        <v>374</v>
      </c>
      <c r="G330" s="27" t="s">
        <v>355</v>
      </c>
      <c r="H330" s="27" t="s">
        <v>259</v>
      </c>
    </row>
    <row r="331" spans="4:8" x14ac:dyDescent="0.25">
      <c r="D331" s="27">
        <v>43353226</v>
      </c>
      <c r="E331" s="27" t="s">
        <v>82</v>
      </c>
      <c r="F331" s="27" t="s">
        <v>823</v>
      </c>
      <c r="G331" s="27" t="s">
        <v>355</v>
      </c>
      <c r="H331" s="27" t="s">
        <v>42</v>
      </c>
    </row>
    <row r="332" spans="4:8" x14ac:dyDescent="0.25">
      <c r="D332" s="27">
        <v>43444340</v>
      </c>
      <c r="E332" s="27" t="s">
        <v>84</v>
      </c>
      <c r="F332" s="27" t="s">
        <v>375</v>
      </c>
      <c r="G332" s="27" t="s">
        <v>355</v>
      </c>
      <c r="H332" s="27" t="s">
        <v>72</v>
      </c>
    </row>
    <row r="333" spans="4:8" x14ac:dyDescent="0.25">
      <c r="D333" s="27">
        <v>43444340</v>
      </c>
      <c r="E333" s="27" t="s">
        <v>84</v>
      </c>
      <c r="F333" s="27" t="s">
        <v>376</v>
      </c>
      <c r="G333" s="27" t="s">
        <v>355</v>
      </c>
      <c r="H333" s="27" t="s">
        <v>72</v>
      </c>
    </row>
    <row r="334" spans="4:8" x14ac:dyDescent="0.25">
      <c r="D334" s="27">
        <v>43459294</v>
      </c>
      <c r="E334" s="27" t="s">
        <v>85</v>
      </c>
      <c r="F334" s="27" t="s">
        <v>86</v>
      </c>
      <c r="G334" s="27" t="s">
        <v>355</v>
      </c>
      <c r="H334" s="27" t="s">
        <v>87</v>
      </c>
    </row>
    <row r="335" spans="4:8" x14ac:dyDescent="0.25">
      <c r="D335" s="27">
        <v>43473612</v>
      </c>
      <c r="E335" s="27" t="s">
        <v>88</v>
      </c>
      <c r="F335" s="27" t="s">
        <v>378</v>
      </c>
      <c r="G335" s="27" t="s">
        <v>355</v>
      </c>
      <c r="H335" s="27" t="s">
        <v>89</v>
      </c>
    </row>
    <row r="336" spans="4:8" x14ac:dyDescent="0.25">
      <c r="D336" s="27">
        <v>43473612</v>
      </c>
      <c r="E336" s="27" t="s">
        <v>88</v>
      </c>
      <c r="F336" s="27" t="s">
        <v>377</v>
      </c>
      <c r="G336" s="27" t="s">
        <v>355</v>
      </c>
      <c r="H336" s="27" t="s">
        <v>89</v>
      </c>
    </row>
    <row r="337" spans="4:8" x14ac:dyDescent="0.25">
      <c r="D337" s="27">
        <v>43473612</v>
      </c>
      <c r="E337" s="27" t="s">
        <v>88</v>
      </c>
      <c r="F337" s="27" t="s">
        <v>377</v>
      </c>
      <c r="G337" s="27" t="s">
        <v>355</v>
      </c>
      <c r="H337" s="27" t="s">
        <v>89</v>
      </c>
    </row>
    <row r="338" spans="4:8" x14ac:dyDescent="0.25">
      <c r="D338" s="27">
        <v>43473612</v>
      </c>
      <c r="E338" s="27" t="s">
        <v>88</v>
      </c>
      <c r="F338" s="27" t="s">
        <v>377</v>
      </c>
      <c r="G338" s="27" t="s">
        <v>355</v>
      </c>
      <c r="H338" s="27" t="s">
        <v>89</v>
      </c>
    </row>
    <row r="339" spans="4:8" x14ac:dyDescent="0.25">
      <c r="D339" s="27">
        <v>43473612</v>
      </c>
      <c r="E339" s="27" t="s">
        <v>88</v>
      </c>
      <c r="F339" s="27" t="s">
        <v>377</v>
      </c>
      <c r="G339" s="27" t="s">
        <v>355</v>
      </c>
      <c r="H339" s="27" t="s">
        <v>89</v>
      </c>
    </row>
    <row r="340" spans="4:8" x14ac:dyDescent="0.25">
      <c r="D340" s="27">
        <v>43473613</v>
      </c>
      <c r="E340" s="27" t="s">
        <v>90</v>
      </c>
      <c r="F340" s="27" t="s">
        <v>379</v>
      </c>
      <c r="G340" s="27" t="s">
        <v>355</v>
      </c>
      <c r="H340" s="27" t="s">
        <v>91</v>
      </c>
    </row>
    <row r="341" spans="4:8" x14ac:dyDescent="0.25">
      <c r="D341" s="27">
        <v>43473613</v>
      </c>
      <c r="E341" s="27" t="s">
        <v>90</v>
      </c>
      <c r="F341" s="27" t="s">
        <v>379</v>
      </c>
      <c r="G341" s="27" t="s">
        <v>355</v>
      </c>
      <c r="H341" s="27" t="s">
        <v>91</v>
      </c>
    </row>
    <row r="342" spans="4:8" x14ac:dyDescent="0.25">
      <c r="D342" s="27">
        <v>43473613</v>
      </c>
      <c r="E342" s="27" t="s">
        <v>90</v>
      </c>
      <c r="F342" s="27" t="s">
        <v>379</v>
      </c>
      <c r="G342" s="27" t="s">
        <v>355</v>
      </c>
      <c r="H342" s="27" t="s">
        <v>91</v>
      </c>
    </row>
    <row r="343" spans="4:8" x14ac:dyDescent="0.25">
      <c r="D343" s="27">
        <v>43492338</v>
      </c>
      <c r="E343" s="27" t="s">
        <v>92</v>
      </c>
      <c r="F343" s="27" t="s">
        <v>380</v>
      </c>
      <c r="G343" s="27" t="s">
        <v>355</v>
      </c>
      <c r="H343" s="27" t="s">
        <v>93</v>
      </c>
    </row>
    <row r="344" spans="4:8" x14ac:dyDescent="0.25">
      <c r="D344" s="27">
        <v>43492338</v>
      </c>
      <c r="E344" s="27" t="s">
        <v>92</v>
      </c>
      <c r="F344" s="27" t="s">
        <v>380</v>
      </c>
      <c r="G344" s="27" t="s">
        <v>355</v>
      </c>
      <c r="H344" s="27" t="s">
        <v>93</v>
      </c>
    </row>
    <row r="345" spans="4:8" x14ac:dyDescent="0.25">
      <c r="D345" s="27">
        <v>43560849</v>
      </c>
      <c r="E345" s="27" t="s">
        <v>94</v>
      </c>
      <c r="F345" s="27" t="s">
        <v>356</v>
      </c>
      <c r="G345" s="27" t="s">
        <v>355</v>
      </c>
      <c r="H345" s="27" t="s">
        <v>95</v>
      </c>
    </row>
    <row r="346" spans="4:8" x14ac:dyDescent="0.25">
      <c r="D346" s="27">
        <v>43560849</v>
      </c>
      <c r="E346" s="27" t="s">
        <v>94</v>
      </c>
      <c r="F346" s="27" t="s">
        <v>356</v>
      </c>
      <c r="G346" s="27" t="s">
        <v>355</v>
      </c>
      <c r="H346" s="27" t="s">
        <v>95</v>
      </c>
    </row>
    <row r="347" spans="4:8" x14ac:dyDescent="0.25">
      <c r="D347" s="27">
        <v>43560849</v>
      </c>
      <c r="E347" s="27" t="s">
        <v>94</v>
      </c>
      <c r="F347" s="27" t="s">
        <v>356</v>
      </c>
      <c r="G347" s="27" t="s">
        <v>355</v>
      </c>
      <c r="H347" s="27" t="s">
        <v>95</v>
      </c>
    </row>
    <row r="348" spans="4:8" x14ac:dyDescent="0.25">
      <c r="D348" s="27">
        <v>43560849</v>
      </c>
      <c r="E348" s="27" t="s">
        <v>94</v>
      </c>
      <c r="F348" s="27" t="s">
        <v>356</v>
      </c>
      <c r="G348" s="27" t="s">
        <v>355</v>
      </c>
      <c r="H348" s="27" t="s">
        <v>95</v>
      </c>
    </row>
    <row r="349" spans="4:8" x14ac:dyDescent="0.25">
      <c r="D349" s="27">
        <v>43560849</v>
      </c>
      <c r="E349" s="27" t="s">
        <v>94</v>
      </c>
      <c r="F349" s="27" t="s">
        <v>356</v>
      </c>
      <c r="G349" s="27" t="s">
        <v>355</v>
      </c>
      <c r="H349" s="27" t="s">
        <v>95</v>
      </c>
    </row>
    <row r="350" spans="4:8" x14ac:dyDescent="0.25">
      <c r="D350" s="27">
        <v>43560849</v>
      </c>
      <c r="E350" s="27" t="s">
        <v>94</v>
      </c>
      <c r="F350" s="27" t="s">
        <v>356</v>
      </c>
      <c r="G350" s="27" t="s">
        <v>355</v>
      </c>
      <c r="H350" s="27" t="s">
        <v>95</v>
      </c>
    </row>
    <row r="351" spans="4:8" x14ac:dyDescent="0.25">
      <c r="D351" s="27">
        <v>43560849</v>
      </c>
      <c r="E351" s="27" t="s">
        <v>94</v>
      </c>
      <c r="F351" s="27" t="s">
        <v>356</v>
      </c>
      <c r="G351" s="27" t="s">
        <v>355</v>
      </c>
      <c r="H351" s="27" t="s">
        <v>95</v>
      </c>
    </row>
    <row r="352" spans="4:8" x14ac:dyDescent="0.25">
      <c r="D352" s="27">
        <v>43560849</v>
      </c>
      <c r="E352" s="27" t="s">
        <v>94</v>
      </c>
      <c r="F352" s="27" t="s">
        <v>356</v>
      </c>
      <c r="G352" s="27" t="s">
        <v>355</v>
      </c>
      <c r="H352" s="27" t="s">
        <v>95</v>
      </c>
    </row>
    <row r="353" spans="4:8" x14ac:dyDescent="0.25">
      <c r="D353" s="27">
        <v>43560849</v>
      </c>
      <c r="E353" s="27" t="s">
        <v>94</v>
      </c>
      <c r="F353" s="27" t="s">
        <v>356</v>
      </c>
      <c r="G353" s="27" t="s">
        <v>355</v>
      </c>
      <c r="H353" s="27" t="s">
        <v>95</v>
      </c>
    </row>
    <row r="354" spans="4:8" x14ac:dyDescent="0.25">
      <c r="D354" s="27">
        <v>43560849</v>
      </c>
      <c r="E354" s="27" t="s">
        <v>94</v>
      </c>
      <c r="F354" s="27" t="s">
        <v>356</v>
      </c>
      <c r="G354" s="27" t="s">
        <v>355</v>
      </c>
      <c r="H354" s="27" t="s">
        <v>95</v>
      </c>
    </row>
    <row r="355" spans="4:8" x14ac:dyDescent="0.25">
      <c r="D355" s="27">
        <v>43560849</v>
      </c>
      <c r="E355" s="27" t="s">
        <v>94</v>
      </c>
      <c r="F355" s="27" t="s">
        <v>356</v>
      </c>
      <c r="G355" s="27" t="s">
        <v>355</v>
      </c>
      <c r="H355" s="27" t="s">
        <v>95</v>
      </c>
    </row>
    <row r="356" spans="4:8" x14ac:dyDescent="0.25">
      <c r="D356" s="27">
        <v>43560849</v>
      </c>
      <c r="E356" s="27" t="s">
        <v>94</v>
      </c>
      <c r="F356" s="27" t="s">
        <v>356</v>
      </c>
      <c r="G356" s="27" t="s">
        <v>355</v>
      </c>
      <c r="H356" s="27" t="s">
        <v>95</v>
      </c>
    </row>
    <row r="357" spans="4:8" x14ac:dyDescent="0.25">
      <c r="D357" s="27">
        <v>43560849</v>
      </c>
      <c r="E357" s="27" t="s">
        <v>94</v>
      </c>
      <c r="F357" s="27" t="s">
        <v>356</v>
      </c>
      <c r="G357" s="27" t="s">
        <v>355</v>
      </c>
      <c r="H357" s="27" t="s">
        <v>95</v>
      </c>
    </row>
    <row r="358" spans="4:8" x14ac:dyDescent="0.25">
      <c r="D358" s="27">
        <v>43560849</v>
      </c>
      <c r="E358" s="27" t="s">
        <v>94</v>
      </c>
      <c r="F358" s="27" t="s">
        <v>356</v>
      </c>
      <c r="G358" s="27" t="s">
        <v>355</v>
      </c>
      <c r="H358" s="27" t="s">
        <v>95</v>
      </c>
    </row>
    <row r="359" spans="4:8" x14ac:dyDescent="0.25">
      <c r="D359" s="27">
        <v>43561819</v>
      </c>
      <c r="E359" s="27" t="s">
        <v>96</v>
      </c>
      <c r="F359" s="27" t="s">
        <v>356</v>
      </c>
      <c r="G359" s="27" t="s">
        <v>355</v>
      </c>
      <c r="H359" s="27" t="s">
        <v>63</v>
      </c>
    </row>
    <row r="360" spans="4:8" x14ac:dyDescent="0.25">
      <c r="D360" s="27">
        <v>43561819</v>
      </c>
      <c r="E360" s="27" t="s">
        <v>96</v>
      </c>
      <c r="F360" s="27" t="s">
        <v>356</v>
      </c>
      <c r="G360" s="27" t="s">
        <v>355</v>
      </c>
      <c r="H360" s="27" t="s">
        <v>63</v>
      </c>
    </row>
    <row r="361" spans="4:8" x14ac:dyDescent="0.25">
      <c r="D361" s="27">
        <v>43561819</v>
      </c>
      <c r="E361" s="27" t="s">
        <v>96</v>
      </c>
      <c r="F361" s="27" t="s">
        <v>356</v>
      </c>
      <c r="G361" s="27" t="s">
        <v>355</v>
      </c>
      <c r="H361" s="27" t="s">
        <v>63</v>
      </c>
    </row>
    <row r="362" spans="4:8" x14ac:dyDescent="0.25">
      <c r="D362" s="27">
        <v>43561819</v>
      </c>
      <c r="E362" s="27" t="s">
        <v>96</v>
      </c>
      <c r="F362" s="27" t="s">
        <v>356</v>
      </c>
      <c r="G362" s="27" t="s">
        <v>355</v>
      </c>
      <c r="H362" s="27" t="s">
        <v>63</v>
      </c>
    </row>
    <row r="363" spans="4:8" x14ac:dyDescent="0.25">
      <c r="D363" s="27">
        <v>43624963</v>
      </c>
      <c r="E363" s="27" t="s">
        <v>97</v>
      </c>
      <c r="F363" s="27" t="s">
        <v>356</v>
      </c>
      <c r="G363" s="27" t="s">
        <v>355</v>
      </c>
      <c r="H363" s="27" t="s">
        <v>98</v>
      </c>
    </row>
    <row r="364" spans="4:8" x14ac:dyDescent="0.25">
      <c r="D364" s="27">
        <v>43624963</v>
      </c>
      <c r="E364" s="27" t="s">
        <v>97</v>
      </c>
      <c r="F364" s="27" t="s">
        <v>356</v>
      </c>
      <c r="G364" s="27" t="s">
        <v>355</v>
      </c>
      <c r="H364" s="27" t="s">
        <v>98</v>
      </c>
    </row>
    <row r="365" spans="4:8" x14ac:dyDescent="0.25">
      <c r="D365" s="27">
        <v>43624963</v>
      </c>
      <c r="E365" s="27" t="s">
        <v>97</v>
      </c>
      <c r="F365" s="27" t="s">
        <v>356</v>
      </c>
      <c r="G365" s="27" t="s">
        <v>355</v>
      </c>
      <c r="H365" s="27" t="s">
        <v>98</v>
      </c>
    </row>
    <row r="366" spans="4:8" x14ac:dyDescent="0.25">
      <c r="D366" s="27">
        <v>43624963</v>
      </c>
      <c r="E366" s="27" t="s">
        <v>97</v>
      </c>
      <c r="F366" s="27" t="s">
        <v>356</v>
      </c>
      <c r="G366" s="27" t="s">
        <v>355</v>
      </c>
      <c r="H366" s="27" t="s">
        <v>98</v>
      </c>
    </row>
    <row r="367" spans="4:8" x14ac:dyDescent="0.25">
      <c r="D367" s="27">
        <v>43624963</v>
      </c>
      <c r="E367" s="27" t="s">
        <v>97</v>
      </c>
      <c r="F367" s="27" t="s">
        <v>356</v>
      </c>
      <c r="G367" s="27" t="s">
        <v>355</v>
      </c>
      <c r="H367" s="27" t="s">
        <v>98</v>
      </c>
    </row>
    <row r="368" spans="4:8" x14ac:dyDescent="0.25">
      <c r="D368" s="27">
        <v>43624963</v>
      </c>
      <c r="E368" s="27" t="s">
        <v>97</v>
      </c>
      <c r="F368" s="27" t="s">
        <v>356</v>
      </c>
      <c r="G368" s="27" t="s">
        <v>355</v>
      </c>
      <c r="H368" s="27" t="s">
        <v>98</v>
      </c>
    </row>
    <row r="369" spans="4:8" x14ac:dyDescent="0.25">
      <c r="D369" s="27">
        <v>43624963</v>
      </c>
      <c r="E369" s="27" t="s">
        <v>97</v>
      </c>
      <c r="F369" s="27" t="s">
        <v>356</v>
      </c>
      <c r="G369" s="27" t="s">
        <v>355</v>
      </c>
      <c r="H369" s="27" t="s">
        <v>98</v>
      </c>
    </row>
    <row r="370" spans="4:8" x14ac:dyDescent="0.25">
      <c r="D370" s="27">
        <v>43681897</v>
      </c>
      <c r="E370" s="27" t="s">
        <v>824</v>
      </c>
      <c r="F370" s="27" t="s">
        <v>825</v>
      </c>
      <c r="G370" s="27" t="s">
        <v>355</v>
      </c>
      <c r="H370" s="27" t="s">
        <v>115</v>
      </c>
    </row>
    <row r="371" spans="4:8" x14ac:dyDescent="0.25">
      <c r="D371" s="27">
        <v>43682767</v>
      </c>
      <c r="E371" s="27" t="s">
        <v>100</v>
      </c>
      <c r="F371" s="27" t="s">
        <v>381</v>
      </c>
      <c r="G371" s="27" t="s">
        <v>355</v>
      </c>
      <c r="H371" s="27" t="s">
        <v>184</v>
      </c>
    </row>
    <row r="372" spans="4:8" x14ac:dyDescent="0.25">
      <c r="D372" s="27">
        <v>43682769</v>
      </c>
      <c r="E372" s="27" t="s">
        <v>103</v>
      </c>
      <c r="F372" s="27" t="s">
        <v>769</v>
      </c>
      <c r="G372" s="27" t="s">
        <v>355</v>
      </c>
      <c r="H372" s="27" t="s">
        <v>101</v>
      </c>
    </row>
    <row r="373" spans="4:8" x14ac:dyDescent="0.25">
      <c r="D373" s="27">
        <v>43682769</v>
      </c>
      <c r="E373" s="27" t="s">
        <v>103</v>
      </c>
      <c r="F373" s="27" t="s">
        <v>770</v>
      </c>
      <c r="G373" s="27" t="s">
        <v>355</v>
      </c>
      <c r="H373" s="27" t="s">
        <v>101</v>
      </c>
    </row>
    <row r="374" spans="4:8" x14ac:dyDescent="0.25">
      <c r="D374" s="27">
        <v>43682811</v>
      </c>
      <c r="E374" s="27" t="s">
        <v>291</v>
      </c>
      <c r="F374" s="27" t="s">
        <v>382</v>
      </c>
      <c r="G374" s="27" t="s">
        <v>355</v>
      </c>
      <c r="H374" s="27" t="s">
        <v>102</v>
      </c>
    </row>
    <row r="375" spans="4:8" x14ac:dyDescent="0.25">
      <c r="D375" s="27">
        <v>43682815</v>
      </c>
      <c r="E375" s="27" t="s">
        <v>105</v>
      </c>
      <c r="F375" s="27" t="s">
        <v>384</v>
      </c>
      <c r="G375" s="27" t="s">
        <v>355</v>
      </c>
      <c r="H375" s="27" t="s">
        <v>102</v>
      </c>
    </row>
    <row r="376" spans="4:8" x14ac:dyDescent="0.25">
      <c r="D376" s="27">
        <v>43682815</v>
      </c>
      <c r="E376" s="27" t="s">
        <v>105</v>
      </c>
      <c r="F376" s="27" t="s">
        <v>383</v>
      </c>
      <c r="G376" s="27" t="s">
        <v>355</v>
      </c>
      <c r="H376" s="27" t="s">
        <v>104</v>
      </c>
    </row>
    <row r="377" spans="4:8" x14ac:dyDescent="0.25">
      <c r="D377" s="27">
        <v>43682818</v>
      </c>
      <c r="E377" s="27" t="s">
        <v>106</v>
      </c>
      <c r="F377" s="27" t="s">
        <v>385</v>
      </c>
      <c r="G377" s="27" t="s">
        <v>355</v>
      </c>
      <c r="H377" s="27" t="s">
        <v>107</v>
      </c>
    </row>
    <row r="378" spans="4:8" x14ac:dyDescent="0.25">
      <c r="D378" s="27">
        <v>43682819</v>
      </c>
      <c r="E378" s="27" t="s">
        <v>108</v>
      </c>
      <c r="F378" s="27" t="s">
        <v>847</v>
      </c>
      <c r="G378" s="27" t="s">
        <v>355</v>
      </c>
      <c r="H378" s="27" t="s">
        <v>31</v>
      </c>
    </row>
    <row r="379" spans="4:8" x14ac:dyDescent="0.25">
      <c r="D379" s="27">
        <v>43682819</v>
      </c>
      <c r="E379" s="27" t="s">
        <v>108</v>
      </c>
      <c r="F379" s="27" t="s">
        <v>386</v>
      </c>
      <c r="G379" s="27" t="s">
        <v>355</v>
      </c>
      <c r="H379" s="27" t="s">
        <v>31</v>
      </c>
    </row>
    <row r="380" spans="4:8" x14ac:dyDescent="0.25">
      <c r="D380" s="27">
        <v>43685589</v>
      </c>
      <c r="E380" s="27" t="s">
        <v>110</v>
      </c>
      <c r="F380" s="27" t="s">
        <v>387</v>
      </c>
      <c r="G380" s="27" t="s">
        <v>355</v>
      </c>
      <c r="H380" s="27" t="s">
        <v>109</v>
      </c>
    </row>
    <row r="381" spans="4:8" x14ac:dyDescent="0.25">
      <c r="D381" s="27">
        <v>43685592</v>
      </c>
      <c r="E381" s="27" t="s">
        <v>111</v>
      </c>
      <c r="F381" s="27" t="s">
        <v>388</v>
      </c>
      <c r="G381" s="27" t="s">
        <v>355</v>
      </c>
      <c r="H381" s="27" t="s">
        <v>112</v>
      </c>
    </row>
    <row r="382" spans="4:8" x14ac:dyDescent="0.25">
      <c r="D382" s="27">
        <v>43685592</v>
      </c>
      <c r="E382" s="27" t="s">
        <v>111</v>
      </c>
      <c r="F382" s="27" t="s">
        <v>388</v>
      </c>
      <c r="G382" s="27" t="s">
        <v>355</v>
      </c>
      <c r="H382" s="27" t="s">
        <v>112</v>
      </c>
    </row>
    <row r="383" spans="4:8" x14ac:dyDescent="0.25">
      <c r="D383" s="27">
        <v>43685699</v>
      </c>
      <c r="E383" s="27" t="s">
        <v>113</v>
      </c>
      <c r="F383" s="27" t="s">
        <v>114</v>
      </c>
      <c r="G383" s="27" t="s">
        <v>355</v>
      </c>
      <c r="H383" s="27" t="s">
        <v>115</v>
      </c>
    </row>
    <row r="384" spans="4:8" x14ac:dyDescent="0.25">
      <c r="D384" s="27">
        <v>43693439</v>
      </c>
      <c r="E384" s="27" t="s">
        <v>116</v>
      </c>
      <c r="F384" s="27" t="s">
        <v>389</v>
      </c>
      <c r="G384" s="27" t="s">
        <v>355</v>
      </c>
      <c r="H384" s="27" t="s">
        <v>109</v>
      </c>
    </row>
    <row r="385" spans="4:8" x14ac:dyDescent="0.25">
      <c r="D385" s="27">
        <v>43695503</v>
      </c>
      <c r="E385" s="27" t="s">
        <v>496</v>
      </c>
      <c r="F385" s="27" t="s">
        <v>848</v>
      </c>
      <c r="G385" s="27" t="s">
        <v>355</v>
      </c>
      <c r="H385" s="27" t="s">
        <v>273</v>
      </c>
    </row>
    <row r="386" spans="4:8" x14ac:dyDescent="0.25">
      <c r="D386" s="27">
        <v>43695503</v>
      </c>
      <c r="E386" s="27" t="s">
        <v>496</v>
      </c>
      <c r="F386" s="27" t="s">
        <v>849</v>
      </c>
      <c r="G386" s="27" t="s">
        <v>355</v>
      </c>
      <c r="H386" s="27" t="s">
        <v>273</v>
      </c>
    </row>
    <row r="387" spans="4:8" x14ac:dyDescent="0.25">
      <c r="D387" s="27">
        <v>43695503</v>
      </c>
      <c r="E387" s="27" t="s">
        <v>496</v>
      </c>
      <c r="F387" s="27" t="s">
        <v>850</v>
      </c>
      <c r="G387" s="27" t="s">
        <v>355</v>
      </c>
      <c r="H387" s="27" t="s">
        <v>273</v>
      </c>
    </row>
    <row r="388" spans="4:8" x14ac:dyDescent="0.25">
      <c r="D388" s="27">
        <v>43695503</v>
      </c>
      <c r="E388" s="27" t="s">
        <v>496</v>
      </c>
      <c r="F388" s="27" t="s">
        <v>851</v>
      </c>
      <c r="G388" s="27" t="s">
        <v>355</v>
      </c>
      <c r="H388" s="27" t="s">
        <v>273</v>
      </c>
    </row>
    <row r="389" spans="4:8" x14ac:dyDescent="0.25">
      <c r="D389" s="27">
        <v>43695503</v>
      </c>
      <c r="E389" s="27" t="s">
        <v>496</v>
      </c>
      <c r="F389" s="27" t="s">
        <v>854</v>
      </c>
      <c r="G389" s="27" t="s">
        <v>355</v>
      </c>
      <c r="H389" s="27" t="s">
        <v>273</v>
      </c>
    </row>
    <row r="390" spans="4:8" x14ac:dyDescent="0.25">
      <c r="D390" s="27">
        <v>43695503</v>
      </c>
      <c r="E390" s="27" t="s">
        <v>496</v>
      </c>
      <c r="F390" s="27" t="s">
        <v>853</v>
      </c>
      <c r="G390" s="27" t="s">
        <v>355</v>
      </c>
      <c r="H390" s="27" t="s">
        <v>273</v>
      </c>
    </row>
    <row r="391" spans="4:8" x14ac:dyDescent="0.25">
      <c r="D391" s="27">
        <v>43695503</v>
      </c>
      <c r="E391" s="27" t="s">
        <v>496</v>
      </c>
      <c r="F391" s="27" t="s">
        <v>852</v>
      </c>
      <c r="G391" s="27" t="s">
        <v>355</v>
      </c>
      <c r="H391" s="27" t="s">
        <v>273</v>
      </c>
    </row>
    <row r="392" spans="4:8" x14ac:dyDescent="0.25">
      <c r="D392" s="27">
        <v>43695504</v>
      </c>
      <c r="E392" s="27" t="s">
        <v>118</v>
      </c>
      <c r="F392" s="27" t="s">
        <v>460</v>
      </c>
      <c r="G392" s="27" t="s">
        <v>355</v>
      </c>
      <c r="H392" s="27" t="s">
        <v>120</v>
      </c>
    </row>
    <row r="393" spans="4:8" x14ac:dyDescent="0.25">
      <c r="D393" s="27">
        <v>43695504</v>
      </c>
      <c r="E393" s="27" t="s">
        <v>118</v>
      </c>
      <c r="F393" s="27" t="s">
        <v>461</v>
      </c>
      <c r="G393" s="27" t="s">
        <v>355</v>
      </c>
      <c r="H393" s="27" t="s">
        <v>120</v>
      </c>
    </row>
    <row r="394" spans="4:8" x14ac:dyDescent="0.25">
      <c r="D394" s="27">
        <v>43695504</v>
      </c>
      <c r="E394" s="27" t="s">
        <v>118</v>
      </c>
      <c r="F394" s="27" t="s">
        <v>898</v>
      </c>
      <c r="G394" s="27" t="s">
        <v>355</v>
      </c>
      <c r="H394" s="27" t="s">
        <v>120</v>
      </c>
    </row>
    <row r="395" spans="4:8" x14ac:dyDescent="0.25">
      <c r="D395" s="27">
        <v>43695504</v>
      </c>
      <c r="E395" s="27" t="s">
        <v>118</v>
      </c>
      <c r="F395" s="27" t="s">
        <v>899</v>
      </c>
      <c r="G395" s="27" t="s">
        <v>355</v>
      </c>
      <c r="H395" s="27" t="s">
        <v>120</v>
      </c>
    </row>
    <row r="396" spans="4:8" x14ac:dyDescent="0.25">
      <c r="D396" s="27">
        <v>43695504</v>
      </c>
      <c r="E396" s="27" t="s">
        <v>118</v>
      </c>
      <c r="F396" s="27" t="s">
        <v>900</v>
      </c>
      <c r="G396" s="27" t="s">
        <v>355</v>
      </c>
      <c r="H396" s="27" t="s">
        <v>120</v>
      </c>
    </row>
    <row r="397" spans="4:8" x14ac:dyDescent="0.25">
      <c r="D397" s="27">
        <v>43695509</v>
      </c>
      <c r="E397" s="27" t="s">
        <v>119</v>
      </c>
      <c r="F397" s="27" t="s">
        <v>391</v>
      </c>
      <c r="G397" s="27" t="s">
        <v>355</v>
      </c>
      <c r="H397" s="27" t="s">
        <v>99</v>
      </c>
    </row>
    <row r="398" spans="4:8" x14ac:dyDescent="0.25">
      <c r="D398" s="27">
        <v>43695509</v>
      </c>
      <c r="E398" s="27" t="s">
        <v>119</v>
      </c>
      <c r="F398" s="27" t="s">
        <v>390</v>
      </c>
      <c r="G398" s="27" t="s">
        <v>355</v>
      </c>
      <c r="H398" s="27" t="s">
        <v>99</v>
      </c>
    </row>
    <row r="399" spans="4:8" x14ac:dyDescent="0.25">
      <c r="D399" s="27">
        <v>43695509</v>
      </c>
      <c r="E399" s="27" t="s">
        <v>119</v>
      </c>
      <c r="F399" s="27" t="s">
        <v>856</v>
      </c>
      <c r="G399" s="27" t="s">
        <v>355</v>
      </c>
      <c r="H399" s="27" t="s">
        <v>99</v>
      </c>
    </row>
    <row r="400" spans="4:8" x14ac:dyDescent="0.25">
      <c r="D400" s="27">
        <v>43695509</v>
      </c>
      <c r="E400" s="27" t="s">
        <v>119</v>
      </c>
      <c r="F400" s="27" t="s">
        <v>855</v>
      </c>
      <c r="G400" s="27" t="s">
        <v>355</v>
      </c>
      <c r="H400" s="27" t="s">
        <v>99</v>
      </c>
    </row>
    <row r="401" spans="4:8" x14ac:dyDescent="0.25">
      <c r="D401" s="27">
        <v>43695791</v>
      </c>
      <c r="E401" s="27" t="s">
        <v>462</v>
      </c>
      <c r="F401" s="27" t="s">
        <v>859</v>
      </c>
      <c r="G401" s="27" t="s">
        <v>362</v>
      </c>
      <c r="H401" s="27" t="s">
        <v>83</v>
      </c>
    </row>
    <row r="402" spans="4:8" x14ac:dyDescent="0.25">
      <c r="D402" s="27">
        <v>43695791</v>
      </c>
      <c r="E402" s="27" t="s">
        <v>462</v>
      </c>
      <c r="F402" s="27" t="s">
        <v>858</v>
      </c>
      <c r="G402" s="27" t="s">
        <v>362</v>
      </c>
      <c r="H402" s="27" t="s">
        <v>83</v>
      </c>
    </row>
    <row r="403" spans="4:8" x14ac:dyDescent="0.25">
      <c r="D403" s="27">
        <v>43695791</v>
      </c>
      <c r="E403" s="27" t="s">
        <v>462</v>
      </c>
      <c r="F403" s="27" t="s">
        <v>463</v>
      </c>
      <c r="G403" s="27" t="s">
        <v>362</v>
      </c>
      <c r="H403" s="27" t="s">
        <v>83</v>
      </c>
    </row>
    <row r="404" spans="4:8" x14ac:dyDescent="0.25">
      <c r="D404" s="27">
        <v>43695791</v>
      </c>
      <c r="E404" s="27" t="s">
        <v>462</v>
      </c>
      <c r="F404" s="27" t="s">
        <v>826</v>
      </c>
      <c r="G404" s="27" t="s">
        <v>362</v>
      </c>
      <c r="H404" s="27" t="s">
        <v>83</v>
      </c>
    </row>
    <row r="405" spans="4:8" x14ac:dyDescent="0.25">
      <c r="D405" s="27">
        <v>43695791</v>
      </c>
      <c r="E405" s="27" t="s">
        <v>462</v>
      </c>
      <c r="F405" s="27" t="s">
        <v>862</v>
      </c>
      <c r="G405" s="27" t="s">
        <v>362</v>
      </c>
      <c r="H405" s="27" t="s">
        <v>83</v>
      </c>
    </row>
    <row r="406" spans="4:8" x14ac:dyDescent="0.25">
      <c r="D406" s="27">
        <v>43695791</v>
      </c>
      <c r="E406" s="27" t="s">
        <v>462</v>
      </c>
      <c r="F406" s="27" t="s">
        <v>861</v>
      </c>
      <c r="G406" s="27" t="s">
        <v>362</v>
      </c>
      <c r="H406" s="27" t="s">
        <v>83</v>
      </c>
    </row>
    <row r="407" spans="4:8" x14ac:dyDescent="0.25">
      <c r="D407" s="27">
        <v>43695791</v>
      </c>
      <c r="E407" s="27" t="s">
        <v>462</v>
      </c>
      <c r="F407" s="27" t="s">
        <v>860</v>
      </c>
      <c r="G407" s="27" t="s">
        <v>362</v>
      </c>
      <c r="H407" s="27" t="s">
        <v>83</v>
      </c>
    </row>
    <row r="408" spans="4:8" x14ac:dyDescent="0.25">
      <c r="D408" s="27">
        <v>43695791</v>
      </c>
      <c r="E408" s="27" t="s">
        <v>462</v>
      </c>
      <c r="F408" s="27" t="s">
        <v>857</v>
      </c>
      <c r="G408" s="27" t="s">
        <v>362</v>
      </c>
      <c r="H408" s="27" t="s">
        <v>83</v>
      </c>
    </row>
    <row r="409" spans="4:8" x14ac:dyDescent="0.25">
      <c r="D409" s="27">
        <v>43695792</v>
      </c>
      <c r="E409" s="27" t="s">
        <v>121</v>
      </c>
      <c r="F409" s="27" t="s">
        <v>863</v>
      </c>
      <c r="G409" s="27" t="s">
        <v>355</v>
      </c>
      <c r="H409" s="27" t="s">
        <v>131</v>
      </c>
    </row>
    <row r="410" spans="4:8" x14ac:dyDescent="0.25">
      <c r="D410" s="27">
        <v>43695792</v>
      </c>
      <c r="E410" s="27" t="s">
        <v>121</v>
      </c>
      <c r="F410" s="27" t="s">
        <v>864</v>
      </c>
      <c r="G410" s="27" t="s">
        <v>355</v>
      </c>
      <c r="H410" s="27" t="s">
        <v>131</v>
      </c>
    </row>
    <row r="411" spans="4:8" x14ac:dyDescent="0.25">
      <c r="D411" s="27">
        <v>43695792</v>
      </c>
      <c r="E411" s="27" t="s">
        <v>121</v>
      </c>
      <c r="F411" s="27" t="s">
        <v>865</v>
      </c>
      <c r="G411" s="27" t="s">
        <v>355</v>
      </c>
      <c r="H411" s="27" t="s">
        <v>131</v>
      </c>
    </row>
    <row r="412" spans="4:8" x14ac:dyDescent="0.25">
      <c r="D412" s="27">
        <v>43695792</v>
      </c>
      <c r="E412" s="27" t="s">
        <v>121</v>
      </c>
      <c r="F412" s="27" t="s">
        <v>866</v>
      </c>
      <c r="G412" s="27" t="s">
        <v>355</v>
      </c>
      <c r="H412" s="27" t="s">
        <v>131</v>
      </c>
    </row>
    <row r="413" spans="4:8" x14ac:dyDescent="0.25">
      <c r="D413" s="27">
        <v>43695792</v>
      </c>
      <c r="E413" s="27" t="s">
        <v>121</v>
      </c>
      <c r="F413" s="27" t="s">
        <v>867</v>
      </c>
      <c r="G413" s="27" t="s">
        <v>355</v>
      </c>
      <c r="H413" s="27" t="s">
        <v>131</v>
      </c>
    </row>
    <row r="414" spans="4:8" x14ac:dyDescent="0.25">
      <c r="D414" s="27">
        <v>43695792</v>
      </c>
      <c r="E414" s="27" t="s">
        <v>121</v>
      </c>
      <c r="F414" s="27" t="s">
        <v>392</v>
      </c>
      <c r="G414" s="27" t="s">
        <v>355</v>
      </c>
      <c r="H414" s="27" t="s">
        <v>131</v>
      </c>
    </row>
    <row r="415" spans="4:8" x14ac:dyDescent="0.25">
      <c r="D415" s="27">
        <v>43695795</v>
      </c>
      <c r="E415" s="27" t="s">
        <v>122</v>
      </c>
      <c r="F415" s="27" t="s">
        <v>796</v>
      </c>
      <c r="G415" s="27" t="s">
        <v>355</v>
      </c>
      <c r="H415" s="27" t="s">
        <v>101</v>
      </c>
    </row>
    <row r="416" spans="4:8" x14ac:dyDescent="0.25">
      <c r="D416" s="27">
        <v>43695797</v>
      </c>
      <c r="E416" s="27" t="s">
        <v>292</v>
      </c>
      <c r="F416" s="27" t="s">
        <v>868</v>
      </c>
      <c r="G416" s="27" t="s">
        <v>355</v>
      </c>
      <c r="H416" s="27" t="s">
        <v>127</v>
      </c>
    </row>
    <row r="417" spans="4:8" x14ac:dyDescent="0.25">
      <c r="D417" s="27">
        <v>43695797</v>
      </c>
      <c r="E417" s="27" t="s">
        <v>292</v>
      </c>
      <c r="F417" s="27" t="s">
        <v>869</v>
      </c>
      <c r="G417" s="27" t="s">
        <v>355</v>
      </c>
      <c r="H417" s="27" t="s">
        <v>127</v>
      </c>
    </row>
    <row r="418" spans="4:8" x14ac:dyDescent="0.25">
      <c r="D418" s="27">
        <v>43695797</v>
      </c>
      <c r="E418" s="27" t="s">
        <v>292</v>
      </c>
      <c r="F418" s="27" t="s">
        <v>870</v>
      </c>
      <c r="G418" s="27" t="s">
        <v>355</v>
      </c>
      <c r="H418" s="27" t="s">
        <v>127</v>
      </c>
    </row>
    <row r="419" spans="4:8" x14ac:dyDescent="0.25">
      <c r="D419" s="27">
        <v>43695797</v>
      </c>
      <c r="E419" s="27" t="s">
        <v>292</v>
      </c>
      <c r="F419" s="27" t="s">
        <v>871</v>
      </c>
      <c r="G419" s="27" t="s">
        <v>355</v>
      </c>
      <c r="H419" s="27" t="s">
        <v>127</v>
      </c>
    </row>
    <row r="420" spans="4:8" x14ac:dyDescent="0.25">
      <c r="D420" s="27">
        <v>43695797</v>
      </c>
      <c r="E420" s="27" t="s">
        <v>292</v>
      </c>
      <c r="F420" s="27" t="s">
        <v>393</v>
      </c>
      <c r="G420" s="27" t="s">
        <v>355</v>
      </c>
      <c r="H420" s="27" t="s">
        <v>127</v>
      </c>
    </row>
    <row r="421" spans="4:8" x14ac:dyDescent="0.25">
      <c r="D421" s="27">
        <v>43695797</v>
      </c>
      <c r="E421" s="27" t="s">
        <v>292</v>
      </c>
      <c r="F421" s="27" t="s">
        <v>394</v>
      </c>
      <c r="G421" s="27" t="s">
        <v>355</v>
      </c>
      <c r="H421" s="27" t="s">
        <v>127</v>
      </c>
    </row>
    <row r="422" spans="4:8" x14ac:dyDescent="0.25">
      <c r="D422" s="27">
        <v>43695800</v>
      </c>
      <c r="E422" s="27" t="s">
        <v>123</v>
      </c>
      <c r="F422" s="27" t="s">
        <v>797</v>
      </c>
      <c r="G422" s="27" t="s">
        <v>355</v>
      </c>
      <c r="H422" s="27" t="s">
        <v>104</v>
      </c>
    </row>
    <row r="423" spans="4:8" x14ac:dyDescent="0.25">
      <c r="D423" s="27">
        <v>43695803</v>
      </c>
      <c r="E423" s="27" t="s">
        <v>125</v>
      </c>
      <c r="F423" s="27" t="s">
        <v>799</v>
      </c>
      <c r="G423" s="27" t="s">
        <v>355</v>
      </c>
      <c r="H423" s="27" t="s">
        <v>120</v>
      </c>
    </row>
    <row r="424" spans="4:8" x14ac:dyDescent="0.25">
      <c r="D424" s="27">
        <v>43695803</v>
      </c>
      <c r="E424" s="27" t="s">
        <v>125</v>
      </c>
      <c r="F424" s="27" t="s">
        <v>798</v>
      </c>
      <c r="G424" s="27" t="s">
        <v>355</v>
      </c>
      <c r="H424" s="27" t="s">
        <v>120</v>
      </c>
    </row>
    <row r="425" spans="4:8" x14ac:dyDescent="0.25">
      <c r="D425" s="27">
        <v>43695803</v>
      </c>
      <c r="E425" s="27" t="s">
        <v>125</v>
      </c>
      <c r="F425" s="27" t="s">
        <v>872</v>
      </c>
      <c r="G425" s="27" t="s">
        <v>355</v>
      </c>
      <c r="H425" s="27" t="s">
        <v>120</v>
      </c>
    </row>
    <row r="426" spans="4:8" x14ac:dyDescent="0.25">
      <c r="D426" s="27">
        <v>43695804</v>
      </c>
      <c r="E426" s="27" t="s">
        <v>126</v>
      </c>
      <c r="F426" s="27" t="s">
        <v>800</v>
      </c>
      <c r="G426" s="27" t="s">
        <v>355</v>
      </c>
      <c r="H426" s="27" t="s">
        <v>117</v>
      </c>
    </row>
    <row r="427" spans="4:8" x14ac:dyDescent="0.25">
      <c r="D427" s="27">
        <v>43695804</v>
      </c>
      <c r="E427" s="27" t="s">
        <v>126</v>
      </c>
      <c r="F427" s="27" t="s">
        <v>801</v>
      </c>
      <c r="G427" s="27" t="s">
        <v>355</v>
      </c>
      <c r="H427" s="27" t="s">
        <v>117</v>
      </c>
    </row>
    <row r="428" spans="4:8" x14ac:dyDescent="0.25">
      <c r="D428" s="27">
        <v>43695805</v>
      </c>
      <c r="E428" s="27" t="s">
        <v>464</v>
      </c>
      <c r="F428" s="27" t="s">
        <v>465</v>
      </c>
      <c r="G428" s="27" t="s">
        <v>355</v>
      </c>
      <c r="H428" s="27" t="s">
        <v>117</v>
      </c>
    </row>
    <row r="429" spans="4:8" x14ac:dyDescent="0.25">
      <c r="D429" s="27">
        <v>43695806</v>
      </c>
      <c r="E429" s="27" t="s">
        <v>128</v>
      </c>
      <c r="F429" s="27" t="s">
        <v>874</v>
      </c>
      <c r="G429" s="27" t="s">
        <v>355</v>
      </c>
      <c r="H429" s="27" t="s">
        <v>120</v>
      </c>
    </row>
    <row r="430" spans="4:8" x14ac:dyDescent="0.25">
      <c r="D430" s="27">
        <v>43695806</v>
      </c>
      <c r="E430" s="27" t="s">
        <v>128</v>
      </c>
      <c r="F430" s="27" t="s">
        <v>873</v>
      </c>
      <c r="G430" s="27" t="s">
        <v>355</v>
      </c>
      <c r="H430" s="27" t="s">
        <v>120</v>
      </c>
    </row>
    <row r="431" spans="4:8" x14ac:dyDescent="0.25">
      <c r="D431" s="27">
        <v>43695806</v>
      </c>
      <c r="E431" s="27" t="s">
        <v>128</v>
      </c>
      <c r="F431" s="27" t="s">
        <v>395</v>
      </c>
      <c r="G431" s="27" t="s">
        <v>355</v>
      </c>
      <c r="H431" s="27" t="s">
        <v>120</v>
      </c>
    </row>
    <row r="432" spans="4:8" x14ac:dyDescent="0.25">
      <c r="D432" s="27">
        <v>43695852</v>
      </c>
      <c r="E432" s="27" t="s">
        <v>481</v>
      </c>
      <c r="F432" s="27" t="s">
        <v>482</v>
      </c>
      <c r="G432" s="27" t="s">
        <v>355</v>
      </c>
      <c r="H432" s="27" t="s">
        <v>189</v>
      </c>
    </row>
    <row r="433" spans="4:8" x14ac:dyDescent="0.25">
      <c r="D433" s="27">
        <v>43695852</v>
      </c>
      <c r="E433" s="27" t="s">
        <v>481</v>
      </c>
      <c r="F433" s="27" t="s">
        <v>483</v>
      </c>
      <c r="G433" s="27" t="s">
        <v>355</v>
      </c>
      <c r="H433" s="27" t="s">
        <v>189</v>
      </c>
    </row>
    <row r="434" spans="4:8" x14ac:dyDescent="0.25">
      <c r="D434" s="27">
        <v>43695855</v>
      </c>
      <c r="E434" s="27" t="s">
        <v>129</v>
      </c>
      <c r="F434" s="27" t="s">
        <v>396</v>
      </c>
      <c r="G434" s="27" t="s">
        <v>355</v>
      </c>
      <c r="H434" s="27" t="s">
        <v>109</v>
      </c>
    </row>
    <row r="435" spans="4:8" x14ac:dyDescent="0.25">
      <c r="D435" s="27">
        <v>43695855</v>
      </c>
      <c r="E435" s="27" t="s">
        <v>129</v>
      </c>
      <c r="F435" s="27" t="s">
        <v>396</v>
      </c>
      <c r="G435" s="27" t="s">
        <v>355</v>
      </c>
      <c r="H435" s="27" t="s">
        <v>109</v>
      </c>
    </row>
    <row r="436" spans="4:8" x14ac:dyDescent="0.25">
      <c r="D436" s="27">
        <v>43695857</v>
      </c>
      <c r="E436" s="27" t="s">
        <v>130</v>
      </c>
      <c r="F436" s="27" t="s">
        <v>827</v>
      </c>
      <c r="G436" s="27" t="s">
        <v>355</v>
      </c>
      <c r="H436" s="27" t="s">
        <v>138</v>
      </c>
    </row>
    <row r="437" spans="4:8" x14ac:dyDescent="0.25">
      <c r="D437" s="27">
        <v>43695857</v>
      </c>
      <c r="E437" s="27" t="s">
        <v>130</v>
      </c>
      <c r="F437" s="27" t="s">
        <v>397</v>
      </c>
      <c r="G437" s="27" t="s">
        <v>355</v>
      </c>
      <c r="H437" s="27" t="s">
        <v>138</v>
      </c>
    </row>
    <row r="438" spans="4:8" x14ac:dyDescent="0.25">
      <c r="D438" s="27">
        <v>43720759</v>
      </c>
      <c r="E438" s="27" t="s">
        <v>132</v>
      </c>
      <c r="F438" s="27" t="s">
        <v>356</v>
      </c>
      <c r="G438" s="27" t="s">
        <v>355</v>
      </c>
      <c r="H438" s="27" t="s">
        <v>134</v>
      </c>
    </row>
    <row r="439" spans="4:8" x14ac:dyDescent="0.25">
      <c r="D439" s="27">
        <v>43720759</v>
      </c>
      <c r="E439" s="27" t="s">
        <v>132</v>
      </c>
      <c r="F439" s="27" t="s">
        <v>356</v>
      </c>
      <c r="G439" s="27" t="s">
        <v>355</v>
      </c>
      <c r="H439" s="27" t="s">
        <v>73</v>
      </c>
    </row>
    <row r="440" spans="4:8" x14ac:dyDescent="0.25">
      <c r="D440" s="27">
        <v>43720759</v>
      </c>
      <c r="E440" s="27" t="s">
        <v>132</v>
      </c>
      <c r="F440" s="27" t="s">
        <v>356</v>
      </c>
      <c r="G440" s="27" t="s">
        <v>355</v>
      </c>
      <c r="H440" s="27" t="s">
        <v>73</v>
      </c>
    </row>
    <row r="441" spans="4:8" x14ac:dyDescent="0.25">
      <c r="D441" s="27">
        <v>43720759</v>
      </c>
      <c r="E441" s="27" t="s">
        <v>132</v>
      </c>
      <c r="F441" s="27" t="s">
        <v>356</v>
      </c>
      <c r="G441" s="27" t="s">
        <v>355</v>
      </c>
      <c r="H441" s="27" t="s">
        <v>73</v>
      </c>
    </row>
    <row r="442" spans="4:8" x14ac:dyDescent="0.25">
      <c r="D442" s="27">
        <v>43720759</v>
      </c>
      <c r="E442" s="27" t="s">
        <v>132</v>
      </c>
      <c r="F442" s="27" t="s">
        <v>356</v>
      </c>
      <c r="G442" s="27" t="s">
        <v>355</v>
      </c>
      <c r="H442" s="27" t="s">
        <v>73</v>
      </c>
    </row>
    <row r="443" spans="4:8" x14ac:dyDescent="0.25">
      <c r="D443" s="27">
        <v>43720759</v>
      </c>
      <c r="E443" s="27" t="s">
        <v>132</v>
      </c>
      <c r="F443" s="27" t="s">
        <v>356</v>
      </c>
      <c r="G443" s="27" t="s">
        <v>355</v>
      </c>
      <c r="H443" s="27" t="s">
        <v>73</v>
      </c>
    </row>
    <row r="444" spans="4:8" x14ac:dyDescent="0.25">
      <c r="D444" s="27">
        <v>43720759</v>
      </c>
      <c r="E444" s="27" t="s">
        <v>132</v>
      </c>
      <c r="F444" s="27" t="s">
        <v>356</v>
      </c>
      <c r="G444" s="27" t="s">
        <v>355</v>
      </c>
      <c r="H444" s="27" t="s">
        <v>73</v>
      </c>
    </row>
    <row r="445" spans="4:8" x14ac:dyDescent="0.25">
      <c r="D445" s="27">
        <v>43720759</v>
      </c>
      <c r="E445" s="27" t="s">
        <v>132</v>
      </c>
      <c r="F445" s="27" t="s">
        <v>356</v>
      </c>
      <c r="G445" s="27" t="s">
        <v>355</v>
      </c>
      <c r="H445" s="27" t="s">
        <v>73</v>
      </c>
    </row>
    <row r="446" spans="4:8" x14ac:dyDescent="0.25">
      <c r="D446" s="27">
        <v>43720759</v>
      </c>
      <c r="E446" s="27" t="s">
        <v>132</v>
      </c>
      <c r="F446" s="27" t="s">
        <v>356</v>
      </c>
      <c r="G446" s="27" t="s">
        <v>355</v>
      </c>
      <c r="H446" s="27" t="s">
        <v>73</v>
      </c>
    </row>
    <row r="447" spans="4:8" x14ac:dyDescent="0.25">
      <c r="D447" s="27">
        <v>43720759</v>
      </c>
      <c r="E447" s="27" t="s">
        <v>132</v>
      </c>
      <c r="F447" s="27" t="s">
        <v>356</v>
      </c>
      <c r="G447" s="27" t="s">
        <v>355</v>
      </c>
      <c r="H447" s="27" t="s">
        <v>73</v>
      </c>
    </row>
    <row r="448" spans="4:8" x14ac:dyDescent="0.25">
      <c r="D448" s="27">
        <v>43720759</v>
      </c>
      <c r="E448" s="27" t="s">
        <v>132</v>
      </c>
      <c r="F448" s="27" t="s">
        <v>356</v>
      </c>
      <c r="G448" s="27" t="s">
        <v>355</v>
      </c>
      <c r="H448" s="27" t="s">
        <v>73</v>
      </c>
    </row>
    <row r="449" spans="4:8" x14ac:dyDescent="0.25">
      <c r="D449" s="27">
        <v>43720759</v>
      </c>
      <c r="E449" s="27" t="s">
        <v>132</v>
      </c>
      <c r="F449" s="27" t="s">
        <v>356</v>
      </c>
      <c r="G449" s="27" t="s">
        <v>355</v>
      </c>
      <c r="H449" s="27" t="s">
        <v>73</v>
      </c>
    </row>
    <row r="450" spans="4:8" x14ac:dyDescent="0.25">
      <c r="D450" s="27">
        <v>43720759</v>
      </c>
      <c r="E450" s="27" t="s">
        <v>132</v>
      </c>
      <c r="F450" s="27" t="s">
        <v>356</v>
      </c>
      <c r="G450" s="27" t="s">
        <v>355</v>
      </c>
      <c r="H450" s="27" t="s">
        <v>73</v>
      </c>
    </row>
    <row r="451" spans="4:8" x14ac:dyDescent="0.25">
      <c r="D451" s="27">
        <v>43720759</v>
      </c>
      <c r="E451" s="27" t="s">
        <v>132</v>
      </c>
      <c r="F451" s="27" t="s">
        <v>356</v>
      </c>
      <c r="G451" s="27" t="s">
        <v>355</v>
      </c>
      <c r="H451" s="27" t="s">
        <v>73</v>
      </c>
    </row>
    <row r="452" spans="4:8" x14ac:dyDescent="0.25">
      <c r="D452" s="27">
        <v>43733945</v>
      </c>
      <c r="E452" s="27" t="s">
        <v>466</v>
      </c>
      <c r="F452" s="27" t="s">
        <v>467</v>
      </c>
      <c r="G452" s="27" t="s">
        <v>355</v>
      </c>
      <c r="H452" s="27" t="s">
        <v>117</v>
      </c>
    </row>
    <row r="453" spans="4:8" x14ac:dyDescent="0.25">
      <c r="D453" s="27">
        <v>43733948</v>
      </c>
      <c r="E453" s="27" t="s">
        <v>135</v>
      </c>
      <c r="F453" s="27" t="s">
        <v>773</v>
      </c>
      <c r="G453" s="27" t="s">
        <v>362</v>
      </c>
      <c r="H453" s="27" t="s">
        <v>153</v>
      </c>
    </row>
    <row r="454" spans="4:8" x14ac:dyDescent="0.25">
      <c r="D454" s="27">
        <v>43733948</v>
      </c>
      <c r="E454" s="27" t="s">
        <v>135</v>
      </c>
      <c r="F454" s="27" t="s">
        <v>772</v>
      </c>
      <c r="G454" s="27" t="s">
        <v>362</v>
      </c>
      <c r="H454" s="27" t="s">
        <v>153</v>
      </c>
    </row>
    <row r="455" spans="4:8" x14ac:dyDescent="0.25">
      <c r="D455" s="27">
        <v>43733948</v>
      </c>
      <c r="E455" s="27" t="s">
        <v>135</v>
      </c>
      <c r="F455" s="27" t="s">
        <v>771</v>
      </c>
      <c r="G455" s="27" t="s">
        <v>362</v>
      </c>
      <c r="H455" s="27" t="s">
        <v>153</v>
      </c>
    </row>
    <row r="456" spans="4:8" x14ac:dyDescent="0.25">
      <c r="D456" s="27">
        <v>43736001</v>
      </c>
      <c r="E456" s="27" t="s">
        <v>802</v>
      </c>
      <c r="F456" s="27" t="s">
        <v>427</v>
      </c>
      <c r="G456" s="27" t="s">
        <v>355</v>
      </c>
      <c r="H456" s="27" t="s">
        <v>109</v>
      </c>
    </row>
    <row r="457" spans="4:8" x14ac:dyDescent="0.25">
      <c r="D457" s="27">
        <v>43749618</v>
      </c>
      <c r="E457" s="27" t="s">
        <v>322</v>
      </c>
      <c r="F457" s="27" t="s">
        <v>829</v>
      </c>
      <c r="G457" s="27" t="s">
        <v>362</v>
      </c>
      <c r="H457" s="27" t="s">
        <v>282</v>
      </c>
    </row>
    <row r="458" spans="4:8" x14ac:dyDescent="0.25">
      <c r="D458" s="27">
        <v>43749618</v>
      </c>
      <c r="E458" s="27" t="s">
        <v>322</v>
      </c>
      <c r="F458" s="27" t="s">
        <v>829</v>
      </c>
      <c r="G458" s="27" t="s">
        <v>362</v>
      </c>
      <c r="H458" s="27" t="s">
        <v>282</v>
      </c>
    </row>
    <row r="459" spans="4:8" x14ac:dyDescent="0.25">
      <c r="D459" s="27">
        <v>43749618</v>
      </c>
      <c r="E459" s="27" t="s">
        <v>322</v>
      </c>
      <c r="F459" s="27" t="s">
        <v>829</v>
      </c>
      <c r="G459" s="27" t="s">
        <v>362</v>
      </c>
      <c r="H459" s="27" t="s">
        <v>282</v>
      </c>
    </row>
    <row r="460" spans="4:8" x14ac:dyDescent="0.25">
      <c r="D460" s="27">
        <v>43749618</v>
      </c>
      <c r="E460" s="27" t="s">
        <v>322</v>
      </c>
      <c r="F460" s="27" t="s">
        <v>828</v>
      </c>
      <c r="G460" s="27" t="s">
        <v>362</v>
      </c>
      <c r="H460" s="27" t="s">
        <v>283</v>
      </c>
    </row>
    <row r="461" spans="4:8" x14ac:dyDescent="0.25">
      <c r="D461" s="27">
        <v>43749618</v>
      </c>
      <c r="E461" s="27" t="s">
        <v>322</v>
      </c>
      <c r="F461" s="27" t="s">
        <v>828</v>
      </c>
      <c r="G461" s="27" t="s">
        <v>362</v>
      </c>
      <c r="H461" s="27" t="s">
        <v>283</v>
      </c>
    </row>
    <row r="462" spans="4:8" x14ac:dyDescent="0.25">
      <c r="D462" s="27">
        <v>43749618</v>
      </c>
      <c r="E462" s="27" t="s">
        <v>322</v>
      </c>
      <c r="F462" s="27" t="s">
        <v>828</v>
      </c>
      <c r="G462" s="27" t="s">
        <v>362</v>
      </c>
      <c r="H462" s="27" t="s">
        <v>283</v>
      </c>
    </row>
    <row r="463" spans="4:8" x14ac:dyDescent="0.25">
      <c r="D463" s="27">
        <v>43749618</v>
      </c>
      <c r="E463" s="27" t="s">
        <v>322</v>
      </c>
      <c r="F463" s="27" t="s">
        <v>828</v>
      </c>
      <c r="G463" s="27" t="s">
        <v>362</v>
      </c>
      <c r="H463" s="27" t="s">
        <v>283</v>
      </c>
    </row>
    <row r="464" spans="4:8" x14ac:dyDescent="0.25">
      <c r="D464" s="27">
        <v>43749618</v>
      </c>
      <c r="E464" s="27" t="s">
        <v>322</v>
      </c>
      <c r="F464" s="27" t="s">
        <v>828</v>
      </c>
      <c r="G464" s="27" t="s">
        <v>362</v>
      </c>
      <c r="H464" s="27" t="s">
        <v>283</v>
      </c>
    </row>
    <row r="465" spans="4:8" x14ac:dyDescent="0.25">
      <c r="D465" s="27">
        <v>43749618</v>
      </c>
      <c r="E465" s="27" t="s">
        <v>322</v>
      </c>
      <c r="F465" s="27" t="s">
        <v>828</v>
      </c>
      <c r="G465" s="27" t="s">
        <v>362</v>
      </c>
      <c r="H465" s="27" t="s">
        <v>283</v>
      </c>
    </row>
    <row r="466" spans="4:8" x14ac:dyDescent="0.25">
      <c r="D466" s="27">
        <v>43749618</v>
      </c>
      <c r="E466" s="27" t="s">
        <v>322</v>
      </c>
      <c r="F466" s="27" t="s">
        <v>829</v>
      </c>
      <c r="G466" s="27" t="s">
        <v>362</v>
      </c>
      <c r="H466" s="27" t="s">
        <v>282</v>
      </c>
    </row>
    <row r="467" spans="4:8" x14ac:dyDescent="0.25">
      <c r="D467" s="27">
        <v>43749618</v>
      </c>
      <c r="E467" s="27" t="s">
        <v>322</v>
      </c>
      <c r="F467" s="27" t="s">
        <v>829</v>
      </c>
      <c r="G467" s="27" t="s">
        <v>362</v>
      </c>
      <c r="H467" s="27" t="s">
        <v>282</v>
      </c>
    </row>
    <row r="468" spans="4:8" x14ac:dyDescent="0.25">
      <c r="D468" s="27">
        <v>43749618</v>
      </c>
      <c r="E468" s="27" t="s">
        <v>322</v>
      </c>
      <c r="F468" s="27" t="s">
        <v>828</v>
      </c>
      <c r="G468" s="27" t="s">
        <v>362</v>
      </c>
      <c r="H468" s="27" t="s">
        <v>283</v>
      </c>
    </row>
    <row r="469" spans="4:8" x14ac:dyDescent="0.25">
      <c r="D469" s="27">
        <v>43749618</v>
      </c>
      <c r="E469" s="27" t="s">
        <v>322</v>
      </c>
      <c r="F469" s="27" t="s">
        <v>828</v>
      </c>
      <c r="G469" s="27" t="s">
        <v>362</v>
      </c>
      <c r="H469" s="27" t="s">
        <v>283</v>
      </c>
    </row>
    <row r="470" spans="4:8" x14ac:dyDescent="0.25">
      <c r="D470" s="27">
        <v>43749618</v>
      </c>
      <c r="E470" s="27" t="s">
        <v>322</v>
      </c>
      <c r="F470" s="27" t="s">
        <v>828</v>
      </c>
      <c r="G470" s="27" t="s">
        <v>362</v>
      </c>
      <c r="H470" s="27" t="s">
        <v>283</v>
      </c>
    </row>
    <row r="471" spans="4:8" x14ac:dyDescent="0.25">
      <c r="D471" s="27">
        <v>43749618</v>
      </c>
      <c r="E471" s="27" t="s">
        <v>322</v>
      </c>
      <c r="F471" s="27" t="s">
        <v>828</v>
      </c>
      <c r="G471" s="27" t="s">
        <v>362</v>
      </c>
      <c r="H471" s="27" t="s">
        <v>283</v>
      </c>
    </row>
    <row r="472" spans="4:8" x14ac:dyDescent="0.25">
      <c r="D472" s="27">
        <v>43749618</v>
      </c>
      <c r="E472" s="27" t="s">
        <v>322</v>
      </c>
      <c r="F472" s="27" t="s">
        <v>828</v>
      </c>
      <c r="G472" s="27" t="s">
        <v>362</v>
      </c>
      <c r="H472" s="27" t="s">
        <v>283</v>
      </c>
    </row>
    <row r="473" spans="4:8" x14ac:dyDescent="0.25">
      <c r="D473" s="27">
        <v>43749618</v>
      </c>
      <c r="E473" s="27" t="s">
        <v>322</v>
      </c>
      <c r="F473" s="27" t="s">
        <v>828</v>
      </c>
      <c r="G473" s="27" t="s">
        <v>362</v>
      </c>
      <c r="H473" s="27" t="s">
        <v>283</v>
      </c>
    </row>
    <row r="474" spans="4:8" x14ac:dyDescent="0.25">
      <c r="D474" s="27">
        <v>43749618</v>
      </c>
      <c r="E474" s="27" t="s">
        <v>322</v>
      </c>
      <c r="F474" s="27" t="s">
        <v>829</v>
      </c>
      <c r="G474" s="27" t="s">
        <v>362</v>
      </c>
      <c r="H474" s="27" t="s">
        <v>282</v>
      </c>
    </row>
    <row r="475" spans="4:8" x14ac:dyDescent="0.25">
      <c r="D475" s="27">
        <v>43749618</v>
      </c>
      <c r="E475" s="27" t="s">
        <v>322</v>
      </c>
      <c r="F475" s="27" t="s">
        <v>829</v>
      </c>
      <c r="G475" s="27" t="s">
        <v>362</v>
      </c>
      <c r="H475" s="27" t="s">
        <v>282</v>
      </c>
    </row>
    <row r="476" spans="4:8" x14ac:dyDescent="0.25">
      <c r="D476" s="27">
        <v>43749618</v>
      </c>
      <c r="E476" s="27" t="s">
        <v>322</v>
      </c>
      <c r="F476" s="27" t="s">
        <v>829</v>
      </c>
      <c r="G476" s="27" t="s">
        <v>362</v>
      </c>
      <c r="H476" s="27" t="s">
        <v>282</v>
      </c>
    </row>
    <row r="477" spans="4:8" x14ac:dyDescent="0.25">
      <c r="D477" s="27">
        <v>43749618</v>
      </c>
      <c r="E477" s="27" t="s">
        <v>322</v>
      </c>
      <c r="F477" s="27" t="s">
        <v>829</v>
      </c>
      <c r="G477" s="27" t="s">
        <v>362</v>
      </c>
      <c r="H477" s="27" t="s">
        <v>282</v>
      </c>
    </row>
    <row r="478" spans="4:8" x14ac:dyDescent="0.25">
      <c r="D478" s="27">
        <v>43749618</v>
      </c>
      <c r="E478" s="27" t="s">
        <v>322</v>
      </c>
      <c r="F478" s="27" t="s">
        <v>829</v>
      </c>
      <c r="G478" s="27" t="s">
        <v>362</v>
      </c>
      <c r="H478" s="27" t="s">
        <v>282</v>
      </c>
    </row>
    <row r="479" spans="4:8" x14ac:dyDescent="0.25">
      <c r="D479" s="27">
        <v>43749618</v>
      </c>
      <c r="E479" s="27" t="s">
        <v>322</v>
      </c>
      <c r="F479" s="27" t="s">
        <v>829</v>
      </c>
      <c r="G479" s="27" t="s">
        <v>362</v>
      </c>
      <c r="H479" s="27" t="s">
        <v>282</v>
      </c>
    </row>
    <row r="480" spans="4:8" x14ac:dyDescent="0.25">
      <c r="D480" s="27">
        <v>43749618</v>
      </c>
      <c r="E480" s="27" t="s">
        <v>322</v>
      </c>
      <c r="F480" s="27" t="s">
        <v>829</v>
      </c>
      <c r="G480" s="27" t="s">
        <v>362</v>
      </c>
      <c r="H480" s="27" t="s">
        <v>282</v>
      </c>
    </row>
    <row r="481" spans="4:8" x14ac:dyDescent="0.25">
      <c r="D481" s="27">
        <v>43749618</v>
      </c>
      <c r="E481" s="27" t="s">
        <v>322</v>
      </c>
      <c r="F481" s="27" t="s">
        <v>829</v>
      </c>
      <c r="G481" s="27" t="s">
        <v>362</v>
      </c>
      <c r="H481" s="27" t="s">
        <v>282</v>
      </c>
    </row>
    <row r="482" spans="4:8" x14ac:dyDescent="0.25">
      <c r="D482" s="27">
        <v>43749618</v>
      </c>
      <c r="E482" s="27" t="s">
        <v>322</v>
      </c>
      <c r="F482" s="27" t="s">
        <v>828</v>
      </c>
      <c r="G482" s="27" t="s">
        <v>362</v>
      </c>
      <c r="H482" s="27" t="s">
        <v>283</v>
      </c>
    </row>
    <row r="483" spans="4:8" x14ac:dyDescent="0.25">
      <c r="D483" s="27">
        <v>43749618</v>
      </c>
      <c r="E483" s="27" t="s">
        <v>322</v>
      </c>
      <c r="F483" s="27" t="s">
        <v>828</v>
      </c>
      <c r="G483" s="27" t="s">
        <v>362</v>
      </c>
      <c r="H483" s="27" t="s">
        <v>283</v>
      </c>
    </row>
    <row r="484" spans="4:8" x14ac:dyDescent="0.25">
      <c r="D484" s="27">
        <v>43749618</v>
      </c>
      <c r="E484" s="27" t="s">
        <v>322</v>
      </c>
      <c r="F484" s="27" t="s">
        <v>828</v>
      </c>
      <c r="G484" s="27" t="s">
        <v>362</v>
      </c>
      <c r="H484" s="27" t="s">
        <v>283</v>
      </c>
    </row>
    <row r="485" spans="4:8" x14ac:dyDescent="0.25">
      <c r="D485" s="27">
        <v>43749618</v>
      </c>
      <c r="E485" s="27" t="s">
        <v>322</v>
      </c>
      <c r="F485" s="27" t="s">
        <v>829</v>
      </c>
      <c r="G485" s="27" t="s">
        <v>362</v>
      </c>
      <c r="H485" s="27" t="s">
        <v>282</v>
      </c>
    </row>
    <row r="486" spans="4:8" x14ac:dyDescent="0.25">
      <c r="D486" s="27">
        <v>43749618</v>
      </c>
      <c r="E486" s="27" t="s">
        <v>322</v>
      </c>
      <c r="F486" s="27" t="s">
        <v>829</v>
      </c>
      <c r="G486" s="27" t="s">
        <v>362</v>
      </c>
      <c r="H486" s="27" t="s">
        <v>282</v>
      </c>
    </row>
    <row r="487" spans="4:8" x14ac:dyDescent="0.25">
      <c r="D487" s="27">
        <v>43749618</v>
      </c>
      <c r="E487" s="27" t="s">
        <v>322</v>
      </c>
      <c r="F487" s="27" t="s">
        <v>829</v>
      </c>
      <c r="G487" s="27" t="s">
        <v>362</v>
      </c>
      <c r="H487" s="27" t="s">
        <v>282</v>
      </c>
    </row>
    <row r="488" spans="4:8" x14ac:dyDescent="0.25">
      <c r="D488" s="27">
        <v>43749618</v>
      </c>
      <c r="E488" s="27" t="s">
        <v>322</v>
      </c>
      <c r="F488" s="27" t="s">
        <v>829</v>
      </c>
      <c r="G488" s="27" t="s">
        <v>362</v>
      </c>
      <c r="H488" s="27" t="s">
        <v>282</v>
      </c>
    </row>
    <row r="489" spans="4:8" x14ac:dyDescent="0.25">
      <c r="D489" s="27">
        <v>43749618</v>
      </c>
      <c r="E489" s="27" t="s">
        <v>322</v>
      </c>
      <c r="F489" s="27" t="s">
        <v>829</v>
      </c>
      <c r="G489" s="27" t="s">
        <v>362</v>
      </c>
      <c r="H489" s="27" t="s">
        <v>282</v>
      </c>
    </row>
    <row r="490" spans="4:8" x14ac:dyDescent="0.25">
      <c r="D490" s="27">
        <v>43749618</v>
      </c>
      <c r="E490" s="27" t="s">
        <v>322</v>
      </c>
      <c r="F490" s="27" t="s">
        <v>829</v>
      </c>
      <c r="G490" s="27" t="s">
        <v>362</v>
      </c>
      <c r="H490" s="27" t="s">
        <v>282</v>
      </c>
    </row>
    <row r="491" spans="4:8" x14ac:dyDescent="0.25">
      <c r="D491" s="27">
        <v>43749618</v>
      </c>
      <c r="E491" s="27" t="s">
        <v>322</v>
      </c>
      <c r="F491" s="27" t="s">
        <v>829</v>
      </c>
      <c r="G491" s="27" t="s">
        <v>362</v>
      </c>
      <c r="H491" s="27" t="s">
        <v>282</v>
      </c>
    </row>
    <row r="492" spans="4:8" x14ac:dyDescent="0.25">
      <c r="D492" s="27">
        <v>43749618</v>
      </c>
      <c r="E492" s="27" t="s">
        <v>322</v>
      </c>
      <c r="F492" s="27" t="s">
        <v>829</v>
      </c>
      <c r="G492" s="27" t="s">
        <v>362</v>
      </c>
      <c r="H492" s="27" t="s">
        <v>282</v>
      </c>
    </row>
    <row r="493" spans="4:8" x14ac:dyDescent="0.25">
      <c r="D493" s="27">
        <v>43749680</v>
      </c>
      <c r="E493" s="27" t="s">
        <v>321</v>
      </c>
      <c r="F493" s="27" t="s">
        <v>468</v>
      </c>
      <c r="G493" s="27" t="s">
        <v>362</v>
      </c>
      <c r="H493" s="27" t="s">
        <v>285</v>
      </c>
    </row>
    <row r="494" spans="4:8" x14ac:dyDescent="0.25">
      <c r="D494" s="27">
        <v>43749680</v>
      </c>
      <c r="E494" s="27" t="s">
        <v>321</v>
      </c>
      <c r="F494" s="27" t="s">
        <v>803</v>
      </c>
      <c r="G494" s="27" t="s">
        <v>362</v>
      </c>
      <c r="H494" s="27" t="s">
        <v>284</v>
      </c>
    </row>
    <row r="495" spans="4:8" x14ac:dyDescent="0.25">
      <c r="D495" s="27">
        <v>43749680</v>
      </c>
      <c r="E495" s="27" t="s">
        <v>321</v>
      </c>
      <c r="F495" s="27" t="s">
        <v>468</v>
      </c>
      <c r="G495" s="27" t="s">
        <v>362</v>
      </c>
      <c r="H495" s="27" t="s">
        <v>285</v>
      </c>
    </row>
    <row r="496" spans="4:8" x14ac:dyDescent="0.25">
      <c r="D496" s="27">
        <v>43749680</v>
      </c>
      <c r="E496" s="27" t="s">
        <v>321</v>
      </c>
      <c r="F496" s="27" t="s">
        <v>468</v>
      </c>
      <c r="G496" s="27" t="s">
        <v>362</v>
      </c>
      <c r="H496" s="27" t="s">
        <v>285</v>
      </c>
    </row>
    <row r="497" spans="4:8" x14ac:dyDescent="0.25">
      <c r="D497" s="27">
        <v>43749680</v>
      </c>
      <c r="E497" s="27" t="s">
        <v>321</v>
      </c>
      <c r="F497" s="27" t="s">
        <v>468</v>
      </c>
      <c r="G497" s="27" t="s">
        <v>362</v>
      </c>
      <c r="H497" s="27" t="s">
        <v>285</v>
      </c>
    </row>
    <row r="498" spans="4:8" x14ac:dyDescent="0.25">
      <c r="D498" s="27">
        <v>43749680</v>
      </c>
      <c r="E498" s="27" t="s">
        <v>321</v>
      </c>
      <c r="F498" s="27" t="s">
        <v>803</v>
      </c>
      <c r="G498" s="27" t="s">
        <v>362</v>
      </c>
      <c r="H498" s="27" t="s">
        <v>284</v>
      </c>
    </row>
    <row r="499" spans="4:8" x14ac:dyDescent="0.25">
      <c r="D499" s="27">
        <v>43749680</v>
      </c>
      <c r="E499" s="27" t="s">
        <v>321</v>
      </c>
      <c r="F499" s="27" t="s">
        <v>468</v>
      </c>
      <c r="G499" s="27" t="s">
        <v>362</v>
      </c>
      <c r="H499" s="27" t="s">
        <v>285</v>
      </c>
    </row>
    <row r="500" spans="4:8" x14ac:dyDescent="0.25">
      <c r="D500" s="27">
        <v>43749680</v>
      </c>
      <c r="E500" s="27" t="s">
        <v>321</v>
      </c>
      <c r="F500" s="27" t="s">
        <v>468</v>
      </c>
      <c r="G500" s="27" t="s">
        <v>362</v>
      </c>
      <c r="H500" s="27" t="s">
        <v>285</v>
      </c>
    </row>
    <row r="501" spans="4:8" x14ac:dyDescent="0.25">
      <c r="D501" s="27">
        <v>43749680</v>
      </c>
      <c r="E501" s="27" t="s">
        <v>321</v>
      </c>
      <c r="F501" s="27" t="s">
        <v>803</v>
      </c>
      <c r="G501" s="27" t="s">
        <v>362</v>
      </c>
      <c r="H501" s="27" t="s">
        <v>284</v>
      </c>
    </row>
    <row r="502" spans="4:8" x14ac:dyDescent="0.25">
      <c r="D502" s="27">
        <v>43749680</v>
      </c>
      <c r="E502" s="27" t="s">
        <v>321</v>
      </c>
      <c r="F502" s="27" t="s">
        <v>468</v>
      </c>
      <c r="G502" s="27" t="s">
        <v>362</v>
      </c>
      <c r="H502" s="27" t="s">
        <v>285</v>
      </c>
    </row>
    <row r="503" spans="4:8" x14ac:dyDescent="0.25">
      <c r="D503" s="27">
        <v>43749680</v>
      </c>
      <c r="E503" s="27" t="s">
        <v>321</v>
      </c>
      <c r="F503" s="27" t="s">
        <v>468</v>
      </c>
      <c r="G503" s="27" t="s">
        <v>362</v>
      </c>
      <c r="H503" s="27" t="s">
        <v>285</v>
      </c>
    </row>
    <row r="504" spans="4:8" x14ac:dyDescent="0.25">
      <c r="D504" s="27">
        <v>43749680</v>
      </c>
      <c r="E504" s="27" t="s">
        <v>321</v>
      </c>
      <c r="F504" s="27" t="s">
        <v>803</v>
      </c>
      <c r="G504" s="27" t="s">
        <v>362</v>
      </c>
      <c r="H504" s="27" t="s">
        <v>284</v>
      </c>
    </row>
    <row r="505" spans="4:8" x14ac:dyDescent="0.25">
      <c r="D505" s="27">
        <v>43749680</v>
      </c>
      <c r="E505" s="27" t="s">
        <v>321</v>
      </c>
      <c r="F505" s="27" t="s">
        <v>803</v>
      </c>
      <c r="G505" s="27" t="s">
        <v>362</v>
      </c>
      <c r="H505" s="27" t="s">
        <v>284</v>
      </c>
    </row>
    <row r="506" spans="4:8" x14ac:dyDescent="0.25">
      <c r="D506" s="27">
        <v>43749680</v>
      </c>
      <c r="E506" s="27" t="s">
        <v>321</v>
      </c>
      <c r="F506" s="27" t="s">
        <v>803</v>
      </c>
      <c r="G506" s="27" t="s">
        <v>362</v>
      </c>
      <c r="H506" s="27" t="s">
        <v>284</v>
      </c>
    </row>
    <row r="507" spans="4:8" x14ac:dyDescent="0.25">
      <c r="D507" s="27">
        <v>43749680</v>
      </c>
      <c r="E507" s="27" t="s">
        <v>321</v>
      </c>
      <c r="F507" s="27" t="s">
        <v>803</v>
      </c>
      <c r="G507" s="27" t="s">
        <v>362</v>
      </c>
      <c r="H507" s="27" t="s">
        <v>284</v>
      </c>
    </row>
    <row r="508" spans="4:8" x14ac:dyDescent="0.25">
      <c r="D508" s="27">
        <v>43749680</v>
      </c>
      <c r="E508" s="27" t="s">
        <v>321</v>
      </c>
      <c r="F508" s="27" t="s">
        <v>468</v>
      </c>
      <c r="G508" s="27" t="s">
        <v>362</v>
      </c>
      <c r="H508" s="27" t="s">
        <v>285</v>
      </c>
    </row>
    <row r="509" spans="4:8" x14ac:dyDescent="0.25">
      <c r="D509" s="27">
        <v>43749680</v>
      </c>
      <c r="E509" s="27" t="s">
        <v>321</v>
      </c>
      <c r="F509" s="27" t="s">
        <v>468</v>
      </c>
      <c r="G509" s="27" t="s">
        <v>362</v>
      </c>
      <c r="H509" s="27" t="s">
        <v>285</v>
      </c>
    </row>
    <row r="510" spans="4:8" x14ac:dyDescent="0.25">
      <c r="D510" s="27">
        <v>43749680</v>
      </c>
      <c r="E510" s="27" t="s">
        <v>321</v>
      </c>
      <c r="F510" s="27" t="s">
        <v>468</v>
      </c>
      <c r="G510" s="27" t="s">
        <v>362</v>
      </c>
      <c r="H510" s="27" t="s">
        <v>285</v>
      </c>
    </row>
    <row r="511" spans="4:8" x14ac:dyDescent="0.25">
      <c r="D511" s="27">
        <v>43749680</v>
      </c>
      <c r="E511" s="27" t="s">
        <v>321</v>
      </c>
      <c r="F511" s="27" t="s">
        <v>468</v>
      </c>
      <c r="G511" s="27" t="s">
        <v>362</v>
      </c>
      <c r="H511" s="27" t="s">
        <v>285</v>
      </c>
    </row>
    <row r="512" spans="4:8" x14ac:dyDescent="0.25">
      <c r="D512" s="27">
        <v>43749680</v>
      </c>
      <c r="E512" s="27" t="s">
        <v>321</v>
      </c>
      <c r="F512" s="27" t="s">
        <v>468</v>
      </c>
      <c r="G512" s="27" t="s">
        <v>362</v>
      </c>
      <c r="H512" s="27" t="s">
        <v>285</v>
      </c>
    </row>
    <row r="513" spans="4:8" x14ac:dyDescent="0.25">
      <c r="D513" s="27">
        <v>43749680</v>
      </c>
      <c r="E513" s="27" t="s">
        <v>321</v>
      </c>
      <c r="F513" s="27" t="s">
        <v>468</v>
      </c>
      <c r="G513" s="27" t="s">
        <v>362</v>
      </c>
      <c r="H513" s="27" t="s">
        <v>285</v>
      </c>
    </row>
    <row r="514" spans="4:8" x14ac:dyDescent="0.25">
      <c r="D514" s="27">
        <v>43749680</v>
      </c>
      <c r="E514" s="27" t="s">
        <v>321</v>
      </c>
      <c r="F514" s="27" t="s">
        <v>468</v>
      </c>
      <c r="G514" s="27" t="s">
        <v>362</v>
      </c>
      <c r="H514" s="27" t="s">
        <v>285</v>
      </c>
    </row>
    <row r="515" spans="4:8" x14ac:dyDescent="0.25">
      <c r="D515" s="27">
        <v>43749680</v>
      </c>
      <c r="E515" s="27" t="s">
        <v>321</v>
      </c>
      <c r="F515" s="27" t="s">
        <v>468</v>
      </c>
      <c r="G515" s="27" t="s">
        <v>362</v>
      </c>
      <c r="H515" s="27" t="s">
        <v>285</v>
      </c>
    </row>
    <row r="516" spans="4:8" x14ac:dyDescent="0.25">
      <c r="D516" s="27">
        <v>43749680</v>
      </c>
      <c r="E516" s="27" t="s">
        <v>321</v>
      </c>
      <c r="F516" s="27" t="s">
        <v>804</v>
      </c>
      <c r="G516" s="27" t="s">
        <v>362</v>
      </c>
      <c r="H516" s="27" t="s">
        <v>286</v>
      </c>
    </row>
    <row r="517" spans="4:8" x14ac:dyDescent="0.25">
      <c r="D517" s="27">
        <v>43749680</v>
      </c>
      <c r="E517" s="27" t="s">
        <v>321</v>
      </c>
      <c r="F517" s="27" t="s">
        <v>804</v>
      </c>
      <c r="G517" s="27" t="s">
        <v>362</v>
      </c>
      <c r="H517" s="27" t="s">
        <v>286</v>
      </c>
    </row>
    <row r="518" spans="4:8" x14ac:dyDescent="0.25">
      <c r="D518" s="27">
        <v>43749680</v>
      </c>
      <c r="E518" s="27" t="s">
        <v>321</v>
      </c>
      <c r="F518" s="27" t="s">
        <v>804</v>
      </c>
      <c r="G518" s="27" t="s">
        <v>362</v>
      </c>
      <c r="H518" s="27" t="s">
        <v>286</v>
      </c>
    </row>
    <row r="519" spans="4:8" x14ac:dyDescent="0.25">
      <c r="D519" s="27">
        <v>43749680</v>
      </c>
      <c r="E519" s="27" t="s">
        <v>321</v>
      </c>
      <c r="F519" s="27" t="s">
        <v>804</v>
      </c>
      <c r="G519" s="27" t="s">
        <v>362</v>
      </c>
      <c r="H519" s="27" t="s">
        <v>286</v>
      </c>
    </row>
    <row r="520" spans="4:8" x14ac:dyDescent="0.25">
      <c r="D520" s="27">
        <v>43749680</v>
      </c>
      <c r="E520" s="27" t="s">
        <v>321</v>
      </c>
      <c r="F520" s="27" t="s">
        <v>804</v>
      </c>
      <c r="G520" s="27" t="s">
        <v>362</v>
      </c>
      <c r="H520" s="27" t="s">
        <v>286</v>
      </c>
    </row>
    <row r="521" spans="4:8" x14ac:dyDescent="0.25">
      <c r="D521" s="27">
        <v>43749680</v>
      </c>
      <c r="E521" s="27" t="s">
        <v>321</v>
      </c>
      <c r="F521" s="27" t="s">
        <v>804</v>
      </c>
      <c r="G521" s="27" t="s">
        <v>362</v>
      </c>
      <c r="H521" s="27" t="s">
        <v>286</v>
      </c>
    </row>
    <row r="522" spans="4:8" x14ac:dyDescent="0.25">
      <c r="D522" s="27">
        <v>43749680</v>
      </c>
      <c r="E522" s="27" t="s">
        <v>321</v>
      </c>
      <c r="F522" s="27" t="s">
        <v>804</v>
      </c>
      <c r="G522" s="27" t="s">
        <v>362</v>
      </c>
      <c r="H522" s="27" t="s">
        <v>286</v>
      </c>
    </row>
    <row r="523" spans="4:8" x14ac:dyDescent="0.25">
      <c r="D523" s="27">
        <v>43749680</v>
      </c>
      <c r="E523" s="27" t="s">
        <v>321</v>
      </c>
      <c r="F523" s="27" t="s">
        <v>804</v>
      </c>
      <c r="G523" s="27" t="s">
        <v>362</v>
      </c>
      <c r="H523" s="27" t="s">
        <v>286</v>
      </c>
    </row>
    <row r="524" spans="4:8" x14ac:dyDescent="0.25">
      <c r="D524" s="27">
        <v>43749680</v>
      </c>
      <c r="E524" s="27" t="s">
        <v>321</v>
      </c>
      <c r="F524" s="27" t="s">
        <v>804</v>
      </c>
      <c r="G524" s="27" t="s">
        <v>362</v>
      </c>
      <c r="H524" s="27" t="s">
        <v>286</v>
      </c>
    </row>
    <row r="525" spans="4:8" x14ac:dyDescent="0.25">
      <c r="D525" s="27">
        <v>43749680</v>
      </c>
      <c r="E525" s="27" t="s">
        <v>321</v>
      </c>
      <c r="F525" s="27" t="s">
        <v>804</v>
      </c>
      <c r="G525" s="27" t="s">
        <v>362</v>
      </c>
      <c r="H525" s="27" t="s">
        <v>286</v>
      </c>
    </row>
    <row r="526" spans="4:8" x14ac:dyDescent="0.25">
      <c r="D526" s="27">
        <v>43749680</v>
      </c>
      <c r="E526" s="27" t="s">
        <v>321</v>
      </c>
      <c r="F526" s="27" t="s">
        <v>468</v>
      </c>
      <c r="G526" s="27" t="s">
        <v>362</v>
      </c>
      <c r="H526" s="27" t="s">
        <v>285</v>
      </c>
    </row>
    <row r="527" spans="4:8" x14ac:dyDescent="0.25">
      <c r="D527" s="27">
        <v>43749680</v>
      </c>
      <c r="E527" s="27" t="s">
        <v>321</v>
      </c>
      <c r="F527" s="27" t="s">
        <v>468</v>
      </c>
      <c r="G527" s="27" t="s">
        <v>362</v>
      </c>
      <c r="H527" s="27" t="s">
        <v>285</v>
      </c>
    </row>
    <row r="528" spans="4:8" x14ac:dyDescent="0.25">
      <c r="D528" s="27">
        <v>43749680</v>
      </c>
      <c r="E528" s="27" t="s">
        <v>321</v>
      </c>
      <c r="F528" s="27" t="s">
        <v>468</v>
      </c>
      <c r="G528" s="27" t="s">
        <v>362</v>
      </c>
      <c r="H528" s="27" t="s">
        <v>285</v>
      </c>
    </row>
    <row r="529" spans="4:8" x14ac:dyDescent="0.25">
      <c r="D529" s="27">
        <v>43749680</v>
      </c>
      <c r="E529" s="27" t="s">
        <v>321</v>
      </c>
      <c r="F529" s="27" t="s">
        <v>468</v>
      </c>
      <c r="G529" s="27" t="s">
        <v>362</v>
      </c>
      <c r="H529" s="27" t="s">
        <v>285</v>
      </c>
    </row>
    <row r="530" spans="4:8" x14ac:dyDescent="0.25">
      <c r="D530" s="27">
        <v>43749680</v>
      </c>
      <c r="E530" s="27" t="s">
        <v>321</v>
      </c>
      <c r="F530" s="27" t="s">
        <v>468</v>
      </c>
      <c r="G530" s="27" t="s">
        <v>362</v>
      </c>
      <c r="H530" s="27" t="s">
        <v>285</v>
      </c>
    </row>
    <row r="531" spans="4:8" x14ac:dyDescent="0.25">
      <c r="D531" s="27">
        <v>43749680</v>
      </c>
      <c r="E531" s="27" t="s">
        <v>321</v>
      </c>
      <c r="F531" s="27" t="s">
        <v>804</v>
      </c>
      <c r="G531" s="27" t="s">
        <v>362</v>
      </c>
      <c r="H531" s="27" t="s">
        <v>286</v>
      </c>
    </row>
    <row r="532" spans="4:8" x14ac:dyDescent="0.25">
      <c r="D532" s="27">
        <v>43749680</v>
      </c>
      <c r="E532" s="27" t="s">
        <v>321</v>
      </c>
      <c r="F532" s="27" t="s">
        <v>804</v>
      </c>
      <c r="G532" s="27" t="s">
        <v>362</v>
      </c>
      <c r="H532" s="27" t="s">
        <v>286</v>
      </c>
    </row>
    <row r="533" spans="4:8" x14ac:dyDescent="0.25">
      <c r="D533" s="27">
        <v>43749680</v>
      </c>
      <c r="E533" s="27" t="s">
        <v>321</v>
      </c>
      <c r="F533" s="27" t="s">
        <v>804</v>
      </c>
      <c r="G533" s="27" t="s">
        <v>362</v>
      </c>
      <c r="H533" s="27" t="s">
        <v>286</v>
      </c>
    </row>
    <row r="534" spans="4:8" x14ac:dyDescent="0.25">
      <c r="D534" s="27">
        <v>43749680</v>
      </c>
      <c r="E534" s="27" t="s">
        <v>321</v>
      </c>
      <c r="F534" s="27" t="s">
        <v>804</v>
      </c>
      <c r="G534" s="27" t="s">
        <v>362</v>
      </c>
      <c r="H534" s="27" t="s">
        <v>286</v>
      </c>
    </row>
    <row r="535" spans="4:8" x14ac:dyDescent="0.25">
      <c r="D535" s="27">
        <v>43749680</v>
      </c>
      <c r="E535" s="27" t="s">
        <v>321</v>
      </c>
      <c r="F535" s="27" t="s">
        <v>804</v>
      </c>
      <c r="G535" s="27" t="s">
        <v>362</v>
      </c>
      <c r="H535" s="27" t="s">
        <v>286</v>
      </c>
    </row>
    <row r="536" spans="4:8" x14ac:dyDescent="0.25">
      <c r="D536" s="27">
        <v>43749680</v>
      </c>
      <c r="E536" s="27" t="s">
        <v>321</v>
      </c>
      <c r="F536" s="27" t="s">
        <v>804</v>
      </c>
      <c r="G536" s="27" t="s">
        <v>362</v>
      </c>
      <c r="H536" s="27" t="s">
        <v>286</v>
      </c>
    </row>
    <row r="537" spans="4:8" x14ac:dyDescent="0.25">
      <c r="D537" s="27">
        <v>43749680</v>
      </c>
      <c r="E537" s="27" t="s">
        <v>321</v>
      </c>
      <c r="F537" s="27" t="s">
        <v>804</v>
      </c>
      <c r="G537" s="27" t="s">
        <v>362</v>
      </c>
      <c r="H537" s="27" t="s">
        <v>286</v>
      </c>
    </row>
    <row r="538" spans="4:8" x14ac:dyDescent="0.25">
      <c r="D538" s="27">
        <v>43749680</v>
      </c>
      <c r="E538" s="27" t="s">
        <v>321</v>
      </c>
      <c r="F538" s="27" t="s">
        <v>468</v>
      </c>
      <c r="G538" s="27" t="s">
        <v>362</v>
      </c>
      <c r="H538" s="27" t="s">
        <v>285</v>
      </c>
    </row>
    <row r="539" spans="4:8" x14ac:dyDescent="0.25">
      <c r="D539" s="27">
        <v>43749680</v>
      </c>
      <c r="E539" s="27" t="s">
        <v>321</v>
      </c>
      <c r="F539" s="27" t="s">
        <v>468</v>
      </c>
      <c r="G539" s="27" t="s">
        <v>362</v>
      </c>
      <c r="H539" s="27" t="s">
        <v>285</v>
      </c>
    </row>
    <row r="540" spans="4:8" x14ac:dyDescent="0.25">
      <c r="D540" s="27">
        <v>43749680</v>
      </c>
      <c r="E540" s="27" t="s">
        <v>321</v>
      </c>
      <c r="F540" s="27" t="s">
        <v>468</v>
      </c>
      <c r="G540" s="27" t="s">
        <v>362</v>
      </c>
      <c r="H540" s="27" t="s">
        <v>285</v>
      </c>
    </row>
    <row r="541" spans="4:8" x14ac:dyDescent="0.25">
      <c r="D541" s="27">
        <v>43768827</v>
      </c>
      <c r="E541" s="27" t="s">
        <v>353</v>
      </c>
      <c r="F541" s="27" t="s">
        <v>398</v>
      </c>
      <c r="G541" s="27" t="s">
        <v>355</v>
      </c>
      <c r="H541" s="27" t="s">
        <v>166</v>
      </c>
    </row>
    <row r="542" spans="4:8" x14ac:dyDescent="0.25">
      <c r="D542" s="27">
        <v>43769301</v>
      </c>
      <c r="E542" s="27" t="s">
        <v>137</v>
      </c>
      <c r="F542" s="27" t="s">
        <v>901</v>
      </c>
      <c r="G542" s="27" t="s">
        <v>362</v>
      </c>
      <c r="H542" s="27" t="s">
        <v>239</v>
      </c>
    </row>
    <row r="543" spans="4:8" x14ac:dyDescent="0.25">
      <c r="D543" s="27">
        <v>43769301</v>
      </c>
      <c r="E543" s="27" t="s">
        <v>137</v>
      </c>
      <c r="F543" s="27" t="s">
        <v>902</v>
      </c>
      <c r="G543" s="27" t="s">
        <v>362</v>
      </c>
      <c r="H543" s="27" t="s">
        <v>239</v>
      </c>
    </row>
    <row r="544" spans="4:8" x14ac:dyDescent="0.25">
      <c r="D544" s="27">
        <v>43769301</v>
      </c>
      <c r="E544" s="27" t="s">
        <v>137</v>
      </c>
      <c r="F544" s="27" t="s">
        <v>903</v>
      </c>
      <c r="G544" s="27" t="s">
        <v>362</v>
      </c>
      <c r="H544" s="27" t="s">
        <v>239</v>
      </c>
    </row>
    <row r="545" spans="4:8" x14ac:dyDescent="0.25">
      <c r="D545" s="27">
        <v>43769301</v>
      </c>
      <c r="E545" s="27" t="s">
        <v>137</v>
      </c>
      <c r="F545" s="27" t="s">
        <v>904</v>
      </c>
      <c r="G545" s="27" t="s">
        <v>362</v>
      </c>
      <c r="H545" s="27" t="s">
        <v>239</v>
      </c>
    </row>
    <row r="546" spans="4:8" x14ac:dyDescent="0.25">
      <c r="D546" s="27">
        <v>43769301</v>
      </c>
      <c r="E546" s="27" t="s">
        <v>137</v>
      </c>
      <c r="F546" s="27" t="s">
        <v>905</v>
      </c>
      <c r="G546" s="27" t="s">
        <v>362</v>
      </c>
      <c r="H546" s="27" t="s">
        <v>239</v>
      </c>
    </row>
    <row r="547" spans="4:8" x14ac:dyDescent="0.25">
      <c r="D547" s="27">
        <v>43769301</v>
      </c>
      <c r="E547" s="27" t="s">
        <v>137</v>
      </c>
      <c r="F547" s="27" t="s">
        <v>906</v>
      </c>
      <c r="G547" s="27" t="s">
        <v>362</v>
      </c>
      <c r="H547" s="27" t="s">
        <v>239</v>
      </c>
    </row>
    <row r="548" spans="4:8" x14ac:dyDescent="0.25">
      <c r="D548" s="27">
        <v>43769301</v>
      </c>
      <c r="E548" s="27" t="s">
        <v>137</v>
      </c>
      <c r="F548" s="27" t="s">
        <v>907</v>
      </c>
      <c r="G548" s="27" t="s">
        <v>362</v>
      </c>
      <c r="H548" s="27" t="s">
        <v>239</v>
      </c>
    </row>
    <row r="549" spans="4:8" x14ac:dyDescent="0.25">
      <c r="D549" s="27">
        <v>43769301</v>
      </c>
      <c r="E549" s="27" t="s">
        <v>137</v>
      </c>
      <c r="F549" s="27" t="s">
        <v>774</v>
      </c>
      <c r="G549" s="27" t="s">
        <v>362</v>
      </c>
      <c r="H549" s="27" t="s">
        <v>239</v>
      </c>
    </row>
    <row r="550" spans="4:8" x14ac:dyDescent="0.25">
      <c r="D550" s="27">
        <v>43769301</v>
      </c>
      <c r="E550" s="27" t="s">
        <v>137</v>
      </c>
      <c r="F550" s="27" t="s">
        <v>775</v>
      </c>
      <c r="G550" s="27" t="s">
        <v>362</v>
      </c>
      <c r="H550" s="27" t="s">
        <v>239</v>
      </c>
    </row>
    <row r="551" spans="4:8" x14ac:dyDescent="0.25">
      <c r="D551" s="27">
        <v>43769305</v>
      </c>
      <c r="E551" s="27" t="s">
        <v>139</v>
      </c>
      <c r="F551" s="27" t="s">
        <v>805</v>
      </c>
      <c r="G551" s="27" t="s">
        <v>362</v>
      </c>
      <c r="H551" s="27" t="s">
        <v>256</v>
      </c>
    </row>
    <row r="552" spans="4:8" x14ac:dyDescent="0.25">
      <c r="D552" s="27">
        <v>43769305</v>
      </c>
      <c r="E552" s="27" t="s">
        <v>139</v>
      </c>
      <c r="F552" s="27" t="s">
        <v>806</v>
      </c>
      <c r="G552" s="27" t="s">
        <v>362</v>
      </c>
      <c r="H552" s="27" t="s">
        <v>256</v>
      </c>
    </row>
    <row r="553" spans="4:8" x14ac:dyDescent="0.25">
      <c r="D553" s="27">
        <v>43801387</v>
      </c>
      <c r="E553" s="27" t="s">
        <v>140</v>
      </c>
      <c r="F553" s="27" t="s">
        <v>484</v>
      </c>
      <c r="G553" s="27" t="s">
        <v>355</v>
      </c>
      <c r="H553" s="27" t="s">
        <v>272</v>
      </c>
    </row>
    <row r="554" spans="4:8" x14ac:dyDescent="0.25">
      <c r="D554" s="27">
        <v>43801387</v>
      </c>
      <c r="E554" s="27" t="s">
        <v>140</v>
      </c>
      <c r="F554" s="27" t="s">
        <v>399</v>
      </c>
      <c r="G554" s="27" t="s">
        <v>355</v>
      </c>
      <c r="H554" s="27" t="s">
        <v>272</v>
      </c>
    </row>
    <row r="555" spans="4:8" x14ac:dyDescent="0.25">
      <c r="D555" s="27">
        <v>43801387</v>
      </c>
      <c r="E555" s="27" t="s">
        <v>140</v>
      </c>
      <c r="F555" s="27" t="s">
        <v>875</v>
      </c>
      <c r="G555" s="27" t="s">
        <v>355</v>
      </c>
      <c r="H555" s="27" t="s">
        <v>272</v>
      </c>
    </row>
    <row r="556" spans="4:8" x14ac:dyDescent="0.25">
      <c r="D556" s="27">
        <v>43801387</v>
      </c>
      <c r="E556" s="27" t="s">
        <v>140</v>
      </c>
      <c r="F556" s="27" t="s">
        <v>876</v>
      </c>
      <c r="G556" s="27" t="s">
        <v>355</v>
      </c>
      <c r="H556" s="27" t="s">
        <v>272</v>
      </c>
    </row>
    <row r="557" spans="4:8" x14ac:dyDescent="0.25">
      <c r="D557" s="27">
        <v>43801387</v>
      </c>
      <c r="E557" s="27" t="s">
        <v>140</v>
      </c>
      <c r="F557" s="27" t="s">
        <v>877</v>
      </c>
      <c r="G557" s="27" t="s">
        <v>355</v>
      </c>
      <c r="H557" s="27" t="s">
        <v>272</v>
      </c>
    </row>
    <row r="558" spans="4:8" x14ac:dyDescent="0.25">
      <c r="D558" s="27">
        <v>43801390</v>
      </c>
      <c r="E558" s="27" t="s">
        <v>878</v>
      </c>
      <c r="F558" s="27" t="s">
        <v>880</v>
      </c>
      <c r="G558" s="27" t="s">
        <v>355</v>
      </c>
      <c r="H558" s="27" t="s">
        <v>101</v>
      </c>
    </row>
    <row r="559" spans="4:8" x14ac:dyDescent="0.25">
      <c r="D559" s="27">
        <v>43801390</v>
      </c>
      <c r="E559" s="27" t="s">
        <v>878</v>
      </c>
      <c r="F559" s="27" t="s">
        <v>879</v>
      </c>
      <c r="G559" s="27" t="s">
        <v>355</v>
      </c>
      <c r="H559" s="27" t="s">
        <v>101</v>
      </c>
    </row>
    <row r="560" spans="4:8" x14ac:dyDescent="0.25">
      <c r="D560" s="27">
        <v>43805074</v>
      </c>
      <c r="E560" s="27" t="s">
        <v>142</v>
      </c>
      <c r="F560" s="27" t="s">
        <v>400</v>
      </c>
      <c r="G560" s="27" t="s">
        <v>362</v>
      </c>
      <c r="H560" s="27" t="s">
        <v>210</v>
      </c>
    </row>
    <row r="561" spans="4:8" x14ac:dyDescent="0.25">
      <c r="D561" s="27">
        <v>43805074</v>
      </c>
      <c r="E561" s="27" t="s">
        <v>142</v>
      </c>
      <c r="F561" s="27" t="s">
        <v>400</v>
      </c>
      <c r="G561" s="27" t="s">
        <v>362</v>
      </c>
      <c r="H561" s="27" t="s">
        <v>210</v>
      </c>
    </row>
    <row r="562" spans="4:8" x14ac:dyDescent="0.25">
      <c r="D562" s="27">
        <v>43805075</v>
      </c>
      <c r="E562" s="27" t="s">
        <v>144</v>
      </c>
      <c r="F562" s="27" t="s">
        <v>411</v>
      </c>
      <c r="G562" s="27" t="s">
        <v>362</v>
      </c>
      <c r="H562" s="27" t="s">
        <v>261</v>
      </c>
    </row>
    <row r="563" spans="4:8" x14ac:dyDescent="0.25">
      <c r="D563" s="27">
        <v>43805075</v>
      </c>
      <c r="E563" s="27" t="s">
        <v>144</v>
      </c>
      <c r="F563" s="27" t="s">
        <v>411</v>
      </c>
      <c r="G563" s="27" t="s">
        <v>362</v>
      </c>
      <c r="H563" s="27" t="s">
        <v>261</v>
      </c>
    </row>
    <row r="564" spans="4:8" x14ac:dyDescent="0.25">
      <c r="D564" s="27">
        <v>43805075</v>
      </c>
      <c r="E564" s="27" t="s">
        <v>144</v>
      </c>
      <c r="F564" s="27" t="s">
        <v>411</v>
      </c>
      <c r="G564" s="27" t="s">
        <v>362</v>
      </c>
      <c r="H564" s="27" t="s">
        <v>261</v>
      </c>
    </row>
    <row r="565" spans="4:8" x14ac:dyDescent="0.25">
      <c r="D565" s="27">
        <v>43805075</v>
      </c>
      <c r="E565" s="27" t="s">
        <v>144</v>
      </c>
      <c r="F565" s="27" t="s">
        <v>411</v>
      </c>
      <c r="G565" s="27" t="s">
        <v>362</v>
      </c>
      <c r="H565" s="27" t="s">
        <v>261</v>
      </c>
    </row>
    <row r="566" spans="4:8" x14ac:dyDescent="0.25">
      <c r="D566" s="27">
        <v>43805075</v>
      </c>
      <c r="E566" s="27" t="s">
        <v>144</v>
      </c>
      <c r="F566" s="27" t="s">
        <v>411</v>
      </c>
      <c r="G566" s="27" t="s">
        <v>362</v>
      </c>
      <c r="H566" s="27" t="s">
        <v>261</v>
      </c>
    </row>
    <row r="567" spans="4:8" x14ac:dyDescent="0.25">
      <c r="D567" s="27">
        <v>43805281</v>
      </c>
      <c r="E567" s="27" t="s">
        <v>146</v>
      </c>
      <c r="F567" s="27" t="s">
        <v>402</v>
      </c>
      <c r="G567" s="27" t="s">
        <v>355</v>
      </c>
      <c r="H567" s="27" t="s">
        <v>104</v>
      </c>
    </row>
    <row r="568" spans="4:8" x14ac:dyDescent="0.25">
      <c r="D568" s="27">
        <v>43805281</v>
      </c>
      <c r="E568" s="27" t="s">
        <v>146</v>
      </c>
      <c r="F568" s="27" t="s">
        <v>401</v>
      </c>
      <c r="G568" s="27" t="s">
        <v>355</v>
      </c>
      <c r="H568" s="27" t="s">
        <v>104</v>
      </c>
    </row>
    <row r="569" spans="4:8" x14ac:dyDescent="0.25">
      <c r="D569" s="27">
        <v>43805285</v>
      </c>
      <c r="E569" s="27" t="s">
        <v>147</v>
      </c>
      <c r="F569" s="27" t="s">
        <v>403</v>
      </c>
      <c r="G569" s="27" t="s">
        <v>355</v>
      </c>
      <c r="H569" s="27" t="s">
        <v>102</v>
      </c>
    </row>
    <row r="570" spans="4:8" x14ac:dyDescent="0.25">
      <c r="D570" s="27">
        <v>43805286</v>
      </c>
      <c r="E570" s="27" t="s">
        <v>148</v>
      </c>
      <c r="F570" s="27" t="s">
        <v>404</v>
      </c>
      <c r="G570" s="27" t="s">
        <v>355</v>
      </c>
      <c r="H570" s="27" t="s">
        <v>115</v>
      </c>
    </row>
    <row r="571" spans="4:8" x14ac:dyDescent="0.25">
      <c r="D571" s="27">
        <v>43805360</v>
      </c>
      <c r="E571" s="27" t="s">
        <v>807</v>
      </c>
      <c r="F571" s="27" t="s">
        <v>808</v>
      </c>
      <c r="G571" s="27" t="s">
        <v>355</v>
      </c>
      <c r="H571" s="27" t="s">
        <v>115</v>
      </c>
    </row>
    <row r="572" spans="4:8" x14ac:dyDescent="0.25">
      <c r="D572" s="27">
        <v>43806575</v>
      </c>
      <c r="E572" s="27" t="s">
        <v>881</v>
      </c>
      <c r="F572" s="27" t="s">
        <v>831</v>
      </c>
      <c r="G572" s="27" t="s">
        <v>355</v>
      </c>
      <c r="H572" s="27" t="s">
        <v>149</v>
      </c>
    </row>
    <row r="573" spans="4:8" x14ac:dyDescent="0.25">
      <c r="D573" s="27">
        <v>43806575</v>
      </c>
      <c r="E573" s="27" t="s">
        <v>881</v>
      </c>
      <c r="F573" s="27" t="s">
        <v>831</v>
      </c>
      <c r="G573" s="27" t="s">
        <v>355</v>
      </c>
      <c r="H573" s="27" t="s">
        <v>149</v>
      </c>
    </row>
    <row r="574" spans="4:8" x14ac:dyDescent="0.25">
      <c r="D574" s="27">
        <v>43806576</v>
      </c>
      <c r="E574" s="27" t="s">
        <v>150</v>
      </c>
      <c r="F574" s="27" t="s">
        <v>407</v>
      </c>
      <c r="G574" s="27" t="s">
        <v>355</v>
      </c>
      <c r="H574" s="27" t="s">
        <v>149</v>
      </c>
    </row>
    <row r="575" spans="4:8" x14ac:dyDescent="0.25">
      <c r="D575" s="27">
        <v>43806577</v>
      </c>
      <c r="E575" s="27" t="s">
        <v>151</v>
      </c>
      <c r="F575" s="27" t="s">
        <v>408</v>
      </c>
      <c r="G575" s="27" t="s">
        <v>355</v>
      </c>
      <c r="H575" s="27" t="s">
        <v>25</v>
      </c>
    </row>
    <row r="576" spans="4:8" x14ac:dyDescent="0.25">
      <c r="D576" s="27">
        <v>43806577</v>
      </c>
      <c r="E576" s="27" t="s">
        <v>151</v>
      </c>
      <c r="F576" s="27" t="s">
        <v>408</v>
      </c>
      <c r="G576" s="27" t="s">
        <v>355</v>
      </c>
      <c r="H576" s="27" t="s">
        <v>25</v>
      </c>
    </row>
    <row r="577" spans="4:8" x14ac:dyDescent="0.25">
      <c r="D577" s="27">
        <v>43806577</v>
      </c>
      <c r="E577" s="27" t="s">
        <v>151</v>
      </c>
      <c r="F577" s="27" t="s">
        <v>408</v>
      </c>
      <c r="G577" s="27" t="s">
        <v>355</v>
      </c>
      <c r="H577" s="27" t="s">
        <v>25</v>
      </c>
    </row>
    <row r="578" spans="4:8" x14ac:dyDescent="0.25">
      <c r="D578" s="27">
        <v>43807133</v>
      </c>
      <c r="E578" s="27" t="s">
        <v>830</v>
      </c>
      <c r="F578" s="27" t="s">
        <v>422</v>
      </c>
      <c r="G578" s="27" t="s">
        <v>355</v>
      </c>
      <c r="H578" s="27" t="s">
        <v>149</v>
      </c>
    </row>
    <row r="579" spans="4:8" x14ac:dyDescent="0.25">
      <c r="D579" s="27">
        <v>43807141</v>
      </c>
      <c r="E579" s="27" t="s">
        <v>154</v>
      </c>
      <c r="F579" s="27" t="s">
        <v>485</v>
      </c>
      <c r="G579" s="27" t="s">
        <v>355</v>
      </c>
      <c r="H579" s="27" t="s">
        <v>149</v>
      </c>
    </row>
    <row r="580" spans="4:8" x14ac:dyDescent="0.25">
      <c r="D580" s="27">
        <v>43807143</v>
      </c>
      <c r="E580" s="27" t="s">
        <v>155</v>
      </c>
      <c r="F580" s="27" t="s">
        <v>409</v>
      </c>
      <c r="G580" s="27" t="s">
        <v>355</v>
      </c>
      <c r="H580" s="27" t="s">
        <v>149</v>
      </c>
    </row>
    <row r="581" spans="4:8" x14ac:dyDescent="0.25">
      <c r="D581" s="27">
        <v>43807143</v>
      </c>
      <c r="E581" s="27" t="s">
        <v>155</v>
      </c>
      <c r="F581" s="27" t="s">
        <v>409</v>
      </c>
      <c r="G581" s="27" t="s">
        <v>355</v>
      </c>
      <c r="H581" s="27" t="s">
        <v>149</v>
      </c>
    </row>
    <row r="582" spans="4:8" x14ac:dyDescent="0.25">
      <c r="D582" s="27">
        <v>43807143</v>
      </c>
      <c r="E582" s="27" t="s">
        <v>155</v>
      </c>
      <c r="F582" s="27" t="s">
        <v>405</v>
      </c>
      <c r="G582" s="27" t="s">
        <v>355</v>
      </c>
      <c r="H582" s="27" t="s">
        <v>149</v>
      </c>
    </row>
    <row r="583" spans="4:8" x14ac:dyDescent="0.25">
      <c r="D583" s="27">
        <v>43807146</v>
      </c>
      <c r="E583" s="27" t="s">
        <v>809</v>
      </c>
      <c r="F583" s="27" t="s">
        <v>406</v>
      </c>
      <c r="G583" s="27" t="s">
        <v>355</v>
      </c>
      <c r="H583" s="27" t="s">
        <v>149</v>
      </c>
    </row>
    <row r="584" spans="4:8" x14ac:dyDescent="0.25">
      <c r="D584" s="27">
        <v>43816193</v>
      </c>
      <c r="E584" s="27" t="s">
        <v>158</v>
      </c>
      <c r="F584" s="27" t="s">
        <v>356</v>
      </c>
      <c r="G584" s="27" t="s">
        <v>355</v>
      </c>
      <c r="H584" s="27" t="s">
        <v>44</v>
      </c>
    </row>
    <row r="585" spans="4:8" x14ac:dyDescent="0.25">
      <c r="D585" s="27">
        <v>43816193</v>
      </c>
      <c r="E585" s="27" t="s">
        <v>158</v>
      </c>
      <c r="F585" s="27" t="s">
        <v>356</v>
      </c>
      <c r="G585" s="27" t="s">
        <v>355</v>
      </c>
      <c r="H585" s="27" t="s">
        <v>44</v>
      </c>
    </row>
    <row r="586" spans="4:8" x14ac:dyDescent="0.25">
      <c r="D586" s="27">
        <v>43816193</v>
      </c>
      <c r="E586" s="27" t="s">
        <v>158</v>
      </c>
      <c r="F586" s="27" t="s">
        <v>356</v>
      </c>
      <c r="G586" s="27" t="s">
        <v>355</v>
      </c>
      <c r="H586" s="27" t="s">
        <v>44</v>
      </c>
    </row>
    <row r="587" spans="4:8" x14ac:dyDescent="0.25">
      <c r="D587" s="27">
        <v>43816193</v>
      </c>
      <c r="E587" s="27" t="s">
        <v>158</v>
      </c>
      <c r="F587" s="27" t="s">
        <v>356</v>
      </c>
      <c r="G587" s="27" t="s">
        <v>355</v>
      </c>
      <c r="H587" s="27" t="s">
        <v>44</v>
      </c>
    </row>
    <row r="588" spans="4:8" x14ac:dyDescent="0.25">
      <c r="D588" s="27">
        <v>43816193</v>
      </c>
      <c r="E588" s="27" t="s">
        <v>158</v>
      </c>
      <c r="F588" s="27" t="s">
        <v>356</v>
      </c>
      <c r="G588" s="27" t="s">
        <v>355</v>
      </c>
      <c r="H588" s="27" t="s">
        <v>44</v>
      </c>
    </row>
    <row r="589" spans="4:8" x14ac:dyDescent="0.25">
      <c r="D589" s="27">
        <v>43816193</v>
      </c>
      <c r="E589" s="27" t="s">
        <v>158</v>
      </c>
      <c r="F589" s="27" t="s">
        <v>356</v>
      </c>
      <c r="G589" s="27" t="s">
        <v>355</v>
      </c>
      <c r="H589" s="27" t="s">
        <v>159</v>
      </c>
    </row>
    <row r="590" spans="4:8" x14ac:dyDescent="0.25">
      <c r="D590" s="27">
        <v>43816193</v>
      </c>
      <c r="E590" s="27" t="s">
        <v>158</v>
      </c>
      <c r="F590" s="27" t="s">
        <v>356</v>
      </c>
      <c r="G590" s="27" t="s">
        <v>355</v>
      </c>
      <c r="H590" s="27" t="s">
        <v>159</v>
      </c>
    </row>
    <row r="591" spans="4:8" x14ac:dyDescent="0.25">
      <c r="D591" s="27">
        <v>43816193</v>
      </c>
      <c r="E591" s="27" t="s">
        <v>158</v>
      </c>
      <c r="F591" s="27" t="s">
        <v>356</v>
      </c>
      <c r="G591" s="27" t="s">
        <v>355</v>
      </c>
      <c r="H591" s="27" t="s">
        <v>159</v>
      </c>
    </row>
    <row r="592" spans="4:8" x14ac:dyDescent="0.25">
      <c r="D592" s="27">
        <v>43816193</v>
      </c>
      <c r="E592" s="27" t="s">
        <v>158</v>
      </c>
      <c r="F592" s="27" t="s">
        <v>356</v>
      </c>
      <c r="G592" s="27" t="s">
        <v>355</v>
      </c>
      <c r="H592" s="27" t="s">
        <v>159</v>
      </c>
    </row>
    <row r="593" spans="4:8" x14ac:dyDescent="0.25">
      <c r="D593" s="27">
        <v>43816193</v>
      </c>
      <c r="E593" s="27" t="s">
        <v>158</v>
      </c>
      <c r="F593" s="27" t="s">
        <v>356</v>
      </c>
      <c r="G593" s="27" t="s">
        <v>355</v>
      </c>
      <c r="H593" s="27" t="s">
        <v>159</v>
      </c>
    </row>
    <row r="594" spans="4:8" x14ac:dyDescent="0.25">
      <c r="D594" s="27">
        <v>43816193</v>
      </c>
      <c r="E594" s="27" t="s">
        <v>158</v>
      </c>
      <c r="F594" s="27" t="s">
        <v>356</v>
      </c>
      <c r="G594" s="27" t="s">
        <v>355</v>
      </c>
      <c r="H594" s="27" t="s">
        <v>159</v>
      </c>
    </row>
    <row r="595" spans="4:8" x14ac:dyDescent="0.25">
      <c r="D595" s="27">
        <v>43820044</v>
      </c>
      <c r="E595" s="27" t="s">
        <v>160</v>
      </c>
      <c r="F595" s="27" t="s">
        <v>410</v>
      </c>
      <c r="G595" s="27" t="s">
        <v>355</v>
      </c>
      <c r="H595" s="27" t="s">
        <v>212</v>
      </c>
    </row>
    <row r="596" spans="4:8" x14ac:dyDescent="0.25">
      <c r="D596" s="27">
        <v>43820044</v>
      </c>
      <c r="E596" s="27" t="s">
        <v>160</v>
      </c>
      <c r="F596" s="27" t="s">
        <v>410</v>
      </c>
      <c r="G596" s="27" t="s">
        <v>355</v>
      </c>
      <c r="H596" s="27" t="s">
        <v>212</v>
      </c>
    </row>
    <row r="597" spans="4:8" x14ac:dyDescent="0.25">
      <c r="D597" s="27">
        <v>43820045</v>
      </c>
      <c r="E597" s="27" t="s">
        <v>810</v>
      </c>
      <c r="F597" s="27" t="s">
        <v>811</v>
      </c>
      <c r="G597" s="27" t="s">
        <v>355</v>
      </c>
      <c r="H597" s="27" t="s">
        <v>109</v>
      </c>
    </row>
    <row r="598" spans="4:8" x14ac:dyDescent="0.25">
      <c r="D598" s="27">
        <v>43820046</v>
      </c>
      <c r="E598" s="27" t="s">
        <v>161</v>
      </c>
      <c r="F598" s="27" t="s">
        <v>882</v>
      </c>
      <c r="G598" s="27" t="s">
        <v>355</v>
      </c>
      <c r="H598" s="27" t="s">
        <v>112</v>
      </c>
    </row>
    <row r="599" spans="4:8" x14ac:dyDescent="0.25">
      <c r="D599" s="27">
        <v>43820046</v>
      </c>
      <c r="E599" s="27" t="s">
        <v>161</v>
      </c>
      <c r="F599" s="27" t="s">
        <v>411</v>
      </c>
      <c r="G599" s="27" t="s">
        <v>355</v>
      </c>
      <c r="H599" s="27" t="s">
        <v>112</v>
      </c>
    </row>
    <row r="600" spans="4:8" x14ac:dyDescent="0.25">
      <c r="D600" s="27">
        <v>43820047</v>
      </c>
      <c r="E600" s="27" t="s">
        <v>497</v>
      </c>
      <c r="F600" s="27" t="s">
        <v>498</v>
      </c>
      <c r="G600" s="27" t="s">
        <v>355</v>
      </c>
      <c r="H600" s="27" t="s">
        <v>112</v>
      </c>
    </row>
    <row r="601" spans="4:8" x14ac:dyDescent="0.25">
      <c r="D601" s="27">
        <v>43820049</v>
      </c>
      <c r="E601" s="27" t="s">
        <v>162</v>
      </c>
      <c r="F601" s="27" t="s">
        <v>883</v>
      </c>
      <c r="G601" s="27" t="s">
        <v>362</v>
      </c>
      <c r="H601" s="27" t="s">
        <v>163</v>
      </c>
    </row>
    <row r="602" spans="4:8" x14ac:dyDescent="0.25">
      <c r="D602" s="27">
        <v>43820049</v>
      </c>
      <c r="E602" s="27" t="s">
        <v>162</v>
      </c>
      <c r="F602" s="27" t="s">
        <v>883</v>
      </c>
      <c r="G602" s="27" t="s">
        <v>362</v>
      </c>
      <c r="H602" s="27" t="s">
        <v>163</v>
      </c>
    </row>
    <row r="603" spans="4:8" x14ac:dyDescent="0.25">
      <c r="D603" s="27">
        <v>43820049</v>
      </c>
      <c r="E603" s="27" t="s">
        <v>162</v>
      </c>
      <c r="F603" s="27" t="s">
        <v>883</v>
      </c>
      <c r="G603" s="27" t="s">
        <v>362</v>
      </c>
      <c r="H603" s="27" t="s">
        <v>163</v>
      </c>
    </row>
    <row r="604" spans="4:8" x14ac:dyDescent="0.25">
      <c r="D604" s="27">
        <v>43820049</v>
      </c>
      <c r="E604" s="27" t="s">
        <v>162</v>
      </c>
      <c r="F604" s="27" t="s">
        <v>883</v>
      </c>
      <c r="G604" s="27" t="s">
        <v>362</v>
      </c>
      <c r="H604" s="27" t="s">
        <v>163</v>
      </c>
    </row>
    <row r="605" spans="4:8" x14ac:dyDescent="0.25">
      <c r="D605" s="27">
        <v>43820049</v>
      </c>
      <c r="E605" s="27" t="s">
        <v>162</v>
      </c>
      <c r="F605" s="27" t="s">
        <v>412</v>
      </c>
      <c r="G605" s="27" t="s">
        <v>362</v>
      </c>
      <c r="H605" s="27" t="s">
        <v>163</v>
      </c>
    </row>
    <row r="606" spans="4:8" x14ac:dyDescent="0.25">
      <c r="D606" s="27">
        <v>43820049</v>
      </c>
      <c r="E606" s="27" t="s">
        <v>162</v>
      </c>
      <c r="F606" s="27" t="s">
        <v>412</v>
      </c>
      <c r="G606" s="27" t="s">
        <v>362</v>
      </c>
      <c r="H606" s="27" t="s">
        <v>163</v>
      </c>
    </row>
    <row r="607" spans="4:8" x14ac:dyDescent="0.25">
      <c r="D607" s="27">
        <v>43820049</v>
      </c>
      <c r="E607" s="27" t="s">
        <v>162</v>
      </c>
      <c r="F607" s="27" t="s">
        <v>412</v>
      </c>
      <c r="G607" s="27" t="s">
        <v>362</v>
      </c>
      <c r="H607" s="27" t="s">
        <v>163</v>
      </c>
    </row>
    <row r="608" spans="4:8" x14ac:dyDescent="0.25">
      <c r="D608" s="27">
        <v>43820049</v>
      </c>
      <c r="E608" s="27" t="s">
        <v>162</v>
      </c>
      <c r="F608" s="27" t="s">
        <v>883</v>
      </c>
      <c r="G608" s="27" t="s">
        <v>362</v>
      </c>
      <c r="H608" s="27" t="s">
        <v>163</v>
      </c>
    </row>
    <row r="609" spans="4:8" x14ac:dyDescent="0.25">
      <c r="D609" s="27">
        <v>43820049</v>
      </c>
      <c r="E609" s="27" t="s">
        <v>162</v>
      </c>
      <c r="F609" s="27" t="s">
        <v>883</v>
      </c>
      <c r="G609" s="27" t="s">
        <v>362</v>
      </c>
      <c r="H609" s="27" t="s">
        <v>163</v>
      </c>
    </row>
    <row r="610" spans="4:8" x14ac:dyDescent="0.25">
      <c r="D610" s="27">
        <v>43820049</v>
      </c>
      <c r="E610" s="27" t="s">
        <v>162</v>
      </c>
      <c r="F610" s="27" t="s">
        <v>883</v>
      </c>
      <c r="G610" s="27" t="s">
        <v>362</v>
      </c>
      <c r="H610" s="27" t="s">
        <v>163</v>
      </c>
    </row>
    <row r="611" spans="4:8" x14ac:dyDescent="0.25">
      <c r="D611" s="27">
        <v>43820049</v>
      </c>
      <c r="E611" s="27" t="s">
        <v>162</v>
      </c>
      <c r="F611" s="27" t="s">
        <v>883</v>
      </c>
      <c r="G611" s="27" t="s">
        <v>362</v>
      </c>
      <c r="H611" s="27" t="s">
        <v>163</v>
      </c>
    </row>
    <row r="612" spans="4:8" x14ac:dyDescent="0.25">
      <c r="D612" s="27">
        <v>43820049</v>
      </c>
      <c r="E612" s="27" t="s">
        <v>162</v>
      </c>
      <c r="F612" s="27" t="s">
        <v>883</v>
      </c>
      <c r="G612" s="27" t="s">
        <v>362</v>
      </c>
      <c r="H612" s="27" t="s">
        <v>163</v>
      </c>
    </row>
    <row r="613" spans="4:8" x14ac:dyDescent="0.25">
      <c r="D613" s="27">
        <v>43820049</v>
      </c>
      <c r="E613" s="27" t="s">
        <v>162</v>
      </c>
      <c r="F613" s="27" t="s">
        <v>883</v>
      </c>
      <c r="G613" s="27" t="s">
        <v>362</v>
      </c>
      <c r="H613" s="27" t="s">
        <v>163</v>
      </c>
    </row>
    <row r="614" spans="4:8" x14ac:dyDescent="0.25">
      <c r="D614" s="27">
        <v>43820049</v>
      </c>
      <c r="E614" s="27" t="s">
        <v>162</v>
      </c>
      <c r="F614" s="27" t="s">
        <v>884</v>
      </c>
      <c r="G614" s="27" t="s">
        <v>362</v>
      </c>
      <c r="H614" s="27" t="s">
        <v>163</v>
      </c>
    </row>
    <row r="615" spans="4:8" x14ac:dyDescent="0.25">
      <c r="D615" s="27">
        <v>43820049</v>
      </c>
      <c r="E615" s="27" t="s">
        <v>162</v>
      </c>
      <c r="F615" s="27" t="s">
        <v>884</v>
      </c>
      <c r="G615" s="27" t="s">
        <v>362</v>
      </c>
      <c r="H615" s="27" t="s">
        <v>163</v>
      </c>
    </row>
    <row r="616" spans="4:8" x14ac:dyDescent="0.25">
      <c r="D616" s="27">
        <v>43820049</v>
      </c>
      <c r="E616" s="27" t="s">
        <v>162</v>
      </c>
      <c r="F616" s="27" t="s">
        <v>812</v>
      </c>
      <c r="G616" s="27" t="s">
        <v>362</v>
      </c>
      <c r="H616" s="27" t="s">
        <v>163</v>
      </c>
    </row>
    <row r="617" spans="4:8" x14ac:dyDescent="0.25">
      <c r="D617" s="27">
        <v>43820049</v>
      </c>
      <c r="E617" s="27" t="s">
        <v>162</v>
      </c>
      <c r="F617" s="27" t="s">
        <v>812</v>
      </c>
      <c r="G617" s="27" t="s">
        <v>362</v>
      </c>
      <c r="H617" s="27" t="s">
        <v>163</v>
      </c>
    </row>
    <row r="618" spans="4:8" x14ac:dyDescent="0.25">
      <c r="D618" s="27">
        <v>43820049</v>
      </c>
      <c r="E618" s="27" t="s">
        <v>162</v>
      </c>
      <c r="F618" s="27" t="s">
        <v>812</v>
      </c>
      <c r="G618" s="27" t="s">
        <v>362</v>
      </c>
      <c r="H618" s="27" t="s">
        <v>163</v>
      </c>
    </row>
    <row r="619" spans="4:8" x14ac:dyDescent="0.25">
      <c r="D619" s="27">
        <v>43820049</v>
      </c>
      <c r="E619" s="27" t="s">
        <v>162</v>
      </c>
      <c r="F619" s="27" t="s">
        <v>812</v>
      </c>
      <c r="G619" s="27" t="s">
        <v>362</v>
      </c>
      <c r="H619" s="27" t="s">
        <v>163</v>
      </c>
    </row>
    <row r="620" spans="4:8" x14ac:dyDescent="0.25">
      <c r="D620" s="27">
        <v>43820049</v>
      </c>
      <c r="E620" s="27" t="s">
        <v>162</v>
      </c>
      <c r="F620" s="27" t="s">
        <v>412</v>
      </c>
      <c r="G620" s="27" t="s">
        <v>362</v>
      </c>
      <c r="H620" s="27" t="s">
        <v>163</v>
      </c>
    </row>
    <row r="621" spans="4:8" x14ac:dyDescent="0.25">
      <c r="D621" s="27">
        <v>43820049</v>
      </c>
      <c r="E621" s="27" t="s">
        <v>162</v>
      </c>
      <c r="F621" s="27" t="s">
        <v>412</v>
      </c>
      <c r="G621" s="27" t="s">
        <v>362</v>
      </c>
      <c r="H621" s="27" t="s">
        <v>163</v>
      </c>
    </row>
    <row r="622" spans="4:8" x14ac:dyDescent="0.25">
      <c r="D622" s="27">
        <v>43820049</v>
      </c>
      <c r="E622" s="27" t="s">
        <v>162</v>
      </c>
      <c r="F622" s="27" t="s">
        <v>412</v>
      </c>
      <c r="G622" s="27" t="s">
        <v>362</v>
      </c>
      <c r="H622" s="27" t="s">
        <v>163</v>
      </c>
    </row>
    <row r="623" spans="4:8" x14ac:dyDescent="0.25">
      <c r="D623" s="27">
        <v>43820071</v>
      </c>
      <c r="E623" s="27" t="s">
        <v>499</v>
      </c>
      <c r="F623" s="27" t="s">
        <v>885</v>
      </c>
      <c r="G623" s="27" t="s">
        <v>362</v>
      </c>
      <c r="H623" s="27" t="s">
        <v>252</v>
      </c>
    </row>
    <row r="624" spans="4:8" x14ac:dyDescent="0.25">
      <c r="D624" s="27">
        <v>43820071</v>
      </c>
      <c r="E624" s="27" t="s">
        <v>499</v>
      </c>
      <c r="F624" s="27" t="s">
        <v>885</v>
      </c>
      <c r="G624" s="27" t="s">
        <v>362</v>
      </c>
      <c r="H624" s="27" t="s">
        <v>252</v>
      </c>
    </row>
    <row r="625" spans="4:8" x14ac:dyDescent="0.25">
      <c r="D625" s="27">
        <v>43820072</v>
      </c>
      <c r="E625" s="27" t="s">
        <v>165</v>
      </c>
      <c r="F625" s="27" t="s">
        <v>410</v>
      </c>
      <c r="G625" s="27" t="s">
        <v>355</v>
      </c>
      <c r="H625" s="27" t="s">
        <v>109</v>
      </c>
    </row>
    <row r="626" spans="4:8" x14ac:dyDescent="0.25">
      <c r="D626" s="27">
        <v>43820073</v>
      </c>
      <c r="E626" s="27" t="s">
        <v>167</v>
      </c>
      <c r="F626" s="27" t="s">
        <v>413</v>
      </c>
      <c r="G626" s="27" t="s">
        <v>355</v>
      </c>
      <c r="H626" s="27" t="s">
        <v>109</v>
      </c>
    </row>
    <row r="627" spans="4:8" x14ac:dyDescent="0.25">
      <c r="D627" s="27">
        <v>43820073</v>
      </c>
      <c r="E627" s="27" t="s">
        <v>167</v>
      </c>
      <c r="F627" s="27" t="s">
        <v>414</v>
      </c>
      <c r="G627" s="27" t="s">
        <v>355</v>
      </c>
      <c r="H627" s="27" t="s">
        <v>107</v>
      </c>
    </row>
    <row r="628" spans="4:8" x14ac:dyDescent="0.25">
      <c r="D628" s="27">
        <v>43820074</v>
      </c>
      <c r="E628" s="27" t="s">
        <v>886</v>
      </c>
      <c r="F628" s="27" t="s">
        <v>887</v>
      </c>
      <c r="G628" s="27" t="s">
        <v>355</v>
      </c>
      <c r="H628" s="27" t="s">
        <v>109</v>
      </c>
    </row>
    <row r="629" spans="4:8" x14ac:dyDescent="0.25">
      <c r="D629" s="27">
        <v>43820075</v>
      </c>
      <c r="E629" s="27" t="s">
        <v>168</v>
      </c>
      <c r="F629" s="27" t="s">
        <v>833</v>
      </c>
      <c r="G629" s="27" t="s">
        <v>355</v>
      </c>
      <c r="H629" s="27" t="s">
        <v>191</v>
      </c>
    </row>
    <row r="630" spans="4:8" x14ac:dyDescent="0.25">
      <c r="D630" s="27">
        <v>43820075</v>
      </c>
      <c r="E630" s="27" t="s">
        <v>168</v>
      </c>
      <c r="F630" s="27" t="s">
        <v>832</v>
      </c>
      <c r="G630" s="27" t="s">
        <v>355</v>
      </c>
      <c r="H630" s="27" t="s">
        <v>191</v>
      </c>
    </row>
    <row r="631" spans="4:8" x14ac:dyDescent="0.25">
      <c r="D631" s="27">
        <v>43820075</v>
      </c>
      <c r="E631" s="27" t="s">
        <v>168</v>
      </c>
      <c r="F631" s="27" t="s">
        <v>832</v>
      </c>
      <c r="G631" s="27" t="s">
        <v>355</v>
      </c>
      <c r="H631" s="27" t="s">
        <v>191</v>
      </c>
    </row>
    <row r="632" spans="4:8" x14ac:dyDescent="0.25">
      <c r="D632" s="27">
        <v>43820075</v>
      </c>
      <c r="E632" s="27" t="s">
        <v>168</v>
      </c>
      <c r="F632" s="27" t="s">
        <v>832</v>
      </c>
      <c r="G632" s="27" t="s">
        <v>355</v>
      </c>
      <c r="H632" s="27" t="s">
        <v>191</v>
      </c>
    </row>
    <row r="633" spans="4:8" x14ac:dyDescent="0.25">
      <c r="D633" s="27">
        <v>43820076</v>
      </c>
      <c r="E633" s="27" t="s">
        <v>170</v>
      </c>
      <c r="F633" s="27" t="s">
        <v>416</v>
      </c>
      <c r="G633" s="27" t="s">
        <v>355</v>
      </c>
      <c r="H633" s="27" t="s">
        <v>112</v>
      </c>
    </row>
    <row r="634" spans="4:8" x14ac:dyDescent="0.25">
      <c r="D634" s="27">
        <v>43820079</v>
      </c>
      <c r="E634" s="27" t="s">
        <v>171</v>
      </c>
      <c r="F634" s="27" t="s">
        <v>417</v>
      </c>
      <c r="G634" s="27" t="s">
        <v>355</v>
      </c>
      <c r="H634" s="27" t="s">
        <v>172</v>
      </c>
    </row>
    <row r="635" spans="4:8" x14ac:dyDescent="0.25">
      <c r="D635" s="27">
        <v>43820079</v>
      </c>
      <c r="E635" s="27" t="s">
        <v>171</v>
      </c>
      <c r="F635" s="27" t="s">
        <v>417</v>
      </c>
      <c r="G635" s="27" t="s">
        <v>355</v>
      </c>
      <c r="H635" s="27" t="s">
        <v>172</v>
      </c>
    </row>
    <row r="636" spans="4:8" x14ac:dyDescent="0.25">
      <c r="D636" s="27">
        <v>43820092</v>
      </c>
      <c r="E636" s="27" t="s">
        <v>173</v>
      </c>
      <c r="F636" s="27" t="s">
        <v>498</v>
      </c>
      <c r="G636" s="27" t="s">
        <v>355</v>
      </c>
      <c r="H636" s="27" t="s">
        <v>191</v>
      </c>
    </row>
    <row r="637" spans="4:8" x14ac:dyDescent="0.25">
      <c r="D637" s="27">
        <v>43820093</v>
      </c>
      <c r="E637" s="27" t="s">
        <v>175</v>
      </c>
      <c r="F637" s="27" t="s">
        <v>418</v>
      </c>
      <c r="G637" s="27" t="s">
        <v>355</v>
      </c>
      <c r="H637" s="27" t="s">
        <v>136</v>
      </c>
    </row>
    <row r="638" spans="4:8" x14ac:dyDescent="0.25">
      <c r="D638" s="27">
        <v>43820093</v>
      </c>
      <c r="E638" s="27" t="s">
        <v>175</v>
      </c>
      <c r="F638" s="27" t="s">
        <v>418</v>
      </c>
      <c r="G638" s="27" t="s">
        <v>355</v>
      </c>
      <c r="H638" s="27" t="s">
        <v>136</v>
      </c>
    </row>
    <row r="639" spans="4:8" x14ac:dyDescent="0.25">
      <c r="D639" s="27">
        <v>43820093</v>
      </c>
      <c r="E639" s="27" t="s">
        <v>175</v>
      </c>
      <c r="F639" s="27" t="s">
        <v>418</v>
      </c>
      <c r="G639" s="27" t="s">
        <v>355</v>
      </c>
      <c r="H639" s="27" t="s">
        <v>136</v>
      </c>
    </row>
    <row r="640" spans="4:8" x14ac:dyDescent="0.25">
      <c r="D640" s="27">
        <v>43820093</v>
      </c>
      <c r="E640" s="27" t="s">
        <v>175</v>
      </c>
      <c r="F640" s="27" t="s">
        <v>418</v>
      </c>
      <c r="G640" s="27" t="s">
        <v>355</v>
      </c>
      <c r="H640" s="27" t="s">
        <v>136</v>
      </c>
    </row>
    <row r="641" spans="4:8" x14ac:dyDescent="0.25">
      <c r="D641" s="27">
        <v>43820093</v>
      </c>
      <c r="E641" s="27" t="s">
        <v>175</v>
      </c>
      <c r="F641" s="27" t="s">
        <v>419</v>
      </c>
      <c r="G641" s="27" t="s">
        <v>355</v>
      </c>
      <c r="H641" s="27" t="s">
        <v>136</v>
      </c>
    </row>
    <row r="642" spans="4:8" x14ac:dyDescent="0.25">
      <c r="D642" s="27">
        <v>43820094</v>
      </c>
      <c r="E642" s="27" t="s">
        <v>177</v>
      </c>
      <c r="F642" s="27" t="s">
        <v>888</v>
      </c>
      <c r="G642" s="27" t="s">
        <v>362</v>
      </c>
      <c r="H642" s="27" t="s">
        <v>260</v>
      </c>
    </row>
    <row r="643" spans="4:8" x14ac:dyDescent="0.25">
      <c r="D643" s="27">
        <v>43820094</v>
      </c>
      <c r="E643" s="27" t="s">
        <v>177</v>
      </c>
      <c r="F643" s="27" t="s">
        <v>888</v>
      </c>
      <c r="G643" s="27" t="s">
        <v>362</v>
      </c>
      <c r="H643" s="27" t="s">
        <v>260</v>
      </c>
    </row>
    <row r="644" spans="4:8" x14ac:dyDescent="0.25">
      <c r="D644" s="27">
        <v>43820094</v>
      </c>
      <c r="E644" s="27" t="s">
        <v>177</v>
      </c>
      <c r="F644" s="27" t="s">
        <v>888</v>
      </c>
      <c r="G644" s="27" t="s">
        <v>362</v>
      </c>
      <c r="H644" s="27" t="s">
        <v>260</v>
      </c>
    </row>
    <row r="645" spans="4:8" x14ac:dyDescent="0.25">
      <c r="D645" s="27">
        <v>43820094</v>
      </c>
      <c r="E645" s="27" t="s">
        <v>177</v>
      </c>
      <c r="F645" s="27" t="s">
        <v>888</v>
      </c>
      <c r="G645" s="27" t="s">
        <v>362</v>
      </c>
      <c r="H645" s="27" t="s">
        <v>260</v>
      </c>
    </row>
    <row r="646" spans="4:8" x14ac:dyDescent="0.25">
      <c r="D646" s="27">
        <v>43820094</v>
      </c>
      <c r="E646" s="27" t="s">
        <v>177</v>
      </c>
      <c r="F646" s="27" t="s">
        <v>888</v>
      </c>
      <c r="G646" s="27" t="s">
        <v>362</v>
      </c>
      <c r="H646" s="27" t="s">
        <v>260</v>
      </c>
    </row>
    <row r="647" spans="4:8" x14ac:dyDescent="0.25">
      <c r="D647" s="27">
        <v>43820094</v>
      </c>
      <c r="E647" s="27" t="s">
        <v>177</v>
      </c>
      <c r="F647" s="27" t="s">
        <v>888</v>
      </c>
      <c r="G647" s="27" t="s">
        <v>362</v>
      </c>
      <c r="H647" s="27" t="s">
        <v>260</v>
      </c>
    </row>
    <row r="648" spans="4:8" x14ac:dyDescent="0.25">
      <c r="D648" s="27">
        <v>43828730</v>
      </c>
      <c r="E648" s="27" t="s">
        <v>178</v>
      </c>
      <c r="F648" s="27" t="s">
        <v>813</v>
      </c>
      <c r="G648" s="27" t="s">
        <v>355</v>
      </c>
      <c r="H648" s="27" t="s">
        <v>6</v>
      </c>
    </row>
    <row r="649" spans="4:8" x14ac:dyDescent="0.25">
      <c r="D649" s="27">
        <v>43828730</v>
      </c>
      <c r="E649" s="27" t="s">
        <v>178</v>
      </c>
      <c r="F649" s="27" t="s">
        <v>813</v>
      </c>
      <c r="G649" s="27" t="s">
        <v>355</v>
      </c>
      <c r="H649" s="27" t="s">
        <v>6</v>
      </c>
    </row>
    <row r="650" spans="4:8" x14ac:dyDescent="0.25">
      <c r="D650" s="27">
        <v>43828730</v>
      </c>
      <c r="E650" s="27" t="s">
        <v>178</v>
      </c>
      <c r="F650" s="27" t="s">
        <v>813</v>
      </c>
      <c r="G650" s="27" t="s">
        <v>355</v>
      </c>
      <c r="H650" s="27" t="s">
        <v>6</v>
      </c>
    </row>
    <row r="651" spans="4:8" x14ac:dyDescent="0.25">
      <c r="D651" s="27">
        <v>43841548</v>
      </c>
      <c r="E651" s="27" t="s">
        <v>179</v>
      </c>
      <c r="F651" s="27" t="s">
        <v>420</v>
      </c>
      <c r="G651" s="27" t="s">
        <v>355</v>
      </c>
      <c r="H651" s="27" t="s">
        <v>180</v>
      </c>
    </row>
    <row r="652" spans="4:8" x14ac:dyDescent="0.25">
      <c r="D652" s="27">
        <v>43841548</v>
      </c>
      <c r="E652" s="27" t="s">
        <v>179</v>
      </c>
      <c r="F652" s="27" t="s">
        <v>421</v>
      </c>
      <c r="G652" s="27" t="s">
        <v>355</v>
      </c>
      <c r="H652" s="27" t="s">
        <v>180</v>
      </c>
    </row>
    <row r="653" spans="4:8" x14ac:dyDescent="0.25">
      <c r="D653" s="27">
        <v>43841548</v>
      </c>
      <c r="E653" s="27" t="s">
        <v>179</v>
      </c>
      <c r="F653" s="27" t="s">
        <v>421</v>
      </c>
      <c r="G653" s="27" t="s">
        <v>355</v>
      </c>
      <c r="H653" s="27" t="s">
        <v>180</v>
      </c>
    </row>
    <row r="654" spans="4:8" x14ac:dyDescent="0.25">
      <c r="D654" s="27">
        <v>43850906</v>
      </c>
      <c r="E654" s="27" t="s">
        <v>181</v>
      </c>
      <c r="F654" s="27" t="s">
        <v>486</v>
      </c>
      <c r="G654" s="27" t="s">
        <v>355</v>
      </c>
      <c r="H654" s="27" t="s">
        <v>149</v>
      </c>
    </row>
    <row r="655" spans="4:8" x14ac:dyDescent="0.25">
      <c r="D655" s="27">
        <v>43850908</v>
      </c>
      <c r="E655" s="27" t="s">
        <v>183</v>
      </c>
      <c r="F655" s="27" t="s">
        <v>890</v>
      </c>
      <c r="G655" s="27" t="s">
        <v>355</v>
      </c>
      <c r="H655" s="27" t="s">
        <v>102</v>
      </c>
    </row>
    <row r="656" spans="4:8" x14ac:dyDescent="0.25">
      <c r="D656" s="27">
        <v>43850908</v>
      </c>
      <c r="E656" s="27" t="s">
        <v>183</v>
      </c>
      <c r="F656" s="27" t="s">
        <v>889</v>
      </c>
      <c r="G656" s="27" t="s">
        <v>355</v>
      </c>
      <c r="H656" s="27" t="s">
        <v>102</v>
      </c>
    </row>
    <row r="657" spans="4:8" x14ac:dyDescent="0.25">
      <c r="D657" s="27">
        <v>43850908</v>
      </c>
      <c r="E657" s="27" t="s">
        <v>183</v>
      </c>
      <c r="F657" s="27" t="s">
        <v>423</v>
      </c>
      <c r="G657" s="27" t="s">
        <v>355</v>
      </c>
      <c r="H657" s="27" t="s">
        <v>102</v>
      </c>
    </row>
    <row r="658" spans="4:8" x14ac:dyDescent="0.25">
      <c r="D658" s="27">
        <v>43850930</v>
      </c>
      <c r="E658" s="27" t="s">
        <v>814</v>
      </c>
      <c r="F658" s="27" t="s">
        <v>815</v>
      </c>
      <c r="G658" s="27" t="s">
        <v>355</v>
      </c>
      <c r="H658" s="27" t="s">
        <v>104</v>
      </c>
    </row>
    <row r="659" spans="4:8" x14ac:dyDescent="0.25">
      <c r="D659" s="27">
        <v>43850933</v>
      </c>
      <c r="E659" s="27" t="s">
        <v>487</v>
      </c>
      <c r="F659" s="27" t="s">
        <v>488</v>
      </c>
      <c r="G659" s="27" t="s">
        <v>355</v>
      </c>
      <c r="H659" s="27" t="s">
        <v>115</v>
      </c>
    </row>
    <row r="660" spans="4:8" x14ac:dyDescent="0.25">
      <c r="D660" s="27">
        <v>43850933</v>
      </c>
      <c r="E660" s="27" t="s">
        <v>487</v>
      </c>
      <c r="F660" s="27" t="s">
        <v>489</v>
      </c>
      <c r="G660" s="27" t="s">
        <v>355</v>
      </c>
      <c r="H660" s="27" t="s">
        <v>115</v>
      </c>
    </row>
    <row r="661" spans="4:8" x14ac:dyDescent="0.25">
      <c r="D661" s="27">
        <v>43850937</v>
      </c>
      <c r="E661" s="27" t="s">
        <v>891</v>
      </c>
      <c r="F661" s="27" t="s">
        <v>892</v>
      </c>
      <c r="G661" s="27" t="s">
        <v>355</v>
      </c>
      <c r="H661" s="27" t="s">
        <v>184</v>
      </c>
    </row>
    <row r="662" spans="4:8" x14ac:dyDescent="0.25">
      <c r="D662" s="27">
        <v>43850960</v>
      </c>
      <c r="E662" s="27" t="s">
        <v>185</v>
      </c>
      <c r="F662" s="27" t="s">
        <v>424</v>
      </c>
      <c r="G662" s="27" t="s">
        <v>355</v>
      </c>
      <c r="H662" s="27" t="s">
        <v>99</v>
      </c>
    </row>
    <row r="663" spans="4:8" x14ac:dyDescent="0.25">
      <c r="D663" s="27">
        <v>43850962</v>
      </c>
      <c r="E663" s="27" t="s">
        <v>186</v>
      </c>
      <c r="F663" s="27" t="s">
        <v>425</v>
      </c>
      <c r="G663" s="27" t="s">
        <v>355</v>
      </c>
      <c r="H663" s="27" t="s">
        <v>184</v>
      </c>
    </row>
    <row r="664" spans="4:8" x14ac:dyDescent="0.25">
      <c r="D664" s="27">
        <v>43850963</v>
      </c>
      <c r="E664" s="27" t="s">
        <v>187</v>
      </c>
      <c r="F664" s="27" t="s">
        <v>426</v>
      </c>
      <c r="G664" s="27" t="s">
        <v>355</v>
      </c>
      <c r="H664" s="27" t="s">
        <v>104</v>
      </c>
    </row>
    <row r="665" spans="4:8" x14ac:dyDescent="0.25">
      <c r="D665" s="27">
        <v>43851878</v>
      </c>
      <c r="E665" s="27" t="s">
        <v>188</v>
      </c>
      <c r="F665" s="27" t="s">
        <v>412</v>
      </c>
      <c r="G665" s="27" t="s">
        <v>355</v>
      </c>
      <c r="H665" s="27" t="s">
        <v>112</v>
      </c>
    </row>
    <row r="666" spans="4:8" x14ac:dyDescent="0.25">
      <c r="D666" s="27">
        <v>43851906</v>
      </c>
      <c r="E666" s="27" t="s">
        <v>190</v>
      </c>
      <c r="F666" s="27" t="s">
        <v>427</v>
      </c>
      <c r="G666" s="27" t="s">
        <v>355</v>
      </c>
      <c r="H666" s="27" t="s">
        <v>255</v>
      </c>
    </row>
    <row r="667" spans="4:8" x14ac:dyDescent="0.25">
      <c r="D667" s="27">
        <v>43851906</v>
      </c>
      <c r="E667" s="27" t="s">
        <v>190</v>
      </c>
      <c r="F667" s="27" t="s">
        <v>427</v>
      </c>
      <c r="G667" s="27" t="s">
        <v>355</v>
      </c>
      <c r="H667" s="27" t="s">
        <v>255</v>
      </c>
    </row>
    <row r="668" spans="4:8" x14ac:dyDescent="0.25">
      <c r="D668" s="27">
        <v>43851916</v>
      </c>
      <c r="E668" s="27" t="s">
        <v>293</v>
      </c>
      <c r="F668" s="27" t="s">
        <v>427</v>
      </c>
      <c r="G668" s="27" t="s">
        <v>355</v>
      </c>
      <c r="H668" s="27" t="s">
        <v>109</v>
      </c>
    </row>
    <row r="669" spans="4:8" x14ac:dyDescent="0.25">
      <c r="D669" s="27">
        <v>43851917</v>
      </c>
      <c r="E669" s="27" t="s">
        <v>192</v>
      </c>
      <c r="F669" s="27" t="s">
        <v>428</v>
      </c>
      <c r="G669" s="27" t="s">
        <v>355</v>
      </c>
      <c r="H669" s="27" t="s">
        <v>26</v>
      </c>
    </row>
    <row r="670" spans="4:8" x14ac:dyDescent="0.25">
      <c r="D670" s="27">
        <v>43851917</v>
      </c>
      <c r="E670" s="27" t="s">
        <v>192</v>
      </c>
      <c r="F670" s="27" t="s">
        <v>428</v>
      </c>
      <c r="G670" s="27" t="s">
        <v>355</v>
      </c>
      <c r="H670" s="27" t="s">
        <v>26</v>
      </c>
    </row>
    <row r="671" spans="4:8" x14ac:dyDescent="0.25">
      <c r="D671" s="27">
        <v>43852336</v>
      </c>
      <c r="E671" s="27" t="s">
        <v>193</v>
      </c>
      <c r="F671" s="27" t="s">
        <v>429</v>
      </c>
      <c r="G671" s="27" t="s">
        <v>355</v>
      </c>
      <c r="H671" s="27" t="s">
        <v>107</v>
      </c>
    </row>
    <row r="672" spans="4:8" x14ac:dyDescent="0.25">
      <c r="D672" s="27">
        <v>43852338</v>
      </c>
      <c r="E672" s="27" t="s">
        <v>490</v>
      </c>
      <c r="F672" s="27" t="s">
        <v>491</v>
      </c>
      <c r="G672" s="27" t="s">
        <v>355</v>
      </c>
      <c r="H672" s="27" t="s">
        <v>107</v>
      </c>
    </row>
    <row r="673" spans="4:8" x14ac:dyDescent="0.25">
      <c r="D673" s="27">
        <v>43852339</v>
      </c>
      <c r="E673" s="27" t="s">
        <v>194</v>
      </c>
      <c r="F673" s="27" t="s">
        <v>430</v>
      </c>
      <c r="G673" s="27" t="s">
        <v>355</v>
      </c>
      <c r="H673" s="27" t="s">
        <v>107</v>
      </c>
    </row>
    <row r="674" spans="4:8" x14ac:dyDescent="0.25">
      <c r="D674" s="27">
        <v>43852390</v>
      </c>
      <c r="E674" s="27" t="s">
        <v>196</v>
      </c>
      <c r="F674" s="27" t="s">
        <v>431</v>
      </c>
      <c r="G674" s="27" t="s">
        <v>355</v>
      </c>
      <c r="H674" s="27" t="s">
        <v>197</v>
      </c>
    </row>
    <row r="675" spans="4:8" x14ac:dyDescent="0.25">
      <c r="D675" s="27">
        <v>43852390</v>
      </c>
      <c r="E675" s="27" t="s">
        <v>196</v>
      </c>
      <c r="F675" s="27" t="s">
        <v>431</v>
      </c>
      <c r="G675" s="27" t="s">
        <v>355</v>
      </c>
      <c r="H675" s="27" t="s">
        <v>197</v>
      </c>
    </row>
    <row r="676" spans="4:8" x14ac:dyDescent="0.25">
      <c r="D676" s="27">
        <v>43852396</v>
      </c>
      <c r="E676" s="27" t="s">
        <v>198</v>
      </c>
      <c r="F676" s="27" t="s">
        <v>432</v>
      </c>
      <c r="G676" s="27" t="s">
        <v>355</v>
      </c>
      <c r="H676" s="27" t="s">
        <v>199</v>
      </c>
    </row>
    <row r="677" spans="4:8" x14ac:dyDescent="0.25">
      <c r="D677" s="27">
        <v>43852396</v>
      </c>
      <c r="E677" s="27" t="s">
        <v>198</v>
      </c>
      <c r="F677" s="27" t="s">
        <v>432</v>
      </c>
      <c r="G677" s="27" t="s">
        <v>355</v>
      </c>
      <c r="H677" s="27" t="s">
        <v>199</v>
      </c>
    </row>
    <row r="678" spans="4:8" x14ac:dyDescent="0.25">
      <c r="D678" s="27">
        <v>43852396</v>
      </c>
      <c r="E678" s="27" t="s">
        <v>198</v>
      </c>
      <c r="F678" s="27" t="s">
        <v>432</v>
      </c>
      <c r="G678" s="27" t="s">
        <v>355</v>
      </c>
      <c r="H678" s="27" t="s">
        <v>199</v>
      </c>
    </row>
    <row r="679" spans="4:8" x14ac:dyDescent="0.25">
      <c r="D679" s="27">
        <v>43852397</v>
      </c>
      <c r="E679" s="27" t="s">
        <v>200</v>
      </c>
      <c r="F679" s="27" t="s">
        <v>433</v>
      </c>
      <c r="G679" s="27" t="s">
        <v>355</v>
      </c>
      <c r="H679" s="27" t="s">
        <v>138</v>
      </c>
    </row>
    <row r="680" spans="4:8" x14ac:dyDescent="0.25">
      <c r="D680" s="27">
        <v>43852397</v>
      </c>
      <c r="E680" s="27" t="s">
        <v>200</v>
      </c>
      <c r="F680" s="27" t="s">
        <v>433</v>
      </c>
      <c r="G680" s="27" t="s">
        <v>355</v>
      </c>
      <c r="H680" s="27" t="s">
        <v>138</v>
      </c>
    </row>
    <row r="681" spans="4:8" x14ac:dyDescent="0.25">
      <c r="D681" s="27">
        <v>43852399</v>
      </c>
      <c r="E681" s="27" t="s">
        <v>469</v>
      </c>
      <c r="F681" s="27" t="s">
        <v>470</v>
      </c>
      <c r="G681" s="27" t="s">
        <v>355</v>
      </c>
      <c r="H681" s="27" t="s">
        <v>107</v>
      </c>
    </row>
    <row r="682" spans="4:8" x14ac:dyDescent="0.25">
      <c r="D682" s="27">
        <v>43852489</v>
      </c>
      <c r="E682" s="27" t="s">
        <v>203</v>
      </c>
      <c r="F682" s="27" t="s">
        <v>834</v>
      </c>
      <c r="G682" s="27" t="s">
        <v>362</v>
      </c>
      <c r="H682" s="27" t="s">
        <v>206</v>
      </c>
    </row>
    <row r="683" spans="4:8" x14ac:dyDescent="0.25">
      <c r="D683" s="27">
        <v>43852489</v>
      </c>
      <c r="E683" s="27" t="s">
        <v>203</v>
      </c>
      <c r="F683" s="27" t="s">
        <v>434</v>
      </c>
      <c r="G683" s="27" t="s">
        <v>362</v>
      </c>
      <c r="H683" s="27" t="s">
        <v>206</v>
      </c>
    </row>
    <row r="684" spans="4:8" x14ac:dyDescent="0.25">
      <c r="D684" s="27">
        <v>43852541</v>
      </c>
      <c r="E684" s="27" t="s">
        <v>893</v>
      </c>
      <c r="F684" s="27" t="s">
        <v>894</v>
      </c>
      <c r="G684" s="27" t="s">
        <v>355</v>
      </c>
      <c r="H684" s="27" t="s">
        <v>138</v>
      </c>
    </row>
    <row r="685" spans="4:8" x14ac:dyDescent="0.25">
      <c r="D685" s="27">
        <v>43852541</v>
      </c>
      <c r="E685" s="27" t="s">
        <v>893</v>
      </c>
      <c r="F685" s="27" t="s">
        <v>894</v>
      </c>
      <c r="G685" s="27" t="s">
        <v>355</v>
      </c>
      <c r="H685" s="27" t="s">
        <v>138</v>
      </c>
    </row>
    <row r="686" spans="4:8" x14ac:dyDescent="0.25">
      <c r="D686" s="27">
        <v>43854276</v>
      </c>
      <c r="E686" s="27" t="s">
        <v>205</v>
      </c>
      <c r="F686" s="27" t="s">
        <v>435</v>
      </c>
      <c r="G686" s="27" t="s">
        <v>362</v>
      </c>
      <c r="H686" s="27" t="s">
        <v>176</v>
      </c>
    </row>
    <row r="687" spans="4:8" x14ac:dyDescent="0.25">
      <c r="D687" s="27">
        <v>43854276</v>
      </c>
      <c r="E687" s="27" t="s">
        <v>205</v>
      </c>
      <c r="F687" s="27" t="s">
        <v>435</v>
      </c>
      <c r="G687" s="27" t="s">
        <v>362</v>
      </c>
      <c r="H687" s="27" t="s">
        <v>176</v>
      </c>
    </row>
    <row r="688" spans="4:8" x14ac:dyDescent="0.25">
      <c r="D688" s="27">
        <v>43854276</v>
      </c>
      <c r="E688" s="27" t="s">
        <v>205</v>
      </c>
      <c r="F688" s="27" t="s">
        <v>435</v>
      </c>
      <c r="G688" s="27" t="s">
        <v>362</v>
      </c>
      <c r="H688" s="27" t="s">
        <v>176</v>
      </c>
    </row>
    <row r="689" spans="4:8" x14ac:dyDescent="0.25">
      <c r="D689" s="27">
        <v>43854276</v>
      </c>
      <c r="E689" s="27" t="s">
        <v>205</v>
      </c>
      <c r="F689" s="27" t="s">
        <v>435</v>
      </c>
      <c r="G689" s="27" t="s">
        <v>362</v>
      </c>
      <c r="H689" s="27" t="s">
        <v>176</v>
      </c>
    </row>
    <row r="690" spans="4:8" x14ac:dyDescent="0.25">
      <c r="D690" s="27">
        <v>43854276</v>
      </c>
      <c r="E690" s="27" t="s">
        <v>205</v>
      </c>
      <c r="F690" s="27" t="s">
        <v>435</v>
      </c>
      <c r="G690" s="27" t="s">
        <v>362</v>
      </c>
      <c r="H690" s="27" t="s">
        <v>176</v>
      </c>
    </row>
    <row r="691" spans="4:8" x14ac:dyDescent="0.25">
      <c r="D691" s="27">
        <v>43854276</v>
      </c>
      <c r="E691" s="27" t="s">
        <v>205</v>
      </c>
      <c r="F691" s="27" t="s">
        <v>435</v>
      </c>
      <c r="G691" s="27" t="s">
        <v>362</v>
      </c>
      <c r="H691" s="27" t="s">
        <v>176</v>
      </c>
    </row>
    <row r="692" spans="4:8" x14ac:dyDescent="0.25">
      <c r="D692" s="27">
        <v>43854276</v>
      </c>
      <c r="E692" s="27" t="s">
        <v>205</v>
      </c>
      <c r="F692" s="27" t="s">
        <v>435</v>
      </c>
      <c r="G692" s="27" t="s">
        <v>362</v>
      </c>
      <c r="H692" s="27" t="s">
        <v>176</v>
      </c>
    </row>
    <row r="693" spans="4:8" x14ac:dyDescent="0.25">
      <c r="D693" s="27">
        <v>43854276</v>
      </c>
      <c r="E693" s="27" t="s">
        <v>205</v>
      </c>
      <c r="F693" s="27" t="s">
        <v>435</v>
      </c>
      <c r="G693" s="27" t="s">
        <v>362</v>
      </c>
      <c r="H693" s="27" t="s">
        <v>176</v>
      </c>
    </row>
    <row r="694" spans="4:8" x14ac:dyDescent="0.25">
      <c r="D694" s="27">
        <v>43854276</v>
      </c>
      <c r="E694" s="27" t="s">
        <v>205</v>
      </c>
      <c r="F694" s="27" t="s">
        <v>435</v>
      </c>
      <c r="G694" s="27" t="s">
        <v>362</v>
      </c>
      <c r="H694" s="27" t="s">
        <v>176</v>
      </c>
    </row>
    <row r="695" spans="4:8" x14ac:dyDescent="0.25">
      <c r="D695" s="27">
        <v>43854276</v>
      </c>
      <c r="E695" s="27" t="s">
        <v>205</v>
      </c>
      <c r="F695" s="27" t="s">
        <v>435</v>
      </c>
      <c r="G695" s="27" t="s">
        <v>362</v>
      </c>
      <c r="H695" s="27" t="s">
        <v>176</v>
      </c>
    </row>
    <row r="696" spans="4:8" x14ac:dyDescent="0.25">
      <c r="D696" s="27">
        <v>43854276</v>
      </c>
      <c r="E696" s="27" t="s">
        <v>205</v>
      </c>
      <c r="F696" s="27" t="s">
        <v>436</v>
      </c>
      <c r="G696" s="27" t="s">
        <v>362</v>
      </c>
      <c r="H696" s="27" t="s">
        <v>176</v>
      </c>
    </row>
    <row r="697" spans="4:8" x14ac:dyDescent="0.25">
      <c r="D697" s="27">
        <v>43854276</v>
      </c>
      <c r="E697" s="27" t="s">
        <v>205</v>
      </c>
      <c r="F697" s="27" t="s">
        <v>436</v>
      </c>
      <c r="G697" s="27" t="s">
        <v>362</v>
      </c>
      <c r="H697" s="27" t="s">
        <v>176</v>
      </c>
    </row>
    <row r="698" spans="4:8" x14ac:dyDescent="0.25">
      <c r="D698" s="27">
        <v>43854276</v>
      </c>
      <c r="E698" s="27" t="s">
        <v>205</v>
      </c>
      <c r="F698" s="27" t="s">
        <v>436</v>
      </c>
      <c r="G698" s="27" t="s">
        <v>362</v>
      </c>
      <c r="H698" s="27" t="s">
        <v>176</v>
      </c>
    </row>
    <row r="699" spans="4:8" x14ac:dyDescent="0.25">
      <c r="D699" s="27">
        <v>43854276</v>
      </c>
      <c r="E699" s="27" t="s">
        <v>205</v>
      </c>
      <c r="F699" s="27" t="s">
        <v>436</v>
      </c>
      <c r="G699" s="27" t="s">
        <v>362</v>
      </c>
      <c r="H699" s="27" t="s">
        <v>176</v>
      </c>
    </row>
    <row r="700" spans="4:8" x14ac:dyDescent="0.25">
      <c r="D700" s="27">
        <v>43854278</v>
      </c>
      <c r="E700" s="27" t="s">
        <v>207</v>
      </c>
      <c r="F700" s="27" t="s">
        <v>437</v>
      </c>
      <c r="G700" s="27" t="s">
        <v>355</v>
      </c>
      <c r="H700" s="27" t="s">
        <v>208</v>
      </c>
    </row>
    <row r="701" spans="4:8" x14ac:dyDescent="0.25">
      <c r="D701" s="27">
        <v>43854279</v>
      </c>
      <c r="E701" s="27" t="s">
        <v>209</v>
      </c>
      <c r="F701" s="27" t="s">
        <v>387</v>
      </c>
      <c r="G701" s="27" t="s">
        <v>355</v>
      </c>
      <c r="H701" s="27" t="s">
        <v>208</v>
      </c>
    </row>
    <row r="702" spans="4:8" x14ac:dyDescent="0.25">
      <c r="D702" s="27">
        <v>43854279</v>
      </c>
      <c r="E702" s="27" t="s">
        <v>209</v>
      </c>
      <c r="F702" s="27" t="s">
        <v>387</v>
      </c>
      <c r="G702" s="27" t="s">
        <v>355</v>
      </c>
      <c r="H702" s="27" t="s">
        <v>208</v>
      </c>
    </row>
    <row r="703" spans="4:8" x14ac:dyDescent="0.25">
      <c r="D703" s="27">
        <v>43854279</v>
      </c>
      <c r="E703" s="27" t="s">
        <v>209</v>
      </c>
      <c r="F703" s="27" t="s">
        <v>387</v>
      </c>
      <c r="G703" s="27" t="s">
        <v>355</v>
      </c>
      <c r="H703" s="27" t="s">
        <v>208</v>
      </c>
    </row>
    <row r="704" spans="4:8" x14ac:dyDescent="0.25">
      <c r="D704" s="27">
        <v>43856395</v>
      </c>
      <c r="E704" s="27" t="s">
        <v>492</v>
      </c>
      <c r="F704" s="27" t="s">
        <v>493</v>
      </c>
      <c r="G704" s="27" t="s">
        <v>355</v>
      </c>
      <c r="H704" s="27" t="s">
        <v>215</v>
      </c>
    </row>
    <row r="705" spans="4:8" x14ac:dyDescent="0.25">
      <c r="D705" s="27">
        <v>43856395</v>
      </c>
      <c r="E705" s="27" t="s">
        <v>492</v>
      </c>
      <c r="F705" s="27" t="s">
        <v>493</v>
      </c>
      <c r="G705" s="27" t="s">
        <v>355</v>
      </c>
      <c r="H705" s="27" t="s">
        <v>215</v>
      </c>
    </row>
    <row r="706" spans="4:8" x14ac:dyDescent="0.25">
      <c r="D706" s="27">
        <v>43856395</v>
      </c>
      <c r="E706" s="27" t="s">
        <v>492</v>
      </c>
      <c r="F706" s="27" t="s">
        <v>493</v>
      </c>
      <c r="G706" s="27" t="s">
        <v>355</v>
      </c>
      <c r="H706" s="27" t="s">
        <v>215</v>
      </c>
    </row>
    <row r="707" spans="4:8" x14ac:dyDescent="0.25">
      <c r="D707" s="27">
        <v>43856519</v>
      </c>
      <c r="E707" s="27" t="s">
        <v>211</v>
      </c>
      <c r="F707" s="27" t="s">
        <v>438</v>
      </c>
      <c r="G707" s="27" t="s">
        <v>355</v>
      </c>
      <c r="H707" s="27" t="s">
        <v>279</v>
      </c>
    </row>
    <row r="708" spans="4:8" x14ac:dyDescent="0.25">
      <c r="D708" s="27">
        <v>43856519</v>
      </c>
      <c r="E708" s="27" t="s">
        <v>211</v>
      </c>
      <c r="F708" s="27" t="s">
        <v>438</v>
      </c>
      <c r="G708" s="27" t="s">
        <v>355</v>
      </c>
      <c r="H708" s="27" t="s">
        <v>279</v>
      </c>
    </row>
    <row r="709" spans="4:8" x14ac:dyDescent="0.25">
      <c r="D709" s="27">
        <v>43856551</v>
      </c>
      <c r="E709" s="27" t="s">
        <v>213</v>
      </c>
      <c r="F709" s="27" t="s">
        <v>439</v>
      </c>
      <c r="G709" s="27" t="s">
        <v>355</v>
      </c>
      <c r="H709" s="27" t="s">
        <v>189</v>
      </c>
    </row>
    <row r="710" spans="4:8" x14ac:dyDescent="0.25">
      <c r="D710" s="27">
        <v>43856551</v>
      </c>
      <c r="E710" s="27" t="s">
        <v>213</v>
      </c>
      <c r="F710" s="27" t="s">
        <v>439</v>
      </c>
      <c r="G710" s="27" t="s">
        <v>355</v>
      </c>
      <c r="H710" s="27" t="s">
        <v>189</v>
      </c>
    </row>
    <row r="711" spans="4:8" x14ac:dyDescent="0.25">
      <c r="D711" s="27">
        <v>43856551</v>
      </c>
      <c r="E711" s="27" t="s">
        <v>213</v>
      </c>
      <c r="F711" s="27" t="s">
        <v>439</v>
      </c>
      <c r="G711" s="27" t="s">
        <v>355</v>
      </c>
      <c r="H711" s="27" t="s">
        <v>189</v>
      </c>
    </row>
    <row r="712" spans="4:8" x14ac:dyDescent="0.25">
      <c r="D712" s="27">
        <v>43856553</v>
      </c>
      <c r="E712" s="27" t="s">
        <v>471</v>
      </c>
      <c r="F712" s="27" t="s">
        <v>472</v>
      </c>
      <c r="G712" s="27" t="s">
        <v>355</v>
      </c>
      <c r="H712" s="27" t="s">
        <v>112</v>
      </c>
    </row>
    <row r="713" spans="4:8" x14ac:dyDescent="0.25">
      <c r="D713" s="27">
        <v>43856553</v>
      </c>
      <c r="E713" s="27" t="s">
        <v>471</v>
      </c>
      <c r="F713" s="27" t="s">
        <v>472</v>
      </c>
      <c r="G713" s="27" t="s">
        <v>355</v>
      </c>
      <c r="H713" s="27" t="s">
        <v>112</v>
      </c>
    </row>
    <row r="714" spans="4:8" x14ac:dyDescent="0.25">
      <c r="D714" s="27">
        <v>43856554</v>
      </c>
      <c r="E714" s="27" t="s">
        <v>473</v>
      </c>
      <c r="F714" s="27" t="s">
        <v>474</v>
      </c>
      <c r="G714" s="27" t="s">
        <v>355</v>
      </c>
      <c r="H714" s="27" t="s">
        <v>112</v>
      </c>
    </row>
    <row r="715" spans="4:8" x14ac:dyDescent="0.25">
      <c r="D715" s="27">
        <v>43856558</v>
      </c>
      <c r="E715" s="27" t="s">
        <v>816</v>
      </c>
      <c r="F715" s="27" t="s">
        <v>817</v>
      </c>
      <c r="G715" s="27" t="s">
        <v>355</v>
      </c>
      <c r="H715" s="27" t="s">
        <v>124</v>
      </c>
    </row>
    <row r="716" spans="4:8" x14ac:dyDescent="0.25">
      <c r="D716" s="27">
        <v>43856558</v>
      </c>
      <c r="E716" s="27" t="s">
        <v>816</v>
      </c>
      <c r="F716" s="27" t="s">
        <v>817</v>
      </c>
      <c r="G716" s="27" t="s">
        <v>355</v>
      </c>
      <c r="H716" s="27" t="s">
        <v>124</v>
      </c>
    </row>
    <row r="717" spans="4:8" x14ac:dyDescent="0.25">
      <c r="D717" s="27">
        <v>43856559</v>
      </c>
      <c r="E717" s="27" t="s">
        <v>294</v>
      </c>
      <c r="F717" s="27" t="s">
        <v>440</v>
      </c>
      <c r="G717" s="27" t="s">
        <v>355</v>
      </c>
      <c r="H717" s="27" t="s">
        <v>107</v>
      </c>
    </row>
    <row r="718" spans="4:8" x14ac:dyDescent="0.25">
      <c r="D718" s="27">
        <v>43856581</v>
      </c>
      <c r="E718" s="27" t="s">
        <v>216</v>
      </c>
      <c r="F718" s="27" t="s">
        <v>494</v>
      </c>
      <c r="G718" s="27" t="s">
        <v>355</v>
      </c>
      <c r="H718" s="27" t="s">
        <v>107</v>
      </c>
    </row>
    <row r="719" spans="4:8" x14ac:dyDescent="0.25">
      <c r="D719" s="27">
        <v>43856590</v>
      </c>
      <c r="E719" s="27" t="s">
        <v>217</v>
      </c>
      <c r="F719" s="27" t="s">
        <v>441</v>
      </c>
      <c r="G719" s="27" t="s">
        <v>355</v>
      </c>
      <c r="H719" s="27" t="s">
        <v>107</v>
      </c>
    </row>
    <row r="720" spans="4:8" x14ac:dyDescent="0.25">
      <c r="D720" s="27">
        <v>43856590</v>
      </c>
      <c r="E720" s="27" t="s">
        <v>217</v>
      </c>
      <c r="F720" s="27" t="s">
        <v>441</v>
      </c>
      <c r="G720" s="27" t="s">
        <v>355</v>
      </c>
      <c r="H720" s="27" t="s">
        <v>107</v>
      </c>
    </row>
    <row r="721" spans="4:8" x14ac:dyDescent="0.25">
      <c r="D721" s="27">
        <v>43856593</v>
      </c>
      <c r="E721" s="27" t="s">
        <v>218</v>
      </c>
      <c r="F721" s="27" t="s">
        <v>442</v>
      </c>
      <c r="G721" s="27" t="s">
        <v>355</v>
      </c>
      <c r="H721" s="27" t="s">
        <v>112</v>
      </c>
    </row>
    <row r="722" spans="4:8" x14ac:dyDescent="0.25">
      <c r="D722" s="27">
        <v>43856594</v>
      </c>
      <c r="E722" s="27" t="s">
        <v>776</v>
      </c>
      <c r="F722" s="27" t="s">
        <v>777</v>
      </c>
      <c r="G722" s="27" t="s">
        <v>355</v>
      </c>
      <c r="H722" s="27" t="s">
        <v>107</v>
      </c>
    </row>
    <row r="723" spans="4:8" x14ac:dyDescent="0.25">
      <c r="D723" s="27">
        <v>43856784</v>
      </c>
      <c r="E723" s="27" t="s">
        <v>219</v>
      </c>
      <c r="F723" s="27" t="s">
        <v>443</v>
      </c>
      <c r="G723" s="27" t="s">
        <v>355</v>
      </c>
      <c r="H723" s="27" t="s">
        <v>99</v>
      </c>
    </row>
    <row r="724" spans="4:8" x14ac:dyDescent="0.25">
      <c r="D724" s="27">
        <v>43856785</v>
      </c>
      <c r="E724" s="27" t="s">
        <v>220</v>
      </c>
      <c r="F724" s="27" t="s">
        <v>444</v>
      </c>
      <c r="G724" s="27" t="s">
        <v>355</v>
      </c>
      <c r="H724" s="27" t="s">
        <v>99</v>
      </c>
    </row>
    <row r="725" spans="4:8" x14ac:dyDescent="0.25">
      <c r="D725" s="27">
        <v>43860877</v>
      </c>
      <c r="E725" s="27" t="s">
        <v>221</v>
      </c>
      <c r="F725" s="27" t="s">
        <v>818</v>
      </c>
      <c r="G725" s="27" t="s">
        <v>362</v>
      </c>
      <c r="H725" s="27" t="s">
        <v>42</v>
      </c>
    </row>
    <row r="726" spans="4:8" x14ac:dyDescent="0.25">
      <c r="D726" s="27">
        <v>43860877</v>
      </c>
      <c r="E726" s="27" t="s">
        <v>221</v>
      </c>
      <c r="F726" s="27" t="s">
        <v>818</v>
      </c>
      <c r="G726" s="27" t="s">
        <v>362</v>
      </c>
      <c r="H726" s="27" t="s">
        <v>42</v>
      </c>
    </row>
    <row r="727" spans="4:8" x14ac:dyDescent="0.25">
      <c r="D727" s="27">
        <v>43860877</v>
      </c>
      <c r="E727" s="27" t="s">
        <v>221</v>
      </c>
      <c r="F727" s="27" t="s">
        <v>295</v>
      </c>
      <c r="G727" s="27" t="s">
        <v>362</v>
      </c>
      <c r="H727" s="27" t="s">
        <v>278</v>
      </c>
    </row>
    <row r="728" spans="4:8" x14ac:dyDescent="0.25">
      <c r="D728" s="27">
        <v>43860877</v>
      </c>
      <c r="E728" s="27" t="s">
        <v>221</v>
      </c>
      <c r="F728" s="27" t="s">
        <v>295</v>
      </c>
      <c r="G728" s="27" t="s">
        <v>362</v>
      </c>
      <c r="H728" s="27" t="s">
        <v>278</v>
      </c>
    </row>
    <row r="729" spans="4:8" x14ac:dyDescent="0.25">
      <c r="D729" s="27">
        <v>43860877</v>
      </c>
      <c r="E729" s="27" t="s">
        <v>221</v>
      </c>
      <c r="F729" s="27" t="s">
        <v>818</v>
      </c>
      <c r="G729" s="27" t="s">
        <v>362</v>
      </c>
      <c r="H729" s="27" t="s">
        <v>42</v>
      </c>
    </row>
    <row r="730" spans="4:8" x14ac:dyDescent="0.25">
      <c r="D730" s="27">
        <v>43860877</v>
      </c>
      <c r="E730" s="27" t="s">
        <v>221</v>
      </c>
      <c r="F730" s="27" t="s">
        <v>818</v>
      </c>
      <c r="G730" s="27" t="s">
        <v>362</v>
      </c>
      <c r="H730" s="27" t="s">
        <v>42</v>
      </c>
    </row>
    <row r="731" spans="4:8" x14ac:dyDescent="0.25">
      <c r="D731" s="27">
        <v>43871065</v>
      </c>
      <c r="E731" s="27" t="s">
        <v>222</v>
      </c>
      <c r="F731" s="27" t="s">
        <v>435</v>
      </c>
      <c r="G731" s="27" t="s">
        <v>355</v>
      </c>
      <c r="H731" s="27" t="s">
        <v>112</v>
      </c>
    </row>
    <row r="732" spans="4:8" x14ac:dyDescent="0.25">
      <c r="D732" s="27">
        <v>43871065</v>
      </c>
      <c r="E732" s="27" t="s">
        <v>222</v>
      </c>
      <c r="F732" s="27" t="s">
        <v>435</v>
      </c>
      <c r="G732" s="27" t="s">
        <v>355</v>
      </c>
      <c r="H732" s="27" t="s">
        <v>112</v>
      </c>
    </row>
    <row r="733" spans="4:8" x14ac:dyDescent="0.25">
      <c r="D733" s="27">
        <v>43871615</v>
      </c>
      <c r="E733" s="27" t="s">
        <v>223</v>
      </c>
      <c r="F733" s="27" t="s">
        <v>445</v>
      </c>
      <c r="G733" s="27" t="s">
        <v>355</v>
      </c>
      <c r="H733" s="27" t="s">
        <v>184</v>
      </c>
    </row>
    <row r="734" spans="4:8" x14ac:dyDescent="0.25">
      <c r="D734" s="27">
        <v>43872722</v>
      </c>
      <c r="E734" s="27" t="s">
        <v>296</v>
      </c>
      <c r="F734" s="27" t="s">
        <v>446</v>
      </c>
      <c r="G734" s="27" t="s">
        <v>355</v>
      </c>
      <c r="H734" s="27" t="s">
        <v>109</v>
      </c>
    </row>
    <row r="735" spans="4:8" x14ac:dyDescent="0.25">
      <c r="D735" s="27">
        <v>43882971</v>
      </c>
      <c r="E735" s="27" t="s">
        <v>224</v>
      </c>
      <c r="F735" s="27" t="s">
        <v>895</v>
      </c>
      <c r="G735" s="27" t="s">
        <v>355</v>
      </c>
      <c r="H735" s="27" t="s">
        <v>53</v>
      </c>
    </row>
    <row r="736" spans="4:8" x14ac:dyDescent="0.25">
      <c r="D736" s="27">
        <v>43882971</v>
      </c>
      <c r="E736" s="27" t="s">
        <v>224</v>
      </c>
      <c r="F736" s="27" t="s">
        <v>297</v>
      </c>
      <c r="G736" s="27" t="s">
        <v>355</v>
      </c>
      <c r="H736" s="27" t="s">
        <v>3</v>
      </c>
    </row>
    <row r="737" spans="4:8" x14ac:dyDescent="0.25">
      <c r="D737" s="27">
        <v>43882971</v>
      </c>
      <c r="E737" s="27" t="s">
        <v>224</v>
      </c>
      <c r="F737" s="27" t="s">
        <v>297</v>
      </c>
      <c r="G737" s="27" t="s">
        <v>355</v>
      </c>
      <c r="H737" s="27" t="s">
        <v>3</v>
      </c>
    </row>
    <row r="738" spans="4:8" x14ac:dyDescent="0.25">
      <c r="D738" s="27">
        <v>43882971</v>
      </c>
      <c r="E738" s="27" t="s">
        <v>224</v>
      </c>
      <c r="F738" s="27" t="s">
        <v>297</v>
      </c>
      <c r="G738" s="27" t="s">
        <v>355</v>
      </c>
      <c r="H738" s="27" t="s">
        <v>3</v>
      </c>
    </row>
    <row r="739" spans="4:8" x14ac:dyDescent="0.25">
      <c r="D739" s="27">
        <v>43882971</v>
      </c>
      <c r="E739" s="27" t="s">
        <v>224</v>
      </c>
      <c r="F739" s="27" t="s">
        <v>895</v>
      </c>
      <c r="G739" s="27" t="s">
        <v>355</v>
      </c>
      <c r="H739" s="27" t="s">
        <v>53</v>
      </c>
    </row>
    <row r="740" spans="4:8" x14ac:dyDescent="0.25">
      <c r="D740" s="27">
        <v>43882971</v>
      </c>
      <c r="E740" s="27" t="s">
        <v>224</v>
      </c>
      <c r="F740" s="27" t="s">
        <v>297</v>
      </c>
      <c r="G740" s="27" t="s">
        <v>355</v>
      </c>
      <c r="H740" s="27" t="s">
        <v>3</v>
      </c>
    </row>
    <row r="741" spans="4:8" x14ac:dyDescent="0.25">
      <c r="D741" s="27">
        <v>43882971</v>
      </c>
      <c r="E741" s="27" t="s">
        <v>224</v>
      </c>
      <c r="F741" s="27" t="s">
        <v>225</v>
      </c>
      <c r="G741" s="27" t="s">
        <v>355</v>
      </c>
      <c r="H741" s="27" t="s">
        <v>79</v>
      </c>
    </row>
    <row r="742" spans="4:8" x14ac:dyDescent="0.25">
      <c r="D742" s="27">
        <v>43882971</v>
      </c>
      <c r="E742" s="27" t="s">
        <v>224</v>
      </c>
      <c r="F742" s="27" t="s">
        <v>225</v>
      </c>
      <c r="G742" s="27" t="s">
        <v>355</v>
      </c>
      <c r="H742" s="27" t="s">
        <v>79</v>
      </c>
    </row>
    <row r="743" spans="4:8" x14ac:dyDescent="0.25">
      <c r="D743" s="27">
        <v>43883022</v>
      </c>
      <c r="E743" s="27" t="s">
        <v>226</v>
      </c>
      <c r="F743" s="27" t="s">
        <v>227</v>
      </c>
      <c r="G743" s="27" t="s">
        <v>355</v>
      </c>
      <c r="H743" s="27" t="s">
        <v>37</v>
      </c>
    </row>
    <row r="744" spans="4:8" x14ac:dyDescent="0.25">
      <c r="D744" s="27">
        <v>43883022</v>
      </c>
      <c r="E744" s="27" t="s">
        <v>226</v>
      </c>
      <c r="F744" s="27" t="s">
        <v>227</v>
      </c>
      <c r="G744" s="27" t="s">
        <v>355</v>
      </c>
      <c r="H744" s="27" t="s">
        <v>37</v>
      </c>
    </row>
    <row r="745" spans="4:8" x14ac:dyDescent="0.25">
      <c r="D745" s="27">
        <v>43883022</v>
      </c>
      <c r="E745" s="27" t="s">
        <v>226</v>
      </c>
      <c r="F745" s="27" t="s">
        <v>819</v>
      </c>
      <c r="G745" s="27" t="s">
        <v>355</v>
      </c>
      <c r="H745" s="27" t="s">
        <v>271</v>
      </c>
    </row>
    <row r="746" spans="4:8" x14ac:dyDescent="0.25">
      <c r="D746" s="27">
        <v>43883022</v>
      </c>
      <c r="E746" s="27" t="s">
        <v>226</v>
      </c>
      <c r="F746" s="27" t="s">
        <v>819</v>
      </c>
      <c r="G746" s="27" t="s">
        <v>355</v>
      </c>
      <c r="H746" s="27" t="s">
        <v>271</v>
      </c>
    </row>
    <row r="747" spans="4:8" x14ac:dyDescent="0.25">
      <c r="D747" s="27">
        <v>43883022</v>
      </c>
      <c r="E747" s="27" t="s">
        <v>226</v>
      </c>
      <c r="F747" s="27" t="s">
        <v>819</v>
      </c>
      <c r="G747" s="27" t="s">
        <v>355</v>
      </c>
      <c r="H747" s="27" t="s">
        <v>271</v>
      </c>
    </row>
    <row r="748" spans="4:8" x14ac:dyDescent="0.25">
      <c r="D748" s="27">
        <v>43883022</v>
      </c>
      <c r="E748" s="27" t="s">
        <v>226</v>
      </c>
      <c r="F748" s="27" t="s">
        <v>819</v>
      </c>
      <c r="G748" s="27" t="s">
        <v>355</v>
      </c>
      <c r="H748" s="27" t="s">
        <v>271</v>
      </c>
    </row>
    <row r="749" spans="4:8" x14ac:dyDescent="0.25">
      <c r="D749" s="27">
        <v>43883022</v>
      </c>
      <c r="E749" s="27" t="s">
        <v>226</v>
      </c>
      <c r="F749" s="27" t="s">
        <v>819</v>
      </c>
      <c r="G749" s="27" t="s">
        <v>355</v>
      </c>
      <c r="H749" s="27" t="s">
        <v>271</v>
      </c>
    </row>
    <row r="750" spans="4:8" x14ac:dyDescent="0.25">
      <c r="D750" s="27">
        <v>43883022</v>
      </c>
      <c r="E750" s="27" t="s">
        <v>226</v>
      </c>
      <c r="F750" s="27" t="s">
        <v>819</v>
      </c>
      <c r="G750" s="27" t="s">
        <v>355</v>
      </c>
      <c r="H750" s="27" t="s">
        <v>271</v>
      </c>
    </row>
    <row r="751" spans="4:8" x14ac:dyDescent="0.25">
      <c r="D751" s="27">
        <v>43883022</v>
      </c>
      <c r="E751" s="27" t="s">
        <v>226</v>
      </c>
      <c r="F751" s="27" t="s">
        <v>819</v>
      </c>
      <c r="G751" s="27" t="s">
        <v>355</v>
      </c>
      <c r="H751" s="27" t="s">
        <v>271</v>
      </c>
    </row>
    <row r="752" spans="4:8" x14ac:dyDescent="0.25">
      <c r="D752" s="27">
        <v>43883022</v>
      </c>
      <c r="E752" s="27" t="s">
        <v>226</v>
      </c>
      <c r="F752" s="27" t="s">
        <v>819</v>
      </c>
      <c r="G752" s="27" t="s">
        <v>355</v>
      </c>
      <c r="H752" s="27" t="s">
        <v>271</v>
      </c>
    </row>
    <row r="753" spans="4:8" x14ac:dyDescent="0.25">
      <c r="D753" s="27">
        <v>43883022</v>
      </c>
      <c r="E753" s="27" t="s">
        <v>226</v>
      </c>
      <c r="F753" s="27" t="s">
        <v>228</v>
      </c>
      <c r="G753" s="27" t="s">
        <v>355</v>
      </c>
      <c r="H753" s="27" t="s">
        <v>28</v>
      </c>
    </row>
    <row r="754" spans="4:8" x14ac:dyDescent="0.25">
      <c r="D754" s="27">
        <v>43883022</v>
      </c>
      <c r="E754" s="27" t="s">
        <v>226</v>
      </c>
      <c r="F754" s="27" t="s">
        <v>228</v>
      </c>
      <c r="G754" s="27" t="s">
        <v>355</v>
      </c>
      <c r="H754" s="27" t="s">
        <v>271</v>
      </c>
    </row>
    <row r="755" spans="4:8" x14ac:dyDescent="0.25">
      <c r="D755" s="27">
        <v>43883022</v>
      </c>
      <c r="E755" s="27" t="s">
        <v>226</v>
      </c>
      <c r="F755" s="27" t="s">
        <v>495</v>
      </c>
      <c r="G755" s="27" t="s">
        <v>355</v>
      </c>
      <c r="H755" s="27" t="s">
        <v>29</v>
      </c>
    </row>
    <row r="756" spans="4:8" x14ac:dyDescent="0.25">
      <c r="D756" s="27">
        <v>43883022</v>
      </c>
      <c r="E756" s="27" t="s">
        <v>226</v>
      </c>
      <c r="F756" s="27" t="s">
        <v>495</v>
      </c>
      <c r="G756" s="27" t="s">
        <v>355</v>
      </c>
      <c r="H756" s="27" t="s">
        <v>29</v>
      </c>
    </row>
    <row r="757" spans="4:8" x14ac:dyDescent="0.25">
      <c r="D757" s="27">
        <v>43883022</v>
      </c>
      <c r="E757" s="27" t="s">
        <v>226</v>
      </c>
      <c r="F757" s="27" t="s">
        <v>495</v>
      </c>
      <c r="G757" s="27" t="s">
        <v>355</v>
      </c>
      <c r="H757" s="27" t="s">
        <v>29</v>
      </c>
    </row>
    <row r="758" spans="4:8" x14ac:dyDescent="0.25">
      <c r="D758" s="27">
        <v>43883022</v>
      </c>
      <c r="E758" s="27" t="s">
        <v>226</v>
      </c>
      <c r="F758" s="27" t="s">
        <v>495</v>
      </c>
      <c r="G758" s="27" t="s">
        <v>355</v>
      </c>
      <c r="H758" s="27" t="s">
        <v>29</v>
      </c>
    </row>
    <row r="759" spans="4:8" x14ac:dyDescent="0.25">
      <c r="D759" s="27">
        <v>43883022</v>
      </c>
      <c r="E759" s="27" t="s">
        <v>226</v>
      </c>
      <c r="F759" s="27" t="s">
        <v>495</v>
      </c>
      <c r="G759" s="27" t="s">
        <v>355</v>
      </c>
      <c r="H759" s="27" t="s">
        <v>29</v>
      </c>
    </row>
    <row r="760" spans="4:8" x14ac:dyDescent="0.25">
      <c r="D760" s="27">
        <v>43883022</v>
      </c>
      <c r="E760" s="27" t="s">
        <v>226</v>
      </c>
      <c r="F760" s="27" t="s">
        <v>495</v>
      </c>
      <c r="G760" s="27" t="s">
        <v>355</v>
      </c>
      <c r="H760" s="27" t="s">
        <v>29</v>
      </c>
    </row>
    <row r="761" spans="4:8" x14ac:dyDescent="0.25">
      <c r="D761" s="27">
        <v>43883022</v>
      </c>
      <c r="E761" s="27" t="s">
        <v>226</v>
      </c>
      <c r="F761" s="27" t="s">
        <v>495</v>
      </c>
      <c r="G761" s="27" t="s">
        <v>355</v>
      </c>
      <c r="H761" s="27" t="s">
        <v>29</v>
      </c>
    </row>
    <row r="762" spans="4:8" x14ac:dyDescent="0.25">
      <c r="D762" s="27">
        <v>43883022</v>
      </c>
      <c r="E762" s="27" t="s">
        <v>226</v>
      </c>
      <c r="F762" s="27" t="s">
        <v>495</v>
      </c>
      <c r="G762" s="27" t="s">
        <v>355</v>
      </c>
      <c r="H762" s="27" t="s">
        <v>29</v>
      </c>
    </row>
    <row r="763" spans="4:8" x14ac:dyDescent="0.25">
      <c r="D763" s="27">
        <v>43893393</v>
      </c>
      <c r="E763" s="27" t="s">
        <v>229</v>
      </c>
      <c r="F763" s="27" t="s">
        <v>447</v>
      </c>
      <c r="G763" s="27" t="s">
        <v>355</v>
      </c>
      <c r="H763" s="27" t="s">
        <v>99</v>
      </c>
    </row>
    <row r="764" spans="4:8" x14ac:dyDescent="0.25">
      <c r="D764" s="27">
        <v>43893393</v>
      </c>
      <c r="E764" s="27" t="s">
        <v>229</v>
      </c>
      <c r="F764" s="27" t="s">
        <v>447</v>
      </c>
      <c r="G764" s="27" t="s">
        <v>355</v>
      </c>
      <c r="H764" s="27" t="s">
        <v>99</v>
      </c>
    </row>
    <row r="765" spans="4:8" x14ac:dyDescent="0.25">
      <c r="D765" s="27">
        <v>43893674</v>
      </c>
      <c r="E765" s="27" t="s">
        <v>230</v>
      </c>
      <c r="F765" s="27" t="s">
        <v>896</v>
      </c>
      <c r="G765" s="27" t="s">
        <v>355</v>
      </c>
      <c r="H765" s="27" t="s">
        <v>46</v>
      </c>
    </row>
    <row r="766" spans="4:8" x14ac:dyDescent="0.25">
      <c r="D766" s="27">
        <v>43893674</v>
      </c>
      <c r="E766" s="27" t="s">
        <v>230</v>
      </c>
      <c r="F766" s="27" t="s">
        <v>896</v>
      </c>
      <c r="G766" s="27" t="s">
        <v>355</v>
      </c>
      <c r="H766" s="27" t="s">
        <v>46</v>
      </c>
    </row>
    <row r="767" spans="4:8" x14ac:dyDescent="0.25">
      <c r="D767" s="27">
        <v>43893674</v>
      </c>
      <c r="E767" s="27" t="s">
        <v>230</v>
      </c>
      <c r="F767" s="27" t="s">
        <v>896</v>
      </c>
      <c r="G767" s="27" t="s">
        <v>355</v>
      </c>
      <c r="H767" s="27" t="s">
        <v>46</v>
      </c>
    </row>
    <row r="768" spans="4:8" x14ac:dyDescent="0.25">
      <c r="D768" s="27">
        <v>43893674</v>
      </c>
      <c r="E768" s="27" t="s">
        <v>230</v>
      </c>
      <c r="F768" s="27" t="s">
        <v>896</v>
      </c>
      <c r="G768" s="27" t="s">
        <v>355</v>
      </c>
      <c r="H768" s="27" t="s">
        <v>46</v>
      </c>
    </row>
    <row r="769" spans="4:8" x14ac:dyDescent="0.25">
      <c r="D769" s="27">
        <v>43893674</v>
      </c>
      <c r="E769" s="27" t="s">
        <v>230</v>
      </c>
      <c r="F769" s="27" t="s">
        <v>896</v>
      </c>
      <c r="G769" s="27" t="s">
        <v>355</v>
      </c>
      <c r="H769" s="27" t="s">
        <v>46</v>
      </c>
    </row>
    <row r="770" spans="4:8" x14ac:dyDescent="0.25">
      <c r="D770" s="27">
        <v>43893674</v>
      </c>
      <c r="E770" s="27" t="s">
        <v>230</v>
      </c>
      <c r="F770" s="27" t="s">
        <v>896</v>
      </c>
      <c r="G770" s="27" t="s">
        <v>355</v>
      </c>
      <c r="H770" s="27" t="s">
        <v>46</v>
      </c>
    </row>
    <row r="771" spans="4:8" x14ac:dyDescent="0.25">
      <c r="D771" s="27">
        <v>43893674</v>
      </c>
      <c r="E771" s="27" t="s">
        <v>230</v>
      </c>
      <c r="F771" s="27" t="s">
        <v>448</v>
      </c>
      <c r="G771" s="27" t="s">
        <v>355</v>
      </c>
      <c r="H771" s="27" t="s">
        <v>46</v>
      </c>
    </row>
    <row r="772" spans="4:8" x14ac:dyDescent="0.25">
      <c r="D772" s="27">
        <v>43893674</v>
      </c>
      <c r="E772" s="27" t="s">
        <v>230</v>
      </c>
      <c r="F772" s="27" t="s">
        <v>448</v>
      </c>
      <c r="G772" s="27" t="s">
        <v>355</v>
      </c>
      <c r="H772" s="27" t="s">
        <v>46</v>
      </c>
    </row>
    <row r="773" spans="4:8" x14ac:dyDescent="0.25">
      <c r="D773" s="27">
        <v>43893674</v>
      </c>
      <c r="E773" s="27" t="s">
        <v>230</v>
      </c>
      <c r="F773" s="27" t="s">
        <v>448</v>
      </c>
      <c r="G773" s="27" t="s">
        <v>355</v>
      </c>
      <c r="H773" s="27" t="s">
        <v>46</v>
      </c>
    </row>
    <row r="774" spans="4:8" x14ac:dyDescent="0.25">
      <c r="D774" s="27">
        <v>43893674</v>
      </c>
      <c r="E774" s="27" t="s">
        <v>230</v>
      </c>
      <c r="F774" s="27" t="s">
        <v>448</v>
      </c>
      <c r="G774" s="27" t="s">
        <v>355</v>
      </c>
      <c r="H774" s="27" t="s">
        <v>46</v>
      </c>
    </row>
    <row r="775" spans="4:8" x14ac:dyDescent="0.25">
      <c r="D775" s="27">
        <v>43893674</v>
      </c>
      <c r="E775" s="27" t="s">
        <v>230</v>
      </c>
      <c r="F775" s="27" t="s">
        <v>448</v>
      </c>
      <c r="G775" s="27" t="s">
        <v>355</v>
      </c>
      <c r="H775" s="27" t="s">
        <v>46</v>
      </c>
    </row>
    <row r="776" spans="4:8" x14ac:dyDescent="0.25">
      <c r="D776" s="27">
        <v>43893674</v>
      </c>
      <c r="E776" s="27" t="s">
        <v>230</v>
      </c>
      <c r="F776" s="27" t="s">
        <v>448</v>
      </c>
      <c r="G776" s="27" t="s">
        <v>355</v>
      </c>
      <c r="H776" s="27" t="s">
        <v>46</v>
      </c>
    </row>
    <row r="777" spans="4:8" x14ac:dyDescent="0.25">
      <c r="D777" s="27">
        <v>43893674</v>
      </c>
      <c r="E777" s="27" t="s">
        <v>230</v>
      </c>
      <c r="F777" s="27" t="s">
        <v>448</v>
      </c>
      <c r="G777" s="27" t="s">
        <v>355</v>
      </c>
      <c r="H777" s="27" t="s">
        <v>46</v>
      </c>
    </row>
    <row r="778" spans="4:8" x14ac:dyDescent="0.25">
      <c r="D778" s="27">
        <v>43893674</v>
      </c>
      <c r="E778" s="27" t="s">
        <v>230</v>
      </c>
      <c r="F778" s="27" t="s">
        <v>896</v>
      </c>
      <c r="G778" s="27" t="s">
        <v>355</v>
      </c>
      <c r="H778" s="27" t="s">
        <v>46</v>
      </c>
    </row>
    <row r="779" spans="4:8" x14ac:dyDescent="0.25">
      <c r="D779" s="27">
        <v>43893674</v>
      </c>
      <c r="E779" s="27" t="s">
        <v>230</v>
      </c>
      <c r="F779" s="27" t="s">
        <v>896</v>
      </c>
      <c r="G779" s="27" t="s">
        <v>355</v>
      </c>
      <c r="H779" s="27" t="s">
        <v>46</v>
      </c>
    </row>
    <row r="780" spans="4:8" x14ac:dyDescent="0.25">
      <c r="D780" s="27">
        <v>43893674</v>
      </c>
      <c r="E780" s="27" t="s">
        <v>230</v>
      </c>
      <c r="F780" s="27" t="s">
        <v>896</v>
      </c>
      <c r="G780" s="27" t="s">
        <v>355</v>
      </c>
      <c r="H780" s="27" t="s">
        <v>46</v>
      </c>
    </row>
    <row r="781" spans="4:8" x14ac:dyDescent="0.25">
      <c r="D781" s="27">
        <v>43893674</v>
      </c>
      <c r="E781" s="27" t="s">
        <v>230</v>
      </c>
      <c r="F781" s="27" t="s">
        <v>896</v>
      </c>
      <c r="G781" s="27" t="s">
        <v>355</v>
      </c>
      <c r="H781" s="27" t="s">
        <v>46</v>
      </c>
    </row>
    <row r="782" spans="4:8" x14ac:dyDescent="0.25">
      <c r="D782" s="27">
        <v>43893674</v>
      </c>
      <c r="E782" s="27" t="s">
        <v>230</v>
      </c>
      <c r="F782" s="27" t="s">
        <v>896</v>
      </c>
      <c r="G782" s="27" t="s">
        <v>355</v>
      </c>
      <c r="H782" s="27" t="s">
        <v>46</v>
      </c>
    </row>
    <row r="783" spans="4:8" x14ac:dyDescent="0.25">
      <c r="D783" s="27">
        <v>43893674</v>
      </c>
      <c r="E783" s="27" t="s">
        <v>230</v>
      </c>
      <c r="F783" s="27" t="s">
        <v>896</v>
      </c>
      <c r="G783" s="27" t="s">
        <v>355</v>
      </c>
      <c r="H783" s="27" t="s">
        <v>46</v>
      </c>
    </row>
    <row r="784" spans="4:8" x14ac:dyDescent="0.25">
      <c r="D784" s="27">
        <v>43893674</v>
      </c>
      <c r="E784" s="27" t="s">
        <v>230</v>
      </c>
      <c r="F784" s="27" t="s">
        <v>896</v>
      </c>
      <c r="G784" s="27" t="s">
        <v>355</v>
      </c>
      <c r="H784" s="27" t="s">
        <v>46</v>
      </c>
    </row>
    <row r="785" spans="4:8" x14ac:dyDescent="0.25">
      <c r="D785" s="27">
        <v>43893674</v>
      </c>
      <c r="E785" s="27" t="s">
        <v>230</v>
      </c>
      <c r="F785" s="27" t="s">
        <v>896</v>
      </c>
      <c r="G785" s="27" t="s">
        <v>355</v>
      </c>
      <c r="H785" s="27" t="s">
        <v>46</v>
      </c>
    </row>
    <row r="786" spans="4:8" x14ac:dyDescent="0.25">
      <c r="D786" s="27">
        <v>43893674</v>
      </c>
      <c r="E786" s="27" t="s">
        <v>230</v>
      </c>
      <c r="F786" s="27" t="s">
        <v>896</v>
      </c>
      <c r="G786" s="27" t="s">
        <v>355</v>
      </c>
      <c r="H786" s="27" t="s">
        <v>46</v>
      </c>
    </row>
    <row r="787" spans="4:8" x14ac:dyDescent="0.25">
      <c r="D787" s="27">
        <v>43896709</v>
      </c>
      <c r="E787" s="27" t="s">
        <v>231</v>
      </c>
      <c r="F787" s="27" t="s">
        <v>449</v>
      </c>
      <c r="G787" s="27" t="s">
        <v>355</v>
      </c>
      <c r="H787" s="27" t="s">
        <v>109</v>
      </c>
    </row>
    <row r="788" spans="4:8" x14ac:dyDescent="0.25">
      <c r="D788" s="27">
        <v>43896709</v>
      </c>
      <c r="E788" s="27" t="s">
        <v>231</v>
      </c>
      <c r="F788" s="27" t="s">
        <v>449</v>
      </c>
      <c r="G788" s="27" t="s">
        <v>355</v>
      </c>
      <c r="H788" s="27" t="s">
        <v>109</v>
      </c>
    </row>
    <row r="789" spans="4:8" x14ac:dyDescent="0.25">
      <c r="D789" s="27">
        <v>43897656</v>
      </c>
      <c r="E789" s="27" t="s">
        <v>232</v>
      </c>
      <c r="F789" s="27" t="s">
        <v>415</v>
      </c>
      <c r="G789" s="27" t="s">
        <v>355</v>
      </c>
      <c r="H789" s="27" t="s">
        <v>109</v>
      </c>
    </row>
    <row r="790" spans="4:8" x14ac:dyDescent="0.25">
      <c r="D790" s="27">
        <v>43897787</v>
      </c>
      <c r="E790" s="27" t="s">
        <v>233</v>
      </c>
      <c r="F790" s="27" t="s">
        <v>450</v>
      </c>
      <c r="G790" s="27" t="s">
        <v>355</v>
      </c>
      <c r="H790" s="27" t="s">
        <v>234</v>
      </c>
    </row>
    <row r="791" spans="4:8" x14ac:dyDescent="0.25">
      <c r="D791" s="27">
        <v>43897787</v>
      </c>
      <c r="E791" s="27" t="s">
        <v>233</v>
      </c>
      <c r="F791" s="27" t="s">
        <v>450</v>
      </c>
      <c r="G791" s="27" t="s">
        <v>355</v>
      </c>
      <c r="H791" s="27" t="s">
        <v>234</v>
      </c>
    </row>
    <row r="792" spans="4:8" x14ac:dyDescent="0.25">
      <c r="D792" s="27">
        <v>43897787</v>
      </c>
      <c r="E792" s="27" t="s">
        <v>233</v>
      </c>
      <c r="F792" s="27" t="s">
        <v>450</v>
      </c>
      <c r="G792" s="27" t="s">
        <v>355</v>
      </c>
      <c r="H792" s="27" t="s">
        <v>234</v>
      </c>
    </row>
    <row r="793" spans="4:8" x14ac:dyDescent="0.25">
      <c r="D793" s="27">
        <v>43897787</v>
      </c>
      <c r="E793" s="27" t="s">
        <v>233</v>
      </c>
      <c r="F793" s="27" t="s">
        <v>450</v>
      </c>
      <c r="G793" s="27" t="s">
        <v>355</v>
      </c>
      <c r="H793" s="27" t="s">
        <v>234</v>
      </c>
    </row>
    <row r="794" spans="4:8" x14ac:dyDescent="0.25">
      <c r="D794" s="27">
        <v>43897787</v>
      </c>
      <c r="E794" s="27" t="s">
        <v>233</v>
      </c>
      <c r="F794" s="27" t="s">
        <v>450</v>
      </c>
      <c r="G794" s="27" t="s">
        <v>355</v>
      </c>
      <c r="H794" s="27" t="s">
        <v>234</v>
      </c>
    </row>
    <row r="795" spans="4:8" x14ac:dyDescent="0.25">
      <c r="D795" s="27">
        <v>43914041</v>
      </c>
      <c r="E795" s="27" t="s">
        <v>354</v>
      </c>
      <c r="F795" s="27" t="s">
        <v>451</v>
      </c>
      <c r="G795" s="27" t="s">
        <v>355</v>
      </c>
      <c r="H795" s="27" t="s">
        <v>101</v>
      </c>
    </row>
    <row r="796" spans="4:8" x14ac:dyDescent="0.25">
      <c r="D796" s="27">
        <v>43914042</v>
      </c>
      <c r="E796" s="27" t="s">
        <v>235</v>
      </c>
      <c r="F796" s="27" t="s">
        <v>452</v>
      </c>
      <c r="G796" s="27" t="s">
        <v>355</v>
      </c>
      <c r="H796" s="27" t="s">
        <v>101</v>
      </c>
    </row>
    <row r="797" spans="4:8" x14ac:dyDescent="0.25">
      <c r="D797" s="27">
        <v>43931866</v>
      </c>
      <c r="E797" s="27" t="s">
        <v>236</v>
      </c>
      <c r="F797" s="27" t="s">
        <v>453</v>
      </c>
      <c r="G797" s="27" t="s">
        <v>355</v>
      </c>
      <c r="H797" s="27" t="s">
        <v>112</v>
      </c>
    </row>
    <row r="798" spans="4:8" x14ac:dyDescent="0.25">
      <c r="D798" s="27">
        <v>43937774</v>
      </c>
      <c r="E798" s="27" t="s">
        <v>237</v>
      </c>
      <c r="F798" s="27" t="s">
        <v>454</v>
      </c>
      <c r="G798" s="27" t="s">
        <v>355</v>
      </c>
      <c r="H798" s="27" t="s">
        <v>107</v>
      </c>
    </row>
    <row r="799" spans="4:8" x14ac:dyDescent="0.25">
      <c r="D799" s="27">
        <v>43937774</v>
      </c>
      <c r="E799" s="27" t="s">
        <v>237</v>
      </c>
      <c r="F799" s="27" t="s">
        <v>454</v>
      </c>
      <c r="G799" s="27" t="s">
        <v>355</v>
      </c>
      <c r="H799" s="27" t="s">
        <v>109</v>
      </c>
    </row>
    <row r="800" spans="4:8" x14ac:dyDescent="0.25">
      <c r="D800" s="27">
        <v>43937803</v>
      </c>
      <c r="E800" s="27" t="s">
        <v>238</v>
      </c>
      <c r="F800" s="27" t="s">
        <v>421</v>
      </c>
      <c r="G800" s="27" t="s">
        <v>355</v>
      </c>
      <c r="H800" s="27" t="s">
        <v>298</v>
      </c>
    </row>
    <row r="801" spans="4:8" x14ac:dyDescent="0.25">
      <c r="D801" s="27">
        <v>43937809</v>
      </c>
      <c r="E801" s="27" t="s">
        <v>240</v>
      </c>
      <c r="F801" s="27" t="s">
        <v>455</v>
      </c>
      <c r="G801" s="27" t="s">
        <v>355</v>
      </c>
      <c r="H801" s="27" t="s">
        <v>197</v>
      </c>
    </row>
    <row r="802" spans="4:8" x14ac:dyDescent="0.25">
      <c r="D802" s="27">
        <v>43947999</v>
      </c>
      <c r="E802" s="27" t="s">
        <v>241</v>
      </c>
      <c r="F802" s="27" t="s">
        <v>428</v>
      </c>
      <c r="G802" s="27" t="s">
        <v>355</v>
      </c>
      <c r="H802" s="27" t="s">
        <v>208</v>
      </c>
    </row>
    <row r="803" spans="4:8" x14ac:dyDescent="0.25">
      <c r="D803" s="27">
        <v>43947999</v>
      </c>
      <c r="E803" s="27" t="s">
        <v>241</v>
      </c>
      <c r="F803" s="27" t="s">
        <v>428</v>
      </c>
      <c r="G803" s="27" t="s">
        <v>355</v>
      </c>
      <c r="H803" s="27" t="s">
        <v>208</v>
      </c>
    </row>
    <row r="804" spans="4:8" x14ac:dyDescent="0.25">
      <c r="D804" s="27">
        <v>43948206</v>
      </c>
      <c r="E804" s="27" t="s">
        <v>500</v>
      </c>
      <c r="F804" s="27" t="s">
        <v>501</v>
      </c>
      <c r="G804" s="27" t="s">
        <v>355</v>
      </c>
      <c r="H804" s="27" t="s">
        <v>107</v>
      </c>
    </row>
    <row r="805" spans="4:8" x14ac:dyDescent="0.25">
      <c r="D805" s="27">
        <v>43958264</v>
      </c>
      <c r="E805" s="27" t="s">
        <v>835</v>
      </c>
      <c r="F805" s="27" t="s">
        <v>836</v>
      </c>
      <c r="G805" s="27" t="s">
        <v>355</v>
      </c>
      <c r="H805" s="27" t="s">
        <v>112</v>
      </c>
    </row>
    <row r="806" spans="4:8" x14ac:dyDescent="0.25">
      <c r="D806" s="27">
        <v>104098818</v>
      </c>
      <c r="E806" s="27" t="s">
        <v>242</v>
      </c>
      <c r="F806" s="27" t="s">
        <v>356</v>
      </c>
      <c r="G806" s="27" t="s">
        <v>355</v>
      </c>
      <c r="H806" s="27" t="s">
        <v>243</v>
      </c>
    </row>
    <row r="807" spans="4:8" x14ac:dyDescent="0.25">
      <c r="D807" s="27">
        <v>104098818</v>
      </c>
      <c r="E807" s="27" t="s">
        <v>242</v>
      </c>
      <c r="F807" s="27" t="s">
        <v>356</v>
      </c>
      <c r="G807" s="27" t="s">
        <v>355</v>
      </c>
      <c r="H807" s="27" t="s">
        <v>243</v>
      </c>
    </row>
    <row r="808" spans="4:8" x14ac:dyDescent="0.25">
      <c r="D808" s="27">
        <v>104099668</v>
      </c>
      <c r="E808" s="27" t="s">
        <v>244</v>
      </c>
      <c r="F808" s="27" t="s">
        <v>356</v>
      </c>
      <c r="G808" s="27" t="s">
        <v>355</v>
      </c>
      <c r="H808" s="27" t="s">
        <v>63</v>
      </c>
    </row>
    <row r="809" spans="4:8" x14ac:dyDescent="0.25">
      <c r="D809" s="27">
        <v>104099668</v>
      </c>
      <c r="E809" s="27" t="s">
        <v>244</v>
      </c>
      <c r="F809" s="27" t="s">
        <v>356</v>
      </c>
      <c r="G809" s="27" t="s">
        <v>355</v>
      </c>
      <c r="H809" s="27" t="s">
        <v>63</v>
      </c>
    </row>
    <row r="810" spans="4:8" x14ac:dyDescent="0.25">
      <c r="D810" s="27">
        <v>104183578</v>
      </c>
      <c r="E810" s="27" t="s">
        <v>245</v>
      </c>
      <c r="F810" s="27" t="s">
        <v>456</v>
      </c>
      <c r="G810" s="27" t="s">
        <v>355</v>
      </c>
      <c r="H810" s="27" t="s">
        <v>246</v>
      </c>
    </row>
    <row r="811" spans="4:8" x14ac:dyDescent="0.25">
      <c r="D811" s="27">
        <v>104183598</v>
      </c>
      <c r="E811" s="27" t="s">
        <v>247</v>
      </c>
      <c r="F811" s="27" t="s">
        <v>356</v>
      </c>
      <c r="G811" s="27" t="s">
        <v>355</v>
      </c>
      <c r="H811" s="27" t="s">
        <v>248</v>
      </c>
    </row>
    <row r="812" spans="4:8" x14ac:dyDescent="0.25">
      <c r="D812" s="27">
        <v>104183598</v>
      </c>
      <c r="E812" s="27" t="s">
        <v>247</v>
      </c>
      <c r="F812" s="27" t="s">
        <v>356</v>
      </c>
      <c r="G812" s="27" t="s">
        <v>355</v>
      </c>
      <c r="H812" s="27" t="s">
        <v>248</v>
      </c>
    </row>
    <row r="813" spans="4:8" x14ac:dyDescent="0.25">
      <c r="D813" s="27">
        <v>104183598</v>
      </c>
      <c r="E813" s="27" t="s">
        <v>247</v>
      </c>
      <c r="F813" s="27" t="s">
        <v>356</v>
      </c>
      <c r="G813" s="27" t="s">
        <v>355</v>
      </c>
      <c r="H813" s="27" t="s">
        <v>248</v>
      </c>
    </row>
    <row r="814" spans="4:8" x14ac:dyDescent="0.25">
      <c r="D814" s="27">
        <v>104183598</v>
      </c>
      <c r="E814" s="27" t="s">
        <v>247</v>
      </c>
      <c r="F814" s="27" t="s">
        <v>356</v>
      </c>
      <c r="G814" s="27" t="s">
        <v>355</v>
      </c>
      <c r="H814" s="27" t="s">
        <v>248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2.suppr_vide">
                <anchor moveWithCells="1" sizeWithCells="1">
                  <from>
                    <xdr:col>0</xdr:col>
                    <xdr:colOff>457200</xdr:colOff>
                    <xdr:row>2</xdr:row>
                    <xdr:rowOff>104775</xdr:rowOff>
                  </from>
                  <to>
                    <xdr:col>2</xdr:col>
                    <xdr:colOff>171450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Supp_données_tableau">
                <anchor moveWithCells="1" sizeWithCells="1">
                  <from>
                    <xdr:col>0</xdr:col>
                    <xdr:colOff>476250</xdr:colOff>
                    <xdr:row>0</xdr:row>
                    <xdr:rowOff>19050</xdr:rowOff>
                  </from>
                  <to>
                    <xdr:col>2</xdr:col>
                    <xdr:colOff>180975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Convertisseur">
                <anchor moveWithCells="1" sizeWithCells="1">
                  <from>
                    <xdr:col>0</xdr:col>
                    <xdr:colOff>447675</xdr:colOff>
                    <xdr:row>5</xdr:row>
                    <xdr:rowOff>9525</xdr:rowOff>
                  </from>
                  <to>
                    <xdr:col>2</xdr:col>
                    <xdr:colOff>161925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ActualiserDonnées">
                <anchor moveWithCells="1" sizeWithCells="1">
                  <from>
                    <xdr:col>0</xdr:col>
                    <xdr:colOff>438150</xdr:colOff>
                    <xdr:row>6</xdr:row>
                    <xdr:rowOff>114300</xdr:rowOff>
                  </from>
                  <to>
                    <xdr:col>2</xdr:col>
                    <xdr:colOff>152400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RAZMap">
                <anchor moveWithCells="1" sizeWithCells="1">
                  <from>
                    <xdr:col>0</xdr:col>
                    <xdr:colOff>438150</xdr:colOff>
                    <xdr:row>8</xdr:row>
                    <xdr:rowOff>47625</xdr:rowOff>
                  </from>
                  <to>
                    <xdr:col>2</xdr:col>
                    <xdr:colOff>152400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860"/>
  <sheetViews>
    <sheetView topLeftCell="B103" workbookViewId="0">
      <selection activeCell="K47" sqref="K47"/>
    </sheetView>
  </sheetViews>
  <sheetFormatPr baseColWidth="10" defaultRowHeight="15" x14ac:dyDescent="0.25"/>
  <cols>
    <col min="1" max="1" width="21" customWidth="1"/>
    <col min="2" max="2" width="10" style="31" customWidth="1"/>
    <col min="3" max="3" width="17.42578125" customWidth="1"/>
    <col min="4" max="4" width="17.42578125" bestFit="1" customWidth="1"/>
    <col min="6" max="6" width="11.42578125" style="26"/>
    <col min="7" max="7" width="13.140625" bestFit="1" customWidth="1"/>
    <col min="10" max="10" width="22.42578125" bestFit="1" customWidth="1"/>
    <col min="11" max="11" width="20.7109375" bestFit="1" customWidth="1"/>
  </cols>
  <sheetData>
    <row r="1" spans="1:13" x14ac:dyDescent="0.25">
      <c r="J1" t="s">
        <v>331</v>
      </c>
      <c r="K1" t="s">
        <v>350</v>
      </c>
      <c r="L1" s="62" t="s">
        <v>475</v>
      </c>
    </row>
    <row r="2" spans="1:13" x14ac:dyDescent="0.25">
      <c r="J2" s="62" t="s">
        <v>174</v>
      </c>
      <c r="K2" s="3">
        <f>SUMIF($G$4:$G$860,Tableau24[[#This Row],[Emplacement laiterie]],$F$4:$F$860)</f>
        <v>0</v>
      </c>
      <c r="L2" s="3">
        <f>ROUNDUP(Tableau24[[#This Row],[Nombre de palette ]],0)</f>
        <v>0</v>
      </c>
      <c r="M2" s="26"/>
    </row>
    <row r="3" spans="1:13" x14ac:dyDescent="0.25">
      <c r="A3" s="30" t="s">
        <v>249</v>
      </c>
      <c r="B3" s="32" t="s">
        <v>0</v>
      </c>
      <c r="C3" s="28" t="s">
        <v>299</v>
      </c>
      <c r="F3" s="26" t="s">
        <v>351</v>
      </c>
      <c r="G3" t="s">
        <v>352</v>
      </c>
      <c r="J3" s="62" t="s">
        <v>262</v>
      </c>
      <c r="K3" s="3">
        <f>SUMIF($G$4:$G$860,Tableau24[[#This Row],[Emplacement laiterie]],$F$4:$F$860)</f>
        <v>0</v>
      </c>
      <c r="L3" s="3">
        <f>ROUNDUP(Tableau24[[#This Row],[Nombre de palette ]],0)</f>
        <v>0</v>
      </c>
      <c r="M3" s="26"/>
    </row>
    <row r="4" spans="1:13" x14ac:dyDescent="0.25">
      <c r="A4" t="s">
        <v>109</v>
      </c>
      <c r="B4">
        <v>43685589</v>
      </c>
      <c r="C4" s="3">
        <v>1</v>
      </c>
      <c r="D4" s="29" t="str">
        <f>INDEX(Feuil16!$C$2:$C$328,MATCH(Feuil15!B4,Feuil16!$B$2:$B$328,0))</f>
        <v>Yes</v>
      </c>
      <c r="E4" t="str">
        <f>IF(ISNA(D4),"Yes",D4)</f>
        <v>Yes</v>
      </c>
      <c r="F4" s="3">
        <f>IF(GETPIVOTDATA("Article",$A$3,"Article",B4,"Emplacement",A4)&gt;1,IF(E4="Yes",GETPIVOTDATA("Article",$A$3,"Article",B4,"Emplacement",A4)/2,C4),GETPIVOTDATA("Article",$A$3,"Article",B4,"Emplacement",A4))</f>
        <v>1</v>
      </c>
      <c r="G4" s="62" t="str">
        <f t="shared" ref="G4:G67" si="0">A4</f>
        <v>CHAT23</v>
      </c>
      <c r="J4" s="62" t="s">
        <v>261</v>
      </c>
      <c r="K4" s="3">
        <f>SUMIF($G$4:$G$860,Tableau24[[#This Row],[Emplacement laiterie]],$F$4:$F$860)</f>
        <v>2.5</v>
      </c>
      <c r="L4" s="3">
        <f>ROUNDUP(Tableau24[[#This Row],[Nombre de palette ]],0)</f>
        <v>3</v>
      </c>
      <c r="M4" s="26"/>
    </row>
    <row r="5" spans="1:13" x14ac:dyDescent="0.25">
      <c r="A5" t="s">
        <v>109</v>
      </c>
      <c r="B5">
        <v>43693439</v>
      </c>
      <c r="C5" s="3">
        <v>1</v>
      </c>
      <c r="D5" s="29" t="str">
        <f>INDEX(Feuil16!$C$2:$C$328,MATCH(Feuil15!B5,Feuil16!$B$2:$B$328,0))</f>
        <v>Yes</v>
      </c>
      <c r="E5" t="str">
        <f t="shared" ref="E5:E68" si="1">IF(ISNA(D5),"Yes",D5)</f>
        <v>Yes</v>
      </c>
      <c r="F5" s="3">
        <f t="shared" ref="F5:F68" si="2">IF(GETPIVOTDATA("Article",$A$3,"Article",B5,"Emplacement",A5)&gt;1,IF(E5="Yes",GETPIVOTDATA("Article",$A$3,"Article",B5,"Emplacement",A5)/2,C5),GETPIVOTDATA("Article",$A$3,"Article",B5,"Emplacement",A5))</f>
        <v>1</v>
      </c>
      <c r="G5" s="62" t="str">
        <f t="shared" si="0"/>
        <v>CHAT23</v>
      </c>
      <c r="J5" s="62" t="s">
        <v>260</v>
      </c>
      <c r="K5" s="3">
        <f>SUMIF($G$4:$G$860,Tableau24[[#This Row],[Emplacement laiterie]],$F$4:$F$860)</f>
        <v>3</v>
      </c>
      <c r="L5" s="3">
        <f>ROUNDUP(Tableau24[[#This Row],[Nombre de palette ]],0)</f>
        <v>3</v>
      </c>
      <c r="M5" s="26"/>
    </row>
    <row r="6" spans="1:13" x14ac:dyDescent="0.25">
      <c r="A6" t="s">
        <v>109</v>
      </c>
      <c r="B6">
        <v>43695855</v>
      </c>
      <c r="C6" s="3">
        <v>2</v>
      </c>
      <c r="D6" s="29" t="str">
        <f>INDEX(Feuil16!$C$2:$C$328,MATCH(Feuil15!B6,Feuil16!$B$2:$B$328,0))</f>
        <v>Yes</v>
      </c>
      <c r="E6" t="str">
        <f t="shared" si="1"/>
        <v>Yes</v>
      </c>
      <c r="F6" s="3">
        <f t="shared" si="2"/>
        <v>1</v>
      </c>
      <c r="G6" s="62" t="str">
        <f t="shared" si="0"/>
        <v>CHAT23</v>
      </c>
      <c r="J6" s="62" t="s">
        <v>201</v>
      </c>
      <c r="K6" s="3">
        <f>SUMIF($G$4:$G$860,Tableau24[[#This Row],[Emplacement laiterie]],$F$4:$F$860)</f>
        <v>0</v>
      </c>
      <c r="L6" s="3">
        <f>ROUNDUP(Tableau24[[#This Row],[Nombre de palette ]],0)</f>
        <v>0</v>
      </c>
      <c r="M6" s="26"/>
    </row>
    <row r="7" spans="1:13" x14ac:dyDescent="0.25">
      <c r="A7" t="s">
        <v>109</v>
      </c>
      <c r="B7">
        <v>43820072</v>
      </c>
      <c r="C7" s="3">
        <v>1</v>
      </c>
      <c r="D7" s="29" t="str">
        <f>INDEX(Feuil16!$C$2:$C$328,MATCH(Feuil15!B7,Feuil16!$B$2:$B$328,0))</f>
        <v>Yes</v>
      </c>
      <c r="E7" t="str">
        <f t="shared" si="1"/>
        <v>Yes</v>
      </c>
      <c r="F7" s="3">
        <f t="shared" si="2"/>
        <v>1</v>
      </c>
      <c r="G7" s="62" t="str">
        <f t="shared" si="0"/>
        <v>CHAT23</v>
      </c>
      <c r="J7" s="62" t="s">
        <v>83</v>
      </c>
      <c r="K7" s="3">
        <f>SUMIF($G$4:$G$860,Tableau24[[#This Row],[Emplacement laiterie]],$F$4:$F$860)</f>
        <v>4</v>
      </c>
      <c r="L7" s="3">
        <f>ROUNDUP(Tableau24[[#This Row],[Nombre de palette ]],0)</f>
        <v>4</v>
      </c>
      <c r="M7" s="26"/>
    </row>
    <row r="8" spans="1:13" x14ac:dyDescent="0.25">
      <c r="A8" t="s">
        <v>109</v>
      </c>
      <c r="B8">
        <v>43820073</v>
      </c>
      <c r="C8" s="3">
        <v>1</v>
      </c>
      <c r="D8" s="29" t="str">
        <f>INDEX(Feuil16!$C$2:$C$328,MATCH(Feuil15!B8,Feuil16!$B$2:$B$328,0))</f>
        <v>Yes</v>
      </c>
      <c r="E8" t="str">
        <f t="shared" si="1"/>
        <v>Yes</v>
      </c>
      <c r="F8" s="3">
        <f t="shared" si="2"/>
        <v>1</v>
      </c>
      <c r="G8" s="62" t="str">
        <f t="shared" si="0"/>
        <v>CHAT23</v>
      </c>
      <c r="J8" s="62" t="s">
        <v>259</v>
      </c>
      <c r="K8" s="3">
        <f>SUMIF($G$4:$G$860,Tableau24[[#This Row],[Emplacement laiterie]],$F$4:$F$860)</f>
        <v>2.5</v>
      </c>
      <c r="L8" s="3">
        <f>ROUNDUP(Tableau24[[#This Row],[Nombre de palette ]],0)</f>
        <v>3</v>
      </c>
      <c r="M8" s="26"/>
    </row>
    <row r="9" spans="1:13" x14ac:dyDescent="0.25">
      <c r="A9" t="s">
        <v>109</v>
      </c>
      <c r="B9">
        <v>43851916</v>
      </c>
      <c r="C9" s="3">
        <v>1</v>
      </c>
      <c r="D9" s="29" t="e">
        <f>INDEX(Feuil16!$C$2:$C$328,MATCH(Feuil15!B9,Feuil16!$B$2:$B$328,0))</f>
        <v>#N/A</v>
      </c>
      <c r="E9" t="str">
        <f>IF(ISNA(D9),"Yes",D9)</f>
        <v>Yes</v>
      </c>
      <c r="F9" s="3">
        <f t="shared" si="2"/>
        <v>1</v>
      </c>
      <c r="G9" t="str">
        <f t="shared" si="0"/>
        <v>CHAT23</v>
      </c>
      <c r="J9" t="s">
        <v>145</v>
      </c>
      <c r="K9" s="3">
        <f>SUMIF($G$4:$G$860,Tableau24[[#This Row],[Emplacement laiterie]],$F$4:$F$860)</f>
        <v>0</v>
      </c>
      <c r="L9" s="3">
        <f>ROUNDUP(Tableau24[[#This Row],[Nombre de palette ]],0)</f>
        <v>0</v>
      </c>
      <c r="M9" s="26"/>
    </row>
    <row r="10" spans="1:13" x14ac:dyDescent="0.25">
      <c r="A10" t="s">
        <v>109</v>
      </c>
      <c r="B10">
        <v>43872722</v>
      </c>
      <c r="C10" s="3">
        <v>1</v>
      </c>
      <c r="D10" s="29" t="str">
        <f>INDEX(Feuil16!$C$2:$C$328,MATCH(Feuil15!B10,Feuil16!$B$2:$B$328,0))</f>
        <v>Yes</v>
      </c>
      <c r="E10" t="str">
        <f t="shared" si="1"/>
        <v>Yes</v>
      </c>
      <c r="F10" s="3">
        <f t="shared" si="2"/>
        <v>1</v>
      </c>
      <c r="G10" t="str">
        <f t="shared" si="0"/>
        <v>CHAT23</v>
      </c>
      <c r="J10" t="s">
        <v>258</v>
      </c>
      <c r="K10" s="3">
        <f>SUMIF($G$4:$G$860,Tableau24[[#This Row],[Emplacement laiterie]],$F$4:$F$860)</f>
        <v>0</v>
      </c>
      <c r="L10" s="3">
        <f>ROUNDUP(Tableau24[[#This Row],[Nombre de palette ]],0)</f>
        <v>0</v>
      </c>
      <c r="M10" s="26"/>
    </row>
    <row r="11" spans="1:13" x14ac:dyDescent="0.25">
      <c r="A11" t="s">
        <v>109</v>
      </c>
      <c r="B11">
        <v>43896709</v>
      </c>
      <c r="C11" s="3">
        <v>2</v>
      </c>
      <c r="D11" s="29" t="str">
        <f>INDEX(Feuil16!$C$2:$C$328,MATCH(Feuil15!B11,Feuil16!$B$2:$B$328,0))</f>
        <v>Yes</v>
      </c>
      <c r="E11" t="str">
        <f t="shared" si="1"/>
        <v>Yes</v>
      </c>
      <c r="F11" s="3">
        <f t="shared" si="2"/>
        <v>1</v>
      </c>
      <c r="G11" t="str">
        <f t="shared" si="0"/>
        <v>CHAT23</v>
      </c>
      <c r="J11" t="s">
        <v>141</v>
      </c>
      <c r="K11" s="3">
        <f>SUMIF($G$4:$G$860,Tableau24[[#This Row],[Emplacement laiterie]],$F$4:$F$860)</f>
        <v>0</v>
      </c>
      <c r="L11" s="3">
        <f>ROUNDUP(Tableau24[[#This Row],[Nombre de palette ]],0)</f>
        <v>0</v>
      </c>
      <c r="M11" s="26"/>
    </row>
    <row r="12" spans="1:13" x14ac:dyDescent="0.25">
      <c r="A12" t="s">
        <v>109</v>
      </c>
      <c r="B12">
        <v>43897656</v>
      </c>
      <c r="C12" s="3">
        <v>1</v>
      </c>
      <c r="D12" s="29" t="str">
        <f>INDEX(Feuil16!$C$2:$C$328,MATCH(Feuil15!B12,Feuil16!$B$2:$B$328,0))</f>
        <v>Yes</v>
      </c>
      <c r="E12" t="str">
        <f t="shared" si="1"/>
        <v>Yes</v>
      </c>
      <c r="F12" s="3">
        <f t="shared" si="2"/>
        <v>1</v>
      </c>
      <c r="G12" t="str">
        <f t="shared" si="0"/>
        <v>CHAT23</v>
      </c>
      <c r="J12" t="s">
        <v>257</v>
      </c>
      <c r="K12" s="3">
        <f>SUMIF($G$4:$G$860,Tableau24[[#This Row],[Emplacement laiterie]],$F$4:$F$860)</f>
        <v>0</v>
      </c>
      <c r="L12" s="3">
        <f>ROUNDUP(Tableau24[[#This Row],[Nombre de palette ]],0)</f>
        <v>0</v>
      </c>
      <c r="M12" s="26"/>
    </row>
    <row r="13" spans="1:13" x14ac:dyDescent="0.25">
      <c r="A13" t="s">
        <v>109</v>
      </c>
      <c r="B13">
        <v>43937774</v>
      </c>
      <c r="C13" s="3">
        <v>1</v>
      </c>
      <c r="D13" s="29" t="str">
        <f>INDEX(Feuil16!$C$2:$C$328,MATCH(Feuil15!B13,Feuil16!$B$2:$B$328,0))</f>
        <v>Yes</v>
      </c>
      <c r="E13" t="str">
        <f t="shared" si="1"/>
        <v>Yes</v>
      </c>
      <c r="F13" s="3">
        <f t="shared" si="2"/>
        <v>1</v>
      </c>
      <c r="G13" t="str">
        <f t="shared" si="0"/>
        <v>CHAT23</v>
      </c>
      <c r="J13" t="s">
        <v>256</v>
      </c>
      <c r="K13" s="3">
        <f>SUMIF($G$4:$G$860,Tableau24[[#This Row],[Emplacement laiterie]],$F$4:$F$860)</f>
        <v>1</v>
      </c>
      <c r="L13" s="3">
        <f>ROUNDUP(Tableau24[[#This Row],[Nombre de palette ]],0)</f>
        <v>1</v>
      </c>
      <c r="M13" s="26"/>
    </row>
    <row r="14" spans="1:13" x14ac:dyDescent="0.25">
      <c r="A14" t="s">
        <v>109</v>
      </c>
      <c r="B14">
        <v>43736001</v>
      </c>
      <c r="C14" s="3">
        <v>1</v>
      </c>
      <c r="D14" s="29" t="str">
        <f>INDEX(Feuil16!$C$2:$C$328,MATCH(Feuil15!B14,Feuil16!$B$2:$B$328,0))</f>
        <v>Yes</v>
      </c>
      <c r="E14" t="str">
        <f t="shared" si="1"/>
        <v>Yes</v>
      </c>
      <c r="F14" s="3">
        <f t="shared" si="2"/>
        <v>1</v>
      </c>
      <c r="G14" t="str">
        <f t="shared" si="0"/>
        <v>CHAT23</v>
      </c>
      <c r="J14" t="s">
        <v>153</v>
      </c>
      <c r="K14" s="3">
        <f>SUMIF($G$4:$G$860,Tableau24[[#This Row],[Emplacement laiterie]],$F$4:$F$860)</f>
        <v>1.5</v>
      </c>
      <c r="L14" s="3">
        <f>ROUNDUP(Tableau24[[#This Row],[Nombre de palette ]],0)</f>
        <v>2</v>
      </c>
      <c r="M14" s="26"/>
    </row>
    <row r="15" spans="1:13" x14ac:dyDescent="0.25">
      <c r="A15" t="s">
        <v>109</v>
      </c>
      <c r="B15">
        <v>43820045</v>
      </c>
      <c r="C15" s="3">
        <v>1</v>
      </c>
      <c r="D15" s="29" t="str">
        <f>INDEX(Feuil16!$C$2:$C$328,MATCH(Feuil15!B15,Feuil16!$B$2:$B$328,0))</f>
        <v>Yes</v>
      </c>
      <c r="E15" t="str">
        <f t="shared" si="1"/>
        <v>Yes</v>
      </c>
      <c r="F15" s="3">
        <f t="shared" si="2"/>
        <v>1</v>
      </c>
      <c r="G15" t="str">
        <f t="shared" si="0"/>
        <v>CHAT23</v>
      </c>
      <c r="J15" t="s">
        <v>172</v>
      </c>
      <c r="K15" s="3">
        <f>SUMIF($G$4:$G$860,Tableau24[[#This Row],[Emplacement laiterie]],$F$4:$F$860)</f>
        <v>1</v>
      </c>
      <c r="L15" s="3">
        <f>ROUNDUP(Tableau24[[#This Row],[Nombre de palette ]],0)</f>
        <v>1</v>
      </c>
      <c r="M15" s="26"/>
    </row>
    <row r="16" spans="1:13" x14ac:dyDescent="0.25">
      <c r="A16" t="s">
        <v>109</v>
      </c>
      <c r="B16">
        <v>43820074</v>
      </c>
      <c r="C16" s="3">
        <v>1</v>
      </c>
      <c r="D16" s="29" t="str">
        <f>INDEX(Feuil16!$C$2:$C$328,MATCH(Feuil15!B16,Feuil16!$B$2:$B$328,0))</f>
        <v>Yes</v>
      </c>
      <c r="E16" t="str">
        <f t="shared" si="1"/>
        <v>Yes</v>
      </c>
      <c r="F16" s="3">
        <f t="shared" si="2"/>
        <v>1</v>
      </c>
      <c r="G16" t="str">
        <f t="shared" si="0"/>
        <v>CHAT23</v>
      </c>
      <c r="J16" t="s">
        <v>166</v>
      </c>
      <c r="K16" s="3">
        <f>SUMIF($G$4:$G$860,Tableau24[[#This Row],[Emplacement laiterie]],$F$4:$F$860)</f>
        <v>1</v>
      </c>
      <c r="L16" s="3">
        <f>ROUNDUP(Tableau24[[#This Row],[Nombre de palette ]],0)</f>
        <v>1</v>
      </c>
      <c r="M16" s="26"/>
    </row>
    <row r="17" spans="1:13" x14ac:dyDescent="0.25">
      <c r="A17" t="s">
        <v>112</v>
      </c>
      <c r="B17">
        <v>43685592</v>
      </c>
      <c r="C17" s="3">
        <v>2</v>
      </c>
      <c r="D17" s="29" t="str">
        <f>INDEX(Feuil16!$C$2:$C$328,MATCH(Feuil15!B17,Feuil16!$B$2:$B$328,0))</f>
        <v>Yes</v>
      </c>
      <c r="E17" t="str">
        <f t="shared" si="1"/>
        <v>Yes</v>
      </c>
      <c r="F17" s="3">
        <f t="shared" si="2"/>
        <v>1</v>
      </c>
      <c r="G17" t="str">
        <f t="shared" si="0"/>
        <v>CHAT24</v>
      </c>
      <c r="J17" t="s">
        <v>164</v>
      </c>
      <c r="K17" s="3">
        <f>SUMIF($G$4:$G$860,Tableau24[[#This Row],[Emplacement laiterie]],$F$4:$F$860)</f>
        <v>0</v>
      </c>
      <c r="L17" s="3">
        <f>ROUNDUP(Tableau24[[#This Row],[Nombre de palette ]],0)</f>
        <v>0</v>
      </c>
      <c r="M17" s="26"/>
    </row>
    <row r="18" spans="1:13" x14ac:dyDescent="0.25">
      <c r="A18" t="s">
        <v>112</v>
      </c>
      <c r="B18">
        <v>43820046</v>
      </c>
      <c r="C18" s="3">
        <v>2</v>
      </c>
      <c r="D18" s="29" t="str">
        <f>INDEX(Feuil16!$C$2:$C$328,MATCH(Feuil15!B18,Feuil16!$B$2:$B$328,0))</f>
        <v>Yes</v>
      </c>
      <c r="E18" t="str">
        <f t="shared" si="1"/>
        <v>Yes</v>
      </c>
      <c r="F18" s="3">
        <f t="shared" si="2"/>
        <v>1</v>
      </c>
      <c r="G18" t="str">
        <f t="shared" si="0"/>
        <v>CHAT24</v>
      </c>
      <c r="J18" t="s">
        <v>255</v>
      </c>
      <c r="K18" s="3">
        <f>SUMIF($G$4:$G$860,Tableau24[[#This Row],[Emplacement laiterie]],$F$4:$F$860)</f>
        <v>1</v>
      </c>
      <c r="L18" s="3">
        <f>ROUNDUP(Tableau24[[#This Row],[Nombre de palette ]],0)</f>
        <v>1</v>
      </c>
      <c r="M18" s="26"/>
    </row>
    <row r="19" spans="1:13" x14ac:dyDescent="0.25">
      <c r="A19" t="s">
        <v>112</v>
      </c>
      <c r="B19">
        <v>43820047</v>
      </c>
      <c r="C19" s="3">
        <v>1</v>
      </c>
      <c r="D19" s="29" t="str">
        <f>INDEX(Feuil16!$C$2:$C$328,MATCH(Feuil15!B19,Feuil16!$B$2:$B$328,0))</f>
        <v>Yes</v>
      </c>
      <c r="E19" t="str">
        <f t="shared" si="1"/>
        <v>Yes</v>
      </c>
      <c r="F19" s="3">
        <f t="shared" si="2"/>
        <v>1</v>
      </c>
      <c r="G19" t="str">
        <f t="shared" si="0"/>
        <v>CHAT24</v>
      </c>
      <c r="J19" t="s">
        <v>180</v>
      </c>
      <c r="K19" s="3">
        <f>SUMIF($G$4:$G$860,Tableau24[[#This Row],[Emplacement laiterie]],$F$4:$F$860)</f>
        <v>1.5</v>
      </c>
      <c r="L19" s="3">
        <f>ROUNDUP(Tableau24[[#This Row],[Nombre de palette ]],0)</f>
        <v>2</v>
      </c>
      <c r="M19" s="26"/>
    </row>
    <row r="20" spans="1:13" x14ac:dyDescent="0.25">
      <c r="A20" t="s">
        <v>112</v>
      </c>
      <c r="B20">
        <v>43820076</v>
      </c>
      <c r="C20" s="3">
        <v>1</v>
      </c>
      <c r="D20" s="29" t="str">
        <f>INDEX(Feuil16!$C$2:$C$328,MATCH(Feuil15!B20,Feuil16!$B$2:$B$328,0))</f>
        <v>Yes</v>
      </c>
      <c r="E20" t="str">
        <f t="shared" si="1"/>
        <v>Yes</v>
      </c>
      <c r="F20" s="3">
        <f t="shared" si="2"/>
        <v>1</v>
      </c>
      <c r="G20" t="str">
        <f t="shared" si="0"/>
        <v>CHAT24</v>
      </c>
      <c r="J20" t="s">
        <v>212</v>
      </c>
      <c r="K20" s="3">
        <f>SUMIF($G$4:$G$860,Tableau24[[#This Row],[Emplacement laiterie]],$F$4:$F$860)</f>
        <v>1</v>
      </c>
      <c r="L20" s="3">
        <f>ROUNDUP(Tableau24[[#This Row],[Nombre de palette ]],0)</f>
        <v>1</v>
      </c>
      <c r="M20" s="26"/>
    </row>
    <row r="21" spans="1:13" x14ac:dyDescent="0.25">
      <c r="A21" t="s">
        <v>112</v>
      </c>
      <c r="B21">
        <v>43851878</v>
      </c>
      <c r="C21" s="3">
        <v>1</v>
      </c>
      <c r="D21" s="29" t="str">
        <f>INDEX(Feuil16!$C$2:$C$328,MATCH(Feuil15!B21,Feuil16!$B$2:$B$328,0))</f>
        <v>Yes</v>
      </c>
      <c r="E21" t="str">
        <f t="shared" si="1"/>
        <v>Yes</v>
      </c>
      <c r="F21" s="3">
        <f t="shared" si="2"/>
        <v>1</v>
      </c>
      <c r="G21" t="str">
        <f t="shared" si="0"/>
        <v>CHAT24</v>
      </c>
      <c r="J21" t="s">
        <v>124</v>
      </c>
      <c r="K21" s="3">
        <f>SUMIF($G$4:$G$860,Tableau24[[#This Row],[Emplacement laiterie]],$F$4:$F$860)</f>
        <v>1</v>
      </c>
      <c r="L21" s="3">
        <f>ROUNDUP(Tableau24[[#This Row],[Nombre de palette ]],0)</f>
        <v>1</v>
      </c>
      <c r="M21" s="26"/>
    </row>
    <row r="22" spans="1:13" x14ac:dyDescent="0.25">
      <c r="A22" t="s">
        <v>112</v>
      </c>
      <c r="B22">
        <v>43856593</v>
      </c>
      <c r="C22" s="3">
        <v>1</v>
      </c>
      <c r="D22" s="29" t="str">
        <f>INDEX(Feuil16!$C$2:$C$328,MATCH(Feuil15!B22,Feuil16!$B$2:$B$328,0))</f>
        <v>Yes</v>
      </c>
      <c r="E22" t="str">
        <f t="shared" si="1"/>
        <v>Yes</v>
      </c>
      <c r="F22" s="3">
        <f t="shared" si="2"/>
        <v>1</v>
      </c>
      <c r="G22" t="str">
        <f t="shared" si="0"/>
        <v>CHAT24</v>
      </c>
      <c r="J22" t="s">
        <v>215</v>
      </c>
      <c r="K22" s="3">
        <f>SUMIF($G$4:$G$860,Tableau24[[#This Row],[Emplacement laiterie]],$F$4:$F$860)</f>
        <v>1.5</v>
      </c>
      <c r="L22" s="3">
        <f>ROUNDUP(Tableau24[[#This Row],[Nombre de palette ]],0)</f>
        <v>2</v>
      </c>
      <c r="M22" s="26"/>
    </row>
    <row r="23" spans="1:13" x14ac:dyDescent="0.25">
      <c r="A23" t="s">
        <v>112</v>
      </c>
      <c r="B23">
        <v>43871065</v>
      </c>
      <c r="C23" s="3">
        <v>2</v>
      </c>
      <c r="D23" s="29" t="str">
        <f>INDEX(Feuil16!$C$2:$C$328,MATCH(Feuil15!B23,Feuil16!$B$2:$B$328,0))</f>
        <v>Yes</v>
      </c>
      <c r="E23" t="str">
        <f t="shared" si="1"/>
        <v>Yes</v>
      </c>
      <c r="F23" s="3">
        <f t="shared" si="2"/>
        <v>1</v>
      </c>
      <c r="G23" t="str">
        <f t="shared" si="0"/>
        <v>CHAT24</v>
      </c>
      <c r="J23" t="s">
        <v>195</v>
      </c>
      <c r="K23" s="3">
        <f>SUMIF($G$4:$G$860,Tableau24[[#This Row],[Emplacement laiterie]],$F$4:$F$860)</f>
        <v>0</v>
      </c>
      <c r="L23" s="3">
        <f>ROUNDUP(Tableau24[[#This Row],[Nombre de palette ]],0)</f>
        <v>0</v>
      </c>
      <c r="M23" s="26"/>
    </row>
    <row r="24" spans="1:13" x14ac:dyDescent="0.25">
      <c r="A24" t="s">
        <v>112</v>
      </c>
      <c r="B24">
        <v>43931866</v>
      </c>
      <c r="C24" s="3">
        <v>1</v>
      </c>
      <c r="D24" s="29" t="str">
        <f>INDEX(Feuil16!$C$2:$C$328,MATCH(Feuil15!B24,Feuil16!$B$2:$B$328,0))</f>
        <v>Yes</v>
      </c>
      <c r="E24" t="str">
        <f t="shared" si="1"/>
        <v>Yes</v>
      </c>
      <c r="F24" s="3">
        <f t="shared" si="2"/>
        <v>1</v>
      </c>
      <c r="G24" t="str">
        <f t="shared" si="0"/>
        <v>CHAT24</v>
      </c>
      <c r="J24" t="s">
        <v>136</v>
      </c>
      <c r="K24" s="3">
        <f>SUMIF($G$4:$G$860,Tableau24[[#This Row],[Emplacement laiterie]],$F$4:$F$860)</f>
        <v>2.5</v>
      </c>
      <c r="L24" s="3">
        <f>ROUNDUP(Tableau24[[#This Row],[Nombre de palette ]],0)</f>
        <v>3</v>
      </c>
      <c r="M24" s="26"/>
    </row>
    <row r="25" spans="1:13" x14ac:dyDescent="0.25">
      <c r="A25" t="s">
        <v>112</v>
      </c>
      <c r="B25">
        <v>43958264</v>
      </c>
      <c r="C25" s="3">
        <v>1</v>
      </c>
      <c r="D25" s="29" t="str">
        <f>INDEX(Feuil16!$C$2:$C$328,MATCH(Feuil15!B25,Feuil16!$B$2:$B$328,0))</f>
        <v>Yes</v>
      </c>
      <c r="E25" t="str">
        <f t="shared" si="1"/>
        <v>Yes</v>
      </c>
      <c r="F25" s="3">
        <f t="shared" si="2"/>
        <v>1</v>
      </c>
      <c r="G25" t="str">
        <f t="shared" si="0"/>
        <v>CHAT24</v>
      </c>
      <c r="J25" t="s">
        <v>214</v>
      </c>
      <c r="K25" s="3">
        <f>SUMIF($G$4:$G$860,Tableau24[[#This Row],[Emplacement laiterie]],$F$4:$F$860)</f>
        <v>0</v>
      </c>
      <c r="L25" s="3">
        <f>ROUNDUP(Tableau24[[#This Row],[Nombre de palette ]],0)</f>
        <v>0</v>
      </c>
      <c r="M25" s="26"/>
    </row>
    <row r="26" spans="1:13" x14ac:dyDescent="0.25">
      <c r="A26" t="s">
        <v>112</v>
      </c>
      <c r="B26">
        <v>43856553</v>
      </c>
      <c r="C26" s="3">
        <v>2</v>
      </c>
      <c r="D26" s="29" t="str">
        <f>INDEX(Feuil16!$C$2:$C$328,MATCH(Feuil15!B26,Feuil16!$B$2:$B$328,0))</f>
        <v>Yes</v>
      </c>
      <c r="E26" t="str">
        <f t="shared" si="1"/>
        <v>Yes</v>
      </c>
      <c r="F26" s="3">
        <f t="shared" si="2"/>
        <v>1</v>
      </c>
      <c r="G26" t="str">
        <f t="shared" si="0"/>
        <v>CHAT24</v>
      </c>
      <c r="J26" t="s">
        <v>234</v>
      </c>
      <c r="K26" s="3">
        <f>SUMIF($G$4:$G$860,Tableau24[[#This Row],[Emplacement laiterie]],$F$4:$F$860)</f>
        <v>2.5</v>
      </c>
      <c r="L26" s="3">
        <f>ROUNDUP(Tableau24[[#This Row],[Nombre de palette ]],0)</f>
        <v>3</v>
      </c>
      <c r="M26" s="26"/>
    </row>
    <row r="27" spans="1:13" x14ac:dyDescent="0.25">
      <c r="A27" t="s">
        <v>112</v>
      </c>
      <c r="B27">
        <v>43856554</v>
      </c>
      <c r="C27" s="3">
        <v>1</v>
      </c>
      <c r="D27" s="29" t="str">
        <f>INDEX(Feuil16!$C$2:$C$328,MATCH(Feuil15!B27,Feuil16!$B$2:$B$328,0))</f>
        <v>Yes</v>
      </c>
      <c r="E27" t="str">
        <f t="shared" si="1"/>
        <v>Yes</v>
      </c>
      <c r="F27" s="3">
        <f t="shared" si="2"/>
        <v>1</v>
      </c>
      <c r="G27" t="str">
        <f t="shared" si="0"/>
        <v>CHAT24</v>
      </c>
      <c r="J27" t="s">
        <v>189</v>
      </c>
      <c r="K27" s="3">
        <f>SUMIF($G$4:$G$860,Tableau24[[#This Row],[Emplacement laiterie]],$F$4:$F$860)</f>
        <v>2.5</v>
      </c>
      <c r="L27" s="3">
        <f>ROUNDUP(Tableau24[[#This Row],[Nombre de palette ]],0)</f>
        <v>3</v>
      </c>
      <c r="M27" s="26"/>
    </row>
    <row r="28" spans="1:13" x14ac:dyDescent="0.25">
      <c r="A28" t="s">
        <v>149</v>
      </c>
      <c r="B28">
        <v>43806575</v>
      </c>
      <c r="C28" s="3">
        <v>2</v>
      </c>
      <c r="D28" s="29" t="str">
        <f>INDEX(Feuil16!$C$2:$C$328,MATCH(Feuil15!B28,Feuil16!$B$2:$B$328,0))</f>
        <v>Yes</v>
      </c>
      <c r="E28" t="str">
        <f t="shared" si="1"/>
        <v>Yes</v>
      </c>
      <c r="F28" s="3">
        <f t="shared" si="2"/>
        <v>1</v>
      </c>
      <c r="G28" t="str">
        <f t="shared" si="0"/>
        <v>CHAT25</v>
      </c>
      <c r="J28" t="s">
        <v>199</v>
      </c>
      <c r="K28" s="3">
        <f>SUMIF($G$4:$G$860,Tableau24[[#This Row],[Emplacement laiterie]],$F$4:$F$860)</f>
        <v>1.5</v>
      </c>
      <c r="L28" s="3">
        <f>ROUNDUP(Tableau24[[#This Row],[Nombre de palette ]],0)</f>
        <v>2</v>
      </c>
      <c r="M28" s="26"/>
    </row>
    <row r="29" spans="1:13" x14ac:dyDescent="0.25">
      <c r="A29" t="s">
        <v>149</v>
      </c>
      <c r="B29">
        <v>43806576</v>
      </c>
      <c r="C29" s="3">
        <v>1</v>
      </c>
      <c r="D29" s="29" t="str">
        <f>INDEX(Feuil16!$C$2:$C$328,MATCH(Feuil15!B29,Feuil16!$B$2:$B$328,0))</f>
        <v>Yes</v>
      </c>
      <c r="E29" t="str">
        <f t="shared" si="1"/>
        <v>Yes</v>
      </c>
      <c r="F29" s="3">
        <f t="shared" si="2"/>
        <v>1</v>
      </c>
      <c r="G29" t="str">
        <f t="shared" si="0"/>
        <v>CHAT25</v>
      </c>
      <c r="J29" t="s">
        <v>279</v>
      </c>
      <c r="K29" s="3">
        <f>SUMIF($G$4:$G$860,Tableau24[[#This Row],[Emplacement laiterie]],$F$4:$F$860)</f>
        <v>1</v>
      </c>
      <c r="L29" s="3">
        <f>ROUNDUP(Tableau24[[#This Row],[Nombre de palette ]],0)</f>
        <v>1</v>
      </c>
      <c r="M29" s="26"/>
    </row>
    <row r="30" spans="1:13" x14ac:dyDescent="0.25">
      <c r="A30" t="s">
        <v>149</v>
      </c>
      <c r="B30">
        <v>43807133</v>
      </c>
      <c r="C30" s="3">
        <v>1</v>
      </c>
      <c r="D30" s="29" t="str">
        <f>INDEX(Feuil16!$C$2:$C$328,MATCH(Feuil15!B30,Feuil16!$B$2:$B$328,0))</f>
        <v>Yes</v>
      </c>
      <c r="E30" t="str">
        <f t="shared" si="1"/>
        <v>Yes</v>
      </c>
      <c r="F30" s="3">
        <f t="shared" si="2"/>
        <v>1</v>
      </c>
      <c r="G30" t="str">
        <f t="shared" si="0"/>
        <v>CHAT25</v>
      </c>
      <c r="J30" t="s">
        <v>31</v>
      </c>
      <c r="K30" s="3">
        <f>SUMIF($G$4:$G$860,Tableau24[[#This Row],[Emplacement laiterie]],$F$4:$F$860)</f>
        <v>1</v>
      </c>
      <c r="L30" s="3">
        <f>ROUNDUP(Tableau24[[#This Row],[Nombre de palette ]],0)</f>
        <v>1</v>
      </c>
      <c r="M30" s="26"/>
    </row>
    <row r="31" spans="1:13" x14ac:dyDescent="0.25">
      <c r="A31" t="s">
        <v>149</v>
      </c>
      <c r="B31">
        <v>43807141</v>
      </c>
      <c r="C31" s="3">
        <v>1</v>
      </c>
      <c r="D31" s="29" t="str">
        <f>INDEX(Feuil16!$C$2:$C$328,MATCH(Feuil15!B31,Feuil16!$B$2:$B$328,0))</f>
        <v>Yes</v>
      </c>
      <c r="E31" t="str">
        <f t="shared" si="1"/>
        <v>Yes</v>
      </c>
      <c r="F31" s="3">
        <f t="shared" si="2"/>
        <v>1</v>
      </c>
      <c r="G31" t="str">
        <f t="shared" si="0"/>
        <v>CHAT25</v>
      </c>
      <c r="J31" t="s">
        <v>332</v>
      </c>
      <c r="K31" s="3">
        <f>SUMIF($G$4:$G$860,Tableau24[[#This Row],[Emplacement laiterie]],$F$4:$F$860)</f>
        <v>0</v>
      </c>
      <c r="L31" s="3">
        <f>ROUNDUP(Tableau24[[#This Row],[Nombre de palette ]],0)</f>
        <v>0</v>
      </c>
      <c r="M31" s="26"/>
    </row>
    <row r="32" spans="1:13" x14ac:dyDescent="0.25">
      <c r="A32" t="s">
        <v>149</v>
      </c>
      <c r="B32">
        <v>43807143</v>
      </c>
      <c r="C32" s="3">
        <v>3</v>
      </c>
      <c r="D32" s="29" t="str">
        <f>INDEX(Feuil16!$C$2:$C$328,MATCH(Feuil15!B32,Feuil16!$B$2:$B$328,0))</f>
        <v>Yes</v>
      </c>
      <c r="E32" t="str">
        <f t="shared" si="1"/>
        <v>Yes</v>
      </c>
      <c r="F32" s="3">
        <f t="shared" si="2"/>
        <v>1.5</v>
      </c>
      <c r="G32" t="str">
        <f t="shared" si="0"/>
        <v>CHAT25</v>
      </c>
      <c r="J32" t="s">
        <v>333</v>
      </c>
      <c r="K32" s="3">
        <f>SUMIF($G$4:$G$860,Tableau24[[#This Row],[Emplacement laiterie]],$F$4:$F$860)</f>
        <v>0</v>
      </c>
      <c r="L32" s="3">
        <f>ROUNDUP(Tableau24[[#This Row],[Nombre de palette ]],0)</f>
        <v>0</v>
      </c>
      <c r="M32" s="26"/>
    </row>
    <row r="33" spans="1:13" x14ac:dyDescent="0.25">
      <c r="A33" t="s">
        <v>149</v>
      </c>
      <c r="B33">
        <v>43807146</v>
      </c>
      <c r="C33" s="3">
        <v>1</v>
      </c>
      <c r="D33" s="29" t="str">
        <f>INDEX(Feuil16!$C$2:$C$328,MATCH(Feuil15!B33,Feuil16!$B$2:$B$328,0))</f>
        <v>Yes</v>
      </c>
      <c r="E33" t="str">
        <f t="shared" si="1"/>
        <v>Yes</v>
      </c>
      <c r="F33" s="3">
        <f t="shared" si="2"/>
        <v>1</v>
      </c>
      <c r="G33" t="str">
        <f t="shared" si="0"/>
        <v>CHAT25</v>
      </c>
      <c r="J33" t="s">
        <v>334</v>
      </c>
      <c r="K33" s="3">
        <f>SUMIF($G$4:$G$860,Tableau24[[#This Row],[Emplacement laiterie]],$F$4:$F$860)</f>
        <v>0</v>
      </c>
      <c r="L33" s="3">
        <f>ROUNDUP(Tableau24[[#This Row],[Nombre de palette ]],0)</f>
        <v>0</v>
      </c>
      <c r="M33" s="26"/>
    </row>
    <row r="34" spans="1:13" x14ac:dyDescent="0.25">
      <c r="A34" t="s">
        <v>149</v>
      </c>
      <c r="B34">
        <v>43850906</v>
      </c>
      <c r="C34" s="3">
        <v>1</v>
      </c>
      <c r="D34" s="29" t="str">
        <f>INDEX(Feuil16!$C$2:$C$328,MATCH(Feuil15!B34,Feuil16!$B$2:$B$328,0))</f>
        <v>Yes</v>
      </c>
      <c r="E34" t="str">
        <f t="shared" si="1"/>
        <v>Yes</v>
      </c>
      <c r="F34" s="3">
        <f t="shared" si="2"/>
        <v>1</v>
      </c>
      <c r="G34" t="str">
        <f t="shared" si="0"/>
        <v>CHAT25</v>
      </c>
      <c r="J34" t="s">
        <v>335</v>
      </c>
      <c r="K34" s="3">
        <f>SUMIF($G$4:$G$860,Tableau24[[#This Row],[Emplacement laiterie]],$F$4:$F$860)</f>
        <v>0</v>
      </c>
      <c r="L34" s="3">
        <f>ROUNDUP(Tableau24[[#This Row],[Nombre de palette ]],0)</f>
        <v>0</v>
      </c>
      <c r="M34" s="26"/>
    </row>
    <row r="35" spans="1:13" x14ac:dyDescent="0.25">
      <c r="A35" t="s">
        <v>197</v>
      </c>
      <c r="B35">
        <v>43852390</v>
      </c>
      <c r="C35" s="3">
        <v>2</v>
      </c>
      <c r="D35" s="29" t="str">
        <f>INDEX(Feuil16!$C$2:$C$328,MATCH(Feuil15!B35,Feuil16!$B$2:$B$328,0))</f>
        <v>Yes</v>
      </c>
      <c r="E35" t="str">
        <f t="shared" si="1"/>
        <v>Yes</v>
      </c>
      <c r="F35" s="3">
        <f t="shared" si="2"/>
        <v>1</v>
      </c>
      <c r="G35" t="str">
        <f t="shared" si="0"/>
        <v>CHIEN20</v>
      </c>
      <c r="J35" t="s">
        <v>336</v>
      </c>
      <c r="K35" s="3">
        <f>SUMIF($G$4:$G$860,Tableau24[[#This Row],[Emplacement laiterie]],$F$4:$F$860)</f>
        <v>0</v>
      </c>
      <c r="L35" s="3">
        <f>ROUNDUP(Tableau24[[#This Row],[Nombre de palette ]],0)</f>
        <v>0</v>
      </c>
      <c r="M35" s="26"/>
    </row>
    <row r="36" spans="1:13" x14ac:dyDescent="0.25">
      <c r="A36" t="s">
        <v>197</v>
      </c>
      <c r="B36">
        <v>43937809</v>
      </c>
      <c r="C36" s="3">
        <v>1</v>
      </c>
      <c r="D36" s="29" t="str">
        <f>INDEX(Feuil16!$C$2:$C$328,MATCH(Feuil15!B36,Feuil16!$B$2:$B$328,0))</f>
        <v>Yes</v>
      </c>
      <c r="E36" t="str">
        <f t="shared" si="1"/>
        <v>Yes</v>
      </c>
      <c r="F36" s="3">
        <f t="shared" si="2"/>
        <v>1</v>
      </c>
      <c r="G36" t="str">
        <f t="shared" si="0"/>
        <v>CHIEN20</v>
      </c>
      <c r="J36" t="s">
        <v>337</v>
      </c>
      <c r="K36" s="3">
        <f>SUMIF($G$4:$G$860,Tableau24[[#This Row],[Emplacement laiterie]],$F$4:$F$860)</f>
        <v>0</v>
      </c>
      <c r="L36" s="3">
        <f>ROUNDUP(Tableau24[[#This Row],[Nombre de palette ]],0)</f>
        <v>0</v>
      </c>
      <c r="M36" s="26"/>
    </row>
    <row r="37" spans="1:13" x14ac:dyDescent="0.25">
      <c r="A37" t="s">
        <v>208</v>
      </c>
      <c r="B37">
        <v>43854278</v>
      </c>
      <c r="C37" s="3">
        <v>1</v>
      </c>
      <c r="D37" s="29" t="str">
        <f>INDEX(Feuil16!$C$2:$C$328,MATCH(Feuil15!B37,Feuil16!$B$2:$B$328,0))</f>
        <v>Yes</v>
      </c>
      <c r="E37" t="str">
        <f t="shared" si="1"/>
        <v>Yes</v>
      </c>
      <c r="F37" s="3">
        <f t="shared" si="2"/>
        <v>1</v>
      </c>
      <c r="G37" t="str">
        <f t="shared" si="0"/>
        <v>CHIEN21</v>
      </c>
      <c r="J37" t="s">
        <v>163</v>
      </c>
      <c r="K37" s="3">
        <f>SUMIF($G$4:$G$860,Tableau24[[#This Row],[Emplacement laiterie]],$F$4:$F$860)</f>
        <v>11</v>
      </c>
      <c r="L37" s="3">
        <f>ROUNDUP(Tableau24[[#This Row],[Nombre de palette ]],0)</f>
        <v>11</v>
      </c>
      <c r="M37" s="26"/>
    </row>
    <row r="38" spans="1:13" x14ac:dyDescent="0.25">
      <c r="A38" t="s">
        <v>208</v>
      </c>
      <c r="B38">
        <v>43854279</v>
      </c>
      <c r="C38" s="3">
        <v>3</v>
      </c>
      <c r="D38" s="29" t="str">
        <f>INDEX(Feuil16!$C$2:$C$328,MATCH(Feuil15!B38,Feuil16!$B$2:$B$328,0))</f>
        <v>Yes</v>
      </c>
      <c r="E38" t="str">
        <f t="shared" si="1"/>
        <v>Yes</v>
      </c>
      <c r="F38" s="3">
        <f t="shared" si="2"/>
        <v>1.5</v>
      </c>
      <c r="G38" t="str">
        <f t="shared" si="0"/>
        <v>CHIEN21</v>
      </c>
      <c r="J38" t="s">
        <v>252</v>
      </c>
      <c r="K38" s="3">
        <f>SUMIF($G$4:$G$860,Tableau24[[#This Row],[Emplacement laiterie]],$F$4:$F$860)</f>
        <v>1</v>
      </c>
      <c r="L38" s="3">
        <f>ROUNDUP(Tableau24[[#This Row],[Nombre de palette ]],0)</f>
        <v>1</v>
      </c>
      <c r="M38" s="26"/>
    </row>
    <row r="39" spans="1:13" x14ac:dyDescent="0.25">
      <c r="A39" t="s">
        <v>208</v>
      </c>
      <c r="B39">
        <v>43947999</v>
      </c>
      <c r="C39" s="3">
        <v>2</v>
      </c>
      <c r="D39" s="29" t="str">
        <f>INDEX(Feuil16!$C$2:$C$328,MATCH(Feuil15!B39,Feuil16!$B$2:$B$328,0))</f>
        <v>Yes</v>
      </c>
      <c r="E39" t="str">
        <f t="shared" si="1"/>
        <v>Yes</v>
      </c>
      <c r="F39" s="3">
        <f t="shared" si="2"/>
        <v>1</v>
      </c>
      <c r="G39" t="str">
        <f t="shared" si="0"/>
        <v>CHIEN21</v>
      </c>
      <c r="J39" t="s">
        <v>206</v>
      </c>
      <c r="K39" s="3">
        <f>SUMIF($G$4:$G$860,Tableau24[[#This Row],[Emplacement laiterie]],$F$4:$F$860)</f>
        <v>1</v>
      </c>
      <c r="L39" s="3">
        <f>ROUNDUP(Tableau24[[#This Row],[Nombre de palette ]],0)</f>
        <v>1</v>
      </c>
      <c r="M39" s="26"/>
    </row>
    <row r="40" spans="1:13" x14ac:dyDescent="0.25">
      <c r="A40" t="s">
        <v>107</v>
      </c>
      <c r="B40">
        <v>43682818</v>
      </c>
      <c r="C40" s="3">
        <v>1</v>
      </c>
      <c r="D40" s="29" t="str">
        <f>INDEX(Feuil16!$C$2:$C$328,MATCH(Feuil15!B40,Feuil16!$B$2:$B$328,0))</f>
        <v>Yes</v>
      </c>
      <c r="E40" t="str">
        <f t="shared" si="1"/>
        <v>Yes</v>
      </c>
      <c r="F40" s="3">
        <f t="shared" si="2"/>
        <v>1</v>
      </c>
      <c r="G40" t="str">
        <f t="shared" si="0"/>
        <v>CHIEN22</v>
      </c>
      <c r="J40" t="s">
        <v>176</v>
      </c>
      <c r="K40" s="3">
        <f>SUMIF($G$4:$G$860,Tableau24[[#This Row],[Emplacement laiterie]],$F$4:$F$860)</f>
        <v>7</v>
      </c>
      <c r="L40" s="3">
        <f>ROUNDUP(Tableau24[[#This Row],[Nombre de palette ]],0)</f>
        <v>7</v>
      </c>
      <c r="M40" s="26"/>
    </row>
    <row r="41" spans="1:13" x14ac:dyDescent="0.25">
      <c r="A41" t="s">
        <v>107</v>
      </c>
      <c r="B41">
        <v>43820073</v>
      </c>
      <c r="C41" s="3">
        <v>1</v>
      </c>
      <c r="D41" s="29" t="str">
        <f>INDEX(Feuil16!$C$2:$C$328,MATCH(Feuil15!B41,Feuil16!$B$2:$B$328,0))</f>
        <v>Yes</v>
      </c>
      <c r="E41" t="str">
        <f t="shared" si="1"/>
        <v>Yes</v>
      </c>
      <c r="F41" s="3">
        <f t="shared" si="2"/>
        <v>1</v>
      </c>
      <c r="G41" t="str">
        <f t="shared" si="0"/>
        <v>CHIEN22</v>
      </c>
      <c r="J41" t="s">
        <v>169</v>
      </c>
      <c r="K41" s="3">
        <f>SUMIF($G$4:$G$860,Tableau24[[#This Row],[Emplacement laiterie]],$F$4:$F$860)</f>
        <v>0</v>
      </c>
      <c r="L41" s="3">
        <f>ROUNDUP(Tableau24[[#This Row],[Nombre de palette ]],0)</f>
        <v>0</v>
      </c>
      <c r="M41" s="26"/>
    </row>
    <row r="42" spans="1:13" x14ac:dyDescent="0.25">
      <c r="A42" t="s">
        <v>107</v>
      </c>
      <c r="B42">
        <v>43852336</v>
      </c>
      <c r="C42" s="3">
        <v>1</v>
      </c>
      <c r="D42" s="29" t="str">
        <f>INDEX(Feuil16!$C$2:$C$328,MATCH(Feuil15!B42,Feuil16!$B$2:$B$328,0))</f>
        <v>Yes</v>
      </c>
      <c r="E42" t="str">
        <f t="shared" si="1"/>
        <v>Yes</v>
      </c>
      <c r="F42" s="3">
        <f t="shared" si="2"/>
        <v>1</v>
      </c>
      <c r="G42" t="str">
        <f t="shared" si="0"/>
        <v>CHIEN22</v>
      </c>
      <c r="J42" t="s">
        <v>182</v>
      </c>
      <c r="K42" s="3">
        <f>SUMIF($G$4:$G$860,Tableau24[[#This Row],[Emplacement laiterie]],$F$4:$F$860)</f>
        <v>0</v>
      </c>
      <c r="L42" s="3">
        <f>ROUNDUP(Tableau24[[#This Row],[Nombre de palette ]],0)</f>
        <v>0</v>
      </c>
      <c r="M42" s="26"/>
    </row>
    <row r="43" spans="1:13" x14ac:dyDescent="0.25">
      <c r="A43" t="s">
        <v>107</v>
      </c>
      <c r="B43">
        <v>43852339</v>
      </c>
      <c r="C43" s="3">
        <v>1</v>
      </c>
      <c r="D43" s="29" t="str">
        <f>INDEX(Feuil16!$C$2:$C$328,MATCH(Feuil15!B43,Feuil16!$B$2:$B$328,0))</f>
        <v>Yes</v>
      </c>
      <c r="E43" t="str">
        <f t="shared" si="1"/>
        <v>Yes</v>
      </c>
      <c r="F43" s="3">
        <f t="shared" si="2"/>
        <v>1</v>
      </c>
      <c r="G43" t="str">
        <f t="shared" si="0"/>
        <v>CHIEN22</v>
      </c>
      <c r="J43" t="s">
        <v>202</v>
      </c>
      <c r="K43" s="3">
        <f>SUMIF($G$4:$G$860,Tableau24[[#This Row],[Emplacement laiterie]],$F$4:$F$860)</f>
        <v>0</v>
      </c>
      <c r="L43" s="3">
        <f>ROUNDUP(Tableau24[[#This Row],[Nombre de palette ]],0)</f>
        <v>0</v>
      </c>
      <c r="M43" s="26"/>
    </row>
    <row r="44" spans="1:13" x14ac:dyDescent="0.25">
      <c r="A44" t="s">
        <v>107</v>
      </c>
      <c r="B44">
        <v>43856559</v>
      </c>
      <c r="C44" s="3">
        <v>1</v>
      </c>
      <c r="D44" s="29" t="str">
        <f>INDEX(Feuil16!$C$2:$C$328,MATCH(Feuil15!B44,Feuil16!$B$2:$B$328,0))</f>
        <v>Yes</v>
      </c>
      <c r="E44" t="str">
        <f t="shared" si="1"/>
        <v>Yes</v>
      </c>
      <c r="F44" s="3">
        <f t="shared" si="2"/>
        <v>1</v>
      </c>
      <c r="G44" t="str">
        <f t="shared" si="0"/>
        <v>CHIEN22</v>
      </c>
      <c r="J44" t="s">
        <v>287</v>
      </c>
      <c r="K44" s="3">
        <f>SUMIF($G$4:$G$860,Tableau24[[#This Row],[Emplacement laiterie]],$F$4:$F$860)</f>
        <v>0</v>
      </c>
      <c r="L44" s="3">
        <f>ROUNDUP(Tableau24[[#This Row],[Nombre de palette ]],0)</f>
        <v>0</v>
      </c>
      <c r="M44" s="26"/>
    </row>
    <row r="45" spans="1:13" x14ac:dyDescent="0.25">
      <c r="A45" t="s">
        <v>107</v>
      </c>
      <c r="B45">
        <v>43856581</v>
      </c>
      <c r="C45" s="3">
        <v>1</v>
      </c>
      <c r="D45" s="29" t="str">
        <f>INDEX(Feuil16!$C$2:$C$328,MATCH(Feuil15!B45,Feuil16!$B$2:$B$328,0))</f>
        <v>Yes</v>
      </c>
      <c r="E45" t="str">
        <f t="shared" si="1"/>
        <v>Yes</v>
      </c>
      <c r="F45" s="3">
        <f t="shared" si="2"/>
        <v>1</v>
      </c>
      <c r="G45" t="str">
        <f t="shared" si="0"/>
        <v>CHIEN22</v>
      </c>
      <c r="J45" t="s">
        <v>288</v>
      </c>
      <c r="K45" s="3">
        <f>SUMIF($G$4:$G$860,Tableau24[[#This Row],[Emplacement laiterie]],$F$4:$F$860)</f>
        <v>0</v>
      </c>
      <c r="L45" s="3">
        <f>ROUNDUP(Tableau24[[#This Row],[Nombre de palette ]],0)</f>
        <v>0</v>
      </c>
      <c r="M45" s="26"/>
    </row>
    <row r="46" spans="1:13" x14ac:dyDescent="0.25">
      <c r="A46" t="s">
        <v>107</v>
      </c>
      <c r="B46">
        <v>43856590</v>
      </c>
      <c r="C46" s="3">
        <v>2</v>
      </c>
      <c r="D46" s="29" t="str">
        <f>INDEX(Feuil16!$C$2:$C$328,MATCH(Feuil15!B46,Feuil16!$B$2:$B$328,0))</f>
        <v>Yes</v>
      </c>
      <c r="E46" t="str">
        <f t="shared" si="1"/>
        <v>Yes</v>
      </c>
      <c r="F46" s="3">
        <f t="shared" si="2"/>
        <v>1</v>
      </c>
      <c r="G46" t="str">
        <f t="shared" si="0"/>
        <v>CHIEN22</v>
      </c>
      <c r="J46" t="s">
        <v>298</v>
      </c>
      <c r="K46" s="3">
        <f>SUMIF($G$4:$G$860,Tableau24[[#This Row],[Emplacement laiterie]],$F$4:$F$860)</f>
        <v>1</v>
      </c>
      <c r="L46" s="3">
        <f>ROUNDUP(Tableau24[[#This Row],[Nombre de palette ]],0)</f>
        <v>1</v>
      </c>
      <c r="M46" s="26"/>
    </row>
    <row r="47" spans="1:13" x14ac:dyDescent="0.25">
      <c r="A47" t="s">
        <v>107</v>
      </c>
      <c r="B47">
        <v>43937774</v>
      </c>
      <c r="C47" s="3">
        <v>1</v>
      </c>
      <c r="D47" s="29" t="str">
        <f>INDEX(Feuil16!$C$2:$C$328,MATCH(Feuil15!B47,Feuil16!$B$2:$B$328,0))</f>
        <v>Yes</v>
      </c>
      <c r="E47" t="str">
        <f t="shared" si="1"/>
        <v>Yes</v>
      </c>
      <c r="F47" s="3">
        <f t="shared" si="2"/>
        <v>1</v>
      </c>
      <c r="G47" t="str">
        <f t="shared" si="0"/>
        <v>CHIEN22</v>
      </c>
      <c r="J47" t="s">
        <v>210</v>
      </c>
      <c r="K47" s="3">
        <f>SUMIF($G$4:$G$860,Tableau24[[#This Row],[Emplacement laiterie]],$F$4:$F$860)</f>
        <v>1</v>
      </c>
      <c r="L47" s="3">
        <f>ROUNDUP(Tableau24[[#This Row],[Nombre de palette ]],0)</f>
        <v>1</v>
      </c>
      <c r="M47" s="26"/>
    </row>
    <row r="48" spans="1:13" x14ac:dyDescent="0.25">
      <c r="A48" t="s">
        <v>107</v>
      </c>
      <c r="B48">
        <v>43948206</v>
      </c>
      <c r="C48" s="3">
        <v>1</v>
      </c>
      <c r="D48" s="29" t="str">
        <f>INDEX(Feuil16!$C$2:$C$328,MATCH(Feuil15!B48,Feuil16!$B$2:$B$328,0))</f>
        <v>Yes</v>
      </c>
      <c r="E48" t="str">
        <f t="shared" si="1"/>
        <v>Yes</v>
      </c>
      <c r="F48" s="3">
        <f t="shared" si="2"/>
        <v>1</v>
      </c>
      <c r="G48" t="str">
        <f t="shared" si="0"/>
        <v>CHIEN22</v>
      </c>
      <c r="J48" t="s">
        <v>157</v>
      </c>
      <c r="K48" s="3">
        <f>SUMIF($G$4:$G$860,Tableau24[[#This Row],[Emplacement laiterie]],$F$4:$F$860)</f>
        <v>0</v>
      </c>
      <c r="L48" s="3">
        <f>ROUNDUP(Tableau24[[#This Row],[Nombre de palette ]],0)</f>
        <v>0</v>
      </c>
      <c r="M48" s="26"/>
    </row>
    <row r="49" spans="1:13" x14ac:dyDescent="0.25">
      <c r="A49" t="s">
        <v>107</v>
      </c>
      <c r="B49">
        <v>43852399</v>
      </c>
      <c r="C49" s="3">
        <v>1</v>
      </c>
      <c r="D49" s="29" t="str">
        <f>INDEX(Feuil16!$C$2:$C$328,MATCH(Feuil15!B49,Feuil16!$B$2:$B$328,0))</f>
        <v>Yes</v>
      </c>
      <c r="E49" t="str">
        <f t="shared" si="1"/>
        <v>Yes</v>
      </c>
      <c r="F49" s="3">
        <f t="shared" si="2"/>
        <v>1</v>
      </c>
      <c r="G49" t="str">
        <f t="shared" si="0"/>
        <v>CHIEN22</v>
      </c>
      <c r="J49" t="s">
        <v>239</v>
      </c>
      <c r="K49" s="3">
        <f>SUMIF($G$4:$G$860,Tableau24[[#This Row],[Emplacement laiterie]],$F$4:$F$860)</f>
        <v>4.5</v>
      </c>
      <c r="L49" s="3">
        <f>ROUNDUP(Tableau24[[#This Row],[Nombre de palette ]],0)</f>
        <v>5</v>
      </c>
      <c r="M49" s="26"/>
    </row>
    <row r="50" spans="1:13" x14ac:dyDescent="0.25">
      <c r="A50" t="s">
        <v>107</v>
      </c>
      <c r="B50">
        <v>43852338</v>
      </c>
      <c r="C50" s="3">
        <v>1</v>
      </c>
      <c r="D50" s="29" t="str">
        <f>INDEX(Feuil16!$C$2:$C$328,MATCH(Feuil15!B50,Feuil16!$B$2:$B$328,0))</f>
        <v>Yes</v>
      </c>
      <c r="E50" t="str">
        <f t="shared" si="1"/>
        <v>Yes</v>
      </c>
      <c r="F50" s="3">
        <f t="shared" si="2"/>
        <v>1</v>
      </c>
      <c r="G50" t="str">
        <f t="shared" si="0"/>
        <v>CHIEN22</v>
      </c>
      <c r="J50" t="s">
        <v>204</v>
      </c>
      <c r="K50" s="3">
        <f>SUMIF($G$4:$G$860,Tableau24[[#This Row],[Emplacement laiterie]],$F$4:$F$860)</f>
        <v>0</v>
      </c>
      <c r="L50" s="3">
        <f>ROUNDUP(Tableau24[[#This Row],[Nombre de palette ]],0)</f>
        <v>0</v>
      </c>
      <c r="M50" s="26"/>
    </row>
    <row r="51" spans="1:13" x14ac:dyDescent="0.25">
      <c r="A51" t="s">
        <v>107</v>
      </c>
      <c r="B51">
        <v>43856594</v>
      </c>
      <c r="C51" s="3">
        <v>1</v>
      </c>
      <c r="D51" s="29" t="str">
        <f>INDEX(Feuil16!$C$2:$C$328,MATCH(Feuil15!B51,Feuil16!$B$2:$B$328,0))</f>
        <v>Yes</v>
      </c>
      <c r="E51" t="str">
        <f t="shared" si="1"/>
        <v>Yes</v>
      </c>
      <c r="F51" s="3">
        <f t="shared" si="2"/>
        <v>1</v>
      </c>
      <c r="G51" t="str">
        <f t="shared" si="0"/>
        <v>CHIEN22</v>
      </c>
      <c r="J51" t="s">
        <v>290</v>
      </c>
      <c r="K51" s="3">
        <f>SUMIF($G$4:$G$860,Tableau24[[#This Row],[Emplacement laiterie]],$F$4:$F$860)</f>
        <v>0</v>
      </c>
      <c r="L51" s="3">
        <f>ROUNDUP(Tableau24[[#This Row],[Nombre de palette ]],0)</f>
        <v>0</v>
      </c>
      <c r="M51" s="26"/>
    </row>
    <row r="52" spans="1:13" x14ac:dyDescent="0.25">
      <c r="A52" t="s">
        <v>6</v>
      </c>
      <c r="B52">
        <v>43828730</v>
      </c>
      <c r="C52" s="3">
        <v>3</v>
      </c>
      <c r="D52" s="29" t="str">
        <f>INDEX(Feuil16!$C$2:$C$328,MATCH(Feuil15!B52,Feuil16!$B$2:$B$328,0))</f>
        <v>No</v>
      </c>
      <c r="E52" t="str">
        <f t="shared" si="1"/>
        <v>No</v>
      </c>
      <c r="F52" s="3">
        <f t="shared" si="2"/>
        <v>3</v>
      </c>
      <c r="G52" t="str">
        <f t="shared" si="0"/>
        <v>CM01</v>
      </c>
      <c r="J52" t="s">
        <v>289</v>
      </c>
      <c r="K52" s="3">
        <f>SUMIF($G$4:$G$860,Tableau24[[#This Row],[Emplacement laiterie]],$F$4:$F$860)</f>
        <v>0</v>
      </c>
      <c r="L52" s="3">
        <f>ROUNDUP(Tableau24[[#This Row],[Nombre de palette ]],0)</f>
        <v>0</v>
      </c>
      <c r="M52" s="26"/>
    </row>
    <row r="53" spans="1:13" x14ac:dyDescent="0.25">
      <c r="A53" t="s">
        <v>53</v>
      </c>
      <c r="B53">
        <v>40715251</v>
      </c>
      <c r="C53" s="3">
        <v>3</v>
      </c>
      <c r="D53" s="29" t="str">
        <f>INDEX(Feuil16!$C$2:$C$328,MATCH(Feuil15!B53,Feuil16!$B$2:$B$328,0))</f>
        <v>No</v>
      </c>
      <c r="E53" t="str">
        <f t="shared" si="1"/>
        <v>No</v>
      </c>
      <c r="F53" s="3">
        <f t="shared" si="2"/>
        <v>3</v>
      </c>
      <c r="G53" t="str">
        <f t="shared" si="0"/>
        <v>CM02</v>
      </c>
      <c r="J53" t="s">
        <v>98</v>
      </c>
      <c r="K53" s="3">
        <f>SUMIF($G$4:$G$860,Tableau24[[#This Row],[Emplacement laiterie]],$F$4:$F$860)</f>
        <v>7</v>
      </c>
      <c r="L53" s="3">
        <f>ROUNDUP(Tableau24[[#This Row],[Nombre de palette ]],0)</f>
        <v>7</v>
      </c>
      <c r="M53" s="26"/>
    </row>
    <row r="54" spans="1:13" x14ac:dyDescent="0.25">
      <c r="A54" t="s">
        <v>53</v>
      </c>
      <c r="B54">
        <v>43882971</v>
      </c>
      <c r="C54" s="3">
        <v>2</v>
      </c>
      <c r="D54" s="29" t="str">
        <f>INDEX(Feuil16!$C$2:$C$328,MATCH(Feuil15!B54,Feuil16!$B$2:$B$328,0))</f>
        <v>No</v>
      </c>
      <c r="E54" t="str">
        <f t="shared" si="1"/>
        <v>No</v>
      </c>
      <c r="F54" s="3">
        <f t="shared" si="2"/>
        <v>2</v>
      </c>
      <c r="G54" t="str">
        <f t="shared" si="0"/>
        <v>CM02</v>
      </c>
      <c r="J54" t="s">
        <v>159</v>
      </c>
      <c r="K54" s="3">
        <f>SUMIF($G$4:$G$860,Tableau24[[#This Row],[Emplacement laiterie]],$F$4:$F$860)</f>
        <v>6</v>
      </c>
      <c r="L54" s="3">
        <f>ROUNDUP(Tableau24[[#This Row],[Nombre de palette ]],0)</f>
        <v>6</v>
      </c>
      <c r="M54" s="26"/>
    </row>
    <row r="55" spans="1:13" x14ac:dyDescent="0.25">
      <c r="A55" t="s">
        <v>34</v>
      </c>
      <c r="B55">
        <v>40711385</v>
      </c>
      <c r="C55" s="3">
        <v>3</v>
      </c>
      <c r="D55" s="29" t="str">
        <f>INDEX(Feuil16!$C$2:$C$328,MATCH(Feuil15!B55,Feuil16!$B$2:$B$328,0))</f>
        <v>No</v>
      </c>
      <c r="E55" t="str">
        <f t="shared" si="1"/>
        <v>No</v>
      </c>
      <c r="F55" s="3">
        <f t="shared" si="2"/>
        <v>3</v>
      </c>
      <c r="G55" t="str">
        <f t="shared" si="0"/>
        <v>CM03</v>
      </c>
      <c r="J55" t="s">
        <v>25</v>
      </c>
      <c r="K55" s="3">
        <f>SUMIF($G$4:$G$860,Tableau24[[#This Row],[Emplacement laiterie]],$F$4:$F$860)</f>
        <v>1.5</v>
      </c>
      <c r="L55" s="3">
        <f>ROUNDUP(Tableau24[[#This Row],[Nombre de palette ]],0)</f>
        <v>2</v>
      </c>
      <c r="M55" s="26"/>
    </row>
    <row r="56" spans="1:13" x14ac:dyDescent="0.25">
      <c r="A56" t="s">
        <v>29</v>
      </c>
      <c r="B56">
        <v>43883022</v>
      </c>
      <c r="C56" s="3">
        <v>8</v>
      </c>
      <c r="D56" s="29" t="str">
        <f>INDEX(Feuil16!$C$2:$C$328,MATCH(Feuil15!B56,Feuil16!$B$2:$B$328,0))</f>
        <v>Yes</v>
      </c>
      <c r="E56" t="str">
        <f t="shared" si="1"/>
        <v>Yes</v>
      </c>
      <c r="F56" s="3">
        <f t="shared" si="2"/>
        <v>4</v>
      </c>
      <c r="G56" t="str">
        <f t="shared" si="0"/>
        <v>CM04</v>
      </c>
      <c r="J56" t="s">
        <v>26</v>
      </c>
      <c r="K56" s="26">
        <f>SUMIF($G$4:$G$860,Tableau24[[#This Row],[Emplacement laiterie]],$F$4:$F$860)</f>
        <v>4</v>
      </c>
      <c r="L56" s="3">
        <f>ROUNDUP(Tableau24[[#This Row],[Nombre de palette ]],0)</f>
        <v>4</v>
      </c>
      <c r="M56" s="26"/>
    </row>
    <row r="57" spans="1:13" x14ac:dyDescent="0.25">
      <c r="A57" t="s">
        <v>67</v>
      </c>
      <c r="B57">
        <v>40711385</v>
      </c>
      <c r="C57" s="3">
        <v>10</v>
      </c>
      <c r="D57" s="29" t="str">
        <f>INDEX(Feuil16!$C$2:$C$328,MATCH(Feuil15!B57,Feuil16!$B$2:$B$328,0))</f>
        <v>No</v>
      </c>
      <c r="E57" t="str">
        <f t="shared" si="1"/>
        <v>No</v>
      </c>
      <c r="F57" s="3">
        <f t="shared" si="2"/>
        <v>10</v>
      </c>
      <c r="G57" t="str">
        <f t="shared" si="0"/>
        <v>CM06</v>
      </c>
      <c r="J57" t="s">
        <v>251</v>
      </c>
      <c r="K57" s="3">
        <f>SUMIF($G$4:$G$860,Tableau24[[#This Row],[Emplacement laiterie]],$F$4:$F$860)</f>
        <v>0</v>
      </c>
      <c r="L57" s="3">
        <f>ROUNDUP(Tableau24[[#This Row],[Nombre de palette ]],0)</f>
        <v>0</v>
      </c>
      <c r="M57" s="26"/>
    </row>
    <row r="58" spans="1:13" x14ac:dyDescent="0.25">
      <c r="A58" t="s">
        <v>271</v>
      </c>
      <c r="B58">
        <v>40711935</v>
      </c>
      <c r="C58" s="3">
        <v>10</v>
      </c>
      <c r="D58" s="29" t="str">
        <f>INDEX(Feuil16!$C$2:$C$328,MATCH(Feuil15!B58,Feuil16!$B$2:$B$328,0))</f>
        <v>No</v>
      </c>
      <c r="E58" t="str">
        <f t="shared" si="1"/>
        <v>No</v>
      </c>
      <c r="F58" s="3">
        <f t="shared" si="2"/>
        <v>10</v>
      </c>
      <c r="G58" t="str">
        <f t="shared" si="0"/>
        <v>CM07</v>
      </c>
      <c r="J58" t="s">
        <v>338</v>
      </c>
      <c r="K58" s="3">
        <f>SUMIF($G$4:$G$860,Tableau24[[#This Row],[Emplacement laiterie]],$F$4:$F$860)</f>
        <v>0</v>
      </c>
      <c r="L58" s="3">
        <f>ROUNDUP(Tableau24[[#This Row],[Nombre de palette ]],0)</f>
        <v>0</v>
      </c>
      <c r="M58" s="26"/>
    </row>
    <row r="59" spans="1:13" x14ac:dyDescent="0.25">
      <c r="A59" t="s">
        <v>271</v>
      </c>
      <c r="B59">
        <v>43883022</v>
      </c>
      <c r="C59" s="3">
        <v>9</v>
      </c>
      <c r="D59" s="29" t="str">
        <f>INDEX(Feuil16!$C$2:$C$328,MATCH(Feuil15!B59,Feuil16!$B$2:$B$328,0))</f>
        <v>Yes</v>
      </c>
      <c r="E59" t="str">
        <f t="shared" si="1"/>
        <v>Yes</v>
      </c>
      <c r="F59" s="3">
        <f t="shared" si="2"/>
        <v>4.5</v>
      </c>
      <c r="G59" t="str">
        <f t="shared" si="0"/>
        <v>CM07</v>
      </c>
      <c r="J59" t="s">
        <v>101</v>
      </c>
      <c r="K59" s="3">
        <f>SUMIF($G$4:$G$860,Tableau24[[#This Row],[Emplacement laiterie]],$F$4:$F$860)</f>
        <v>5</v>
      </c>
      <c r="L59" s="3">
        <f>ROUNDUP(Tableau24[[#This Row],[Nombre de palette ]],0)</f>
        <v>5</v>
      </c>
      <c r="M59" s="26"/>
    </row>
    <row r="60" spans="1:13" x14ac:dyDescent="0.25">
      <c r="A60" t="s">
        <v>37</v>
      </c>
      <c r="B60">
        <v>43883022</v>
      </c>
      <c r="C60" s="3">
        <v>2</v>
      </c>
      <c r="D60" s="29" t="str">
        <f>INDEX(Feuil16!$C$2:$C$328,MATCH(Feuil15!B60,Feuil16!$B$2:$B$328,0))</f>
        <v>Yes</v>
      </c>
      <c r="E60" t="str">
        <f t="shared" si="1"/>
        <v>Yes</v>
      </c>
      <c r="F60" s="3">
        <f t="shared" si="2"/>
        <v>1</v>
      </c>
      <c r="G60" t="str">
        <f t="shared" si="0"/>
        <v>CM08</v>
      </c>
      <c r="J60" t="s">
        <v>104</v>
      </c>
      <c r="K60" s="3">
        <f>SUMIF($G$4:$G$860,Tableau24[[#This Row],[Emplacement laiterie]],$F$4:$F$860)</f>
        <v>5</v>
      </c>
      <c r="L60" s="3">
        <f>ROUNDUP(Tableau24[[#This Row],[Nombre de palette ]],0)</f>
        <v>5</v>
      </c>
      <c r="M60" s="26"/>
    </row>
    <row r="61" spans="1:13" x14ac:dyDescent="0.25">
      <c r="A61" t="s">
        <v>50</v>
      </c>
      <c r="B61">
        <v>40712640</v>
      </c>
      <c r="C61" s="3">
        <v>7</v>
      </c>
      <c r="D61" s="29" t="str">
        <f>INDEX(Feuil16!$C$2:$C$328,MATCH(Feuil15!B61,Feuil16!$B$2:$B$328,0))</f>
        <v>No</v>
      </c>
      <c r="E61" t="str">
        <f t="shared" si="1"/>
        <v>No</v>
      </c>
      <c r="F61" s="3">
        <f t="shared" si="2"/>
        <v>7</v>
      </c>
      <c r="G61" t="str">
        <f t="shared" si="0"/>
        <v>CM11</v>
      </c>
      <c r="J61" t="s">
        <v>102</v>
      </c>
      <c r="K61" s="3">
        <f>SUMIF($G$4:$G$860,Tableau24[[#This Row],[Emplacement laiterie]],$F$4:$F$860)</f>
        <v>4.5</v>
      </c>
      <c r="L61" s="3">
        <f>ROUNDUP(Tableau24[[#This Row],[Nombre de palette ]],0)</f>
        <v>5</v>
      </c>
      <c r="M61" s="26"/>
    </row>
    <row r="62" spans="1:13" x14ac:dyDescent="0.25">
      <c r="A62" t="s">
        <v>10</v>
      </c>
      <c r="B62">
        <v>40702348</v>
      </c>
      <c r="C62" s="3">
        <v>1</v>
      </c>
      <c r="D62" s="29" t="str">
        <f>INDEX(Feuil16!$C$2:$C$328,MATCH(Feuil15!B62,Feuil16!$B$2:$B$328,0))</f>
        <v>No</v>
      </c>
      <c r="E62" t="str">
        <f t="shared" si="1"/>
        <v>No</v>
      </c>
      <c r="F62" s="3">
        <f t="shared" si="2"/>
        <v>1</v>
      </c>
      <c r="G62" t="str">
        <f t="shared" si="0"/>
        <v>CM12</v>
      </c>
      <c r="J62" t="s">
        <v>117</v>
      </c>
      <c r="K62" s="3">
        <f>SUMIF($G$4:$G$860,Tableau24[[#This Row],[Emplacement laiterie]],$F$4:$F$860)</f>
        <v>3</v>
      </c>
      <c r="L62" s="3">
        <f>ROUNDUP(Tableau24[[#This Row],[Nombre de palette ]],0)</f>
        <v>3</v>
      </c>
      <c r="M62" s="26"/>
    </row>
    <row r="63" spans="1:13" x14ac:dyDescent="0.25">
      <c r="A63" t="s">
        <v>246</v>
      </c>
      <c r="B63">
        <v>104183578</v>
      </c>
      <c r="C63" s="3">
        <v>1</v>
      </c>
      <c r="D63" s="29" t="str">
        <f>INDEX(Feuil16!$C$2:$C$328,MATCH(Feuil15!B63,Feuil16!$B$2:$B$328,0))</f>
        <v>Yes</v>
      </c>
      <c r="E63" t="str">
        <f t="shared" si="1"/>
        <v>Yes</v>
      </c>
      <c r="F63" s="3">
        <f t="shared" si="2"/>
        <v>1</v>
      </c>
      <c r="G63" t="str">
        <f t="shared" si="0"/>
        <v>CM24</v>
      </c>
      <c r="J63" t="s">
        <v>99</v>
      </c>
      <c r="K63" s="3">
        <f>SUMIF($G$4:$G$860,Tableau24[[#This Row],[Emplacement laiterie]],$F$4:$F$860)</f>
        <v>6</v>
      </c>
      <c r="L63" s="3">
        <f>ROUNDUP(Tableau24[[#This Row],[Nombre de palette ]],0)</f>
        <v>6</v>
      </c>
      <c r="M63" s="26"/>
    </row>
    <row r="64" spans="1:13" x14ac:dyDescent="0.25">
      <c r="A64" t="s">
        <v>89</v>
      </c>
      <c r="B64">
        <v>43473612</v>
      </c>
      <c r="C64" s="3">
        <v>5</v>
      </c>
      <c r="D64" s="29" t="str">
        <f>INDEX(Feuil16!$C$2:$C$328,MATCH(Feuil15!B64,Feuil16!$B$2:$B$328,0))</f>
        <v>Yes</v>
      </c>
      <c r="E64" t="str">
        <f t="shared" si="1"/>
        <v>Yes</v>
      </c>
      <c r="F64" s="3">
        <f t="shared" si="2"/>
        <v>2.5</v>
      </c>
      <c r="G64" t="str">
        <f t="shared" si="0"/>
        <v>CM25</v>
      </c>
      <c r="J64" t="s">
        <v>115</v>
      </c>
      <c r="K64" s="3">
        <f>SUMIF($G$4:$G$860,Tableau24[[#This Row],[Emplacement laiterie]],$F$4:$F$860)</f>
        <v>5</v>
      </c>
      <c r="L64" s="3">
        <f>ROUNDUP(Tableau24[[#This Row],[Nombre de palette ]],0)</f>
        <v>5</v>
      </c>
      <c r="M64" s="26"/>
    </row>
    <row r="65" spans="1:13" x14ac:dyDescent="0.25">
      <c r="A65" t="s">
        <v>63</v>
      </c>
      <c r="B65">
        <v>43561819</v>
      </c>
      <c r="C65" s="3">
        <v>4</v>
      </c>
      <c r="D65" s="29" t="str">
        <f>INDEX(Feuil16!$C$2:$C$328,MATCH(Feuil15!B65,Feuil16!$B$2:$B$328,0))</f>
        <v>No</v>
      </c>
      <c r="E65" t="str">
        <f t="shared" si="1"/>
        <v>No</v>
      </c>
      <c r="F65" s="3">
        <f t="shared" si="2"/>
        <v>4</v>
      </c>
      <c r="G65" t="str">
        <f t="shared" si="0"/>
        <v>CM26</v>
      </c>
      <c r="J65" t="s">
        <v>184</v>
      </c>
      <c r="K65" s="3">
        <f>SUMIF($G$4:$G$860,Tableau24[[#This Row],[Emplacement laiterie]],$F$4:$F$860)</f>
        <v>4</v>
      </c>
      <c r="L65" s="3">
        <f>ROUNDUP(Tableau24[[#This Row],[Nombre de palette ]],0)</f>
        <v>4</v>
      </c>
      <c r="M65" s="26"/>
    </row>
    <row r="66" spans="1:13" x14ac:dyDescent="0.25">
      <c r="A66" t="s">
        <v>63</v>
      </c>
      <c r="B66">
        <v>104099668</v>
      </c>
      <c r="C66" s="3">
        <v>2</v>
      </c>
      <c r="D66" s="29" t="str">
        <f>INDEX(Feuil16!$C$2:$C$328,MATCH(Feuil15!B66,Feuil16!$B$2:$B$328,0))</f>
        <v>Yes</v>
      </c>
      <c r="E66" t="str">
        <f t="shared" si="1"/>
        <v>Yes</v>
      </c>
      <c r="F66" s="3">
        <f t="shared" si="2"/>
        <v>1</v>
      </c>
      <c r="G66" t="str">
        <f t="shared" si="0"/>
        <v>CM26</v>
      </c>
      <c r="J66" t="s">
        <v>6</v>
      </c>
      <c r="K66" s="3">
        <f>SUMIF($G$4:$G$860,Tableau24[[#This Row],[Emplacement laiterie]],$F$4:$F$860)</f>
        <v>3</v>
      </c>
      <c r="L66" s="3">
        <f>ROUNDUP(Tableau24[[#This Row],[Nombre de palette ]],0)</f>
        <v>3</v>
      </c>
      <c r="M66" s="26"/>
    </row>
    <row r="67" spans="1:13" x14ac:dyDescent="0.25">
      <c r="A67" t="s">
        <v>248</v>
      </c>
      <c r="B67">
        <v>104183598</v>
      </c>
      <c r="C67" s="3">
        <v>4</v>
      </c>
      <c r="D67" s="29" t="str">
        <f>INDEX(Feuil16!$C$2:$C$328,MATCH(Feuil15!B67,Feuil16!$B$2:$B$328,0))</f>
        <v>No</v>
      </c>
      <c r="E67" t="str">
        <f t="shared" si="1"/>
        <v>No</v>
      </c>
      <c r="F67" s="3">
        <f t="shared" si="2"/>
        <v>4</v>
      </c>
      <c r="G67" t="str">
        <f t="shared" si="0"/>
        <v>CM27</v>
      </c>
      <c r="J67" t="s">
        <v>53</v>
      </c>
      <c r="K67" s="3">
        <f>SUMIF($G$4:$G$860,Tableau24[[#This Row],[Emplacement laiterie]],$F$4:$F$860)</f>
        <v>5</v>
      </c>
      <c r="L67" s="3">
        <f>ROUNDUP(Tableau24[[#This Row],[Nombre de palette ]],0)</f>
        <v>5</v>
      </c>
      <c r="M67" s="26"/>
    </row>
    <row r="68" spans="1:13" x14ac:dyDescent="0.25">
      <c r="A68" t="s">
        <v>93</v>
      </c>
      <c r="B68">
        <v>43492338</v>
      </c>
      <c r="C68" s="3">
        <v>2</v>
      </c>
      <c r="D68" s="29" t="str">
        <f>INDEX(Feuil16!$C$2:$C$328,MATCH(Feuil15!B68,Feuil16!$B$2:$B$328,0))</f>
        <v>Yes</v>
      </c>
      <c r="E68" t="str">
        <f t="shared" si="1"/>
        <v>Yes</v>
      </c>
      <c r="F68" s="3">
        <f t="shared" si="2"/>
        <v>1</v>
      </c>
      <c r="G68" t="str">
        <f t="shared" ref="G68:G131" si="3">A68</f>
        <v>CM28</v>
      </c>
      <c r="J68" t="s">
        <v>34</v>
      </c>
      <c r="K68" s="3">
        <f>SUMIF($G$4:$G$860,Tableau24[[#This Row],[Emplacement laiterie]],$F$4:$F$860)</f>
        <v>3</v>
      </c>
      <c r="L68" s="3">
        <f>ROUNDUP(Tableau24[[#This Row],[Nombre de palette ]],0)</f>
        <v>3</v>
      </c>
      <c r="M68" s="26"/>
    </row>
    <row r="69" spans="1:13" x14ac:dyDescent="0.25">
      <c r="A69" t="s">
        <v>48</v>
      </c>
      <c r="B69">
        <v>40710683</v>
      </c>
      <c r="C69" s="3">
        <v>2</v>
      </c>
      <c r="D69" s="29" t="str">
        <f>INDEX(Feuil16!$C$2:$C$328,MATCH(Feuil15!B69,Feuil16!$B$2:$B$328,0))</f>
        <v>No</v>
      </c>
      <c r="E69" t="str">
        <f t="shared" ref="E69:E132" si="4">IF(ISNA(D69),"Yes",D69)</f>
        <v>No</v>
      </c>
      <c r="F69" s="3">
        <f t="shared" ref="F69:F132" si="5">IF(GETPIVOTDATA("Article",$A$3,"Article",B69,"Emplacement",A69)&gt;1,IF(E69="Yes",GETPIVOTDATA("Article",$A$3,"Article",B69,"Emplacement",A69)/2,C69),GETPIVOTDATA("Article",$A$3,"Article",B69,"Emplacement",A69))</f>
        <v>2</v>
      </c>
      <c r="G69" t="str">
        <f t="shared" si="3"/>
        <v>CM29</v>
      </c>
      <c r="J69" t="s">
        <v>29</v>
      </c>
      <c r="K69" s="3">
        <f>SUMIF($G$4:$G$860,Tableau24[[#This Row],[Emplacement laiterie]],$F$4:$F$860)</f>
        <v>4</v>
      </c>
      <c r="L69" s="3">
        <f>ROUNDUP(Tableau24[[#This Row],[Nombre de palette ]],0)</f>
        <v>4</v>
      </c>
      <c r="M69" s="26"/>
    </row>
    <row r="70" spans="1:13" x14ac:dyDescent="0.25">
      <c r="A70" t="s">
        <v>48</v>
      </c>
      <c r="B70">
        <v>40717720</v>
      </c>
      <c r="C70" s="3">
        <v>1</v>
      </c>
      <c r="D70" s="29" t="str">
        <f>INDEX(Feuil16!$C$2:$C$328,MATCH(Feuil15!B70,Feuil16!$B$2:$B$328,0))</f>
        <v>Yes</v>
      </c>
      <c r="E70" t="str">
        <f t="shared" si="4"/>
        <v>Yes</v>
      </c>
      <c r="F70" s="3">
        <f t="shared" si="5"/>
        <v>1</v>
      </c>
      <c r="G70" t="str">
        <f t="shared" si="3"/>
        <v>CM29</v>
      </c>
      <c r="J70" t="s">
        <v>5</v>
      </c>
      <c r="K70" s="3">
        <f>SUMIF($G$4:$G$860,Tableau24[[#This Row],[Emplacement laiterie]],$F$4:$F$860)</f>
        <v>0</v>
      </c>
      <c r="L70" s="3">
        <f>ROUNDUP(Tableau24[[#This Row],[Nombre de palette ]],0)</f>
        <v>0</v>
      </c>
      <c r="M70" s="26"/>
    </row>
    <row r="71" spans="1:13" x14ac:dyDescent="0.25">
      <c r="A71" t="s">
        <v>20</v>
      </c>
      <c r="B71">
        <v>40703166</v>
      </c>
      <c r="C71" s="3">
        <v>2</v>
      </c>
      <c r="D71" s="29" t="str">
        <f>INDEX(Feuil16!$C$2:$C$328,MATCH(Feuil15!B71,Feuil16!$B$2:$B$328,0))</f>
        <v>Yes</v>
      </c>
      <c r="E71" t="str">
        <f t="shared" si="4"/>
        <v>Yes</v>
      </c>
      <c r="F71" s="3">
        <f t="shared" si="5"/>
        <v>1</v>
      </c>
      <c r="G71" t="str">
        <f t="shared" si="3"/>
        <v>CM30</v>
      </c>
      <c r="J71" t="s">
        <v>67</v>
      </c>
      <c r="K71" s="3">
        <f>SUMIF($G$4:$G$860,Tableau24[[#This Row],[Emplacement laiterie]],$F$4:$F$860)</f>
        <v>10</v>
      </c>
      <c r="L71" s="3">
        <f>ROUNDUP(Tableau24[[#This Row],[Nombre de palette ]],0)</f>
        <v>10</v>
      </c>
      <c r="M71" s="26"/>
    </row>
    <row r="72" spans="1:13" x14ac:dyDescent="0.25">
      <c r="A72" t="s">
        <v>91</v>
      </c>
      <c r="B72">
        <v>43473613</v>
      </c>
      <c r="C72" s="3">
        <v>3</v>
      </c>
      <c r="D72" s="29" t="str">
        <f>INDEX(Feuil16!$C$2:$C$328,MATCH(Feuil15!B72,Feuil16!$B$2:$B$328,0))</f>
        <v>Yes</v>
      </c>
      <c r="E72" t="str">
        <f t="shared" si="4"/>
        <v>Yes</v>
      </c>
      <c r="F72" s="3">
        <f t="shared" si="5"/>
        <v>1.5</v>
      </c>
      <c r="G72" t="str">
        <f t="shared" si="3"/>
        <v>CM31</v>
      </c>
      <c r="J72" t="s">
        <v>271</v>
      </c>
      <c r="K72" s="3">
        <f>SUMIF($G$4:$G$860,Tableau24[[#This Row],[Emplacement laiterie]],$F$4:$F$860)</f>
        <v>14.5</v>
      </c>
      <c r="L72" s="3">
        <f>ROUNDUP(Tableau24[[#This Row],[Nombre de palette ]],0)</f>
        <v>15</v>
      </c>
      <c r="M72" s="26"/>
    </row>
    <row r="73" spans="1:13" x14ac:dyDescent="0.25">
      <c r="A73" t="s">
        <v>243</v>
      </c>
      <c r="B73">
        <v>104098818</v>
      </c>
      <c r="C73" s="3">
        <v>2</v>
      </c>
      <c r="D73" s="29" t="str">
        <f>INDEX(Feuil16!$C$2:$C$328,MATCH(Feuil15!B73,Feuil16!$B$2:$B$328,0))</f>
        <v>No</v>
      </c>
      <c r="E73" t="str">
        <f t="shared" si="4"/>
        <v>No</v>
      </c>
      <c r="F73" s="3">
        <f t="shared" si="5"/>
        <v>2</v>
      </c>
      <c r="G73" t="str">
        <f t="shared" si="3"/>
        <v>CM32</v>
      </c>
      <c r="J73" t="s">
        <v>37</v>
      </c>
      <c r="K73" s="3">
        <f>SUMIF($G$4:$G$860,Tableau24[[#This Row],[Emplacement laiterie]],$F$4:$F$860)</f>
        <v>1</v>
      </c>
      <c r="L73" s="3">
        <f>ROUNDUP(Tableau24[[#This Row],[Nombre de palette ]],0)</f>
        <v>1</v>
      </c>
      <c r="M73" s="26"/>
    </row>
    <row r="74" spans="1:13" x14ac:dyDescent="0.25">
      <c r="A74" t="s">
        <v>61</v>
      </c>
      <c r="B74">
        <v>43010836</v>
      </c>
      <c r="C74" s="3">
        <v>4</v>
      </c>
      <c r="D74" s="29" t="str">
        <f>INDEX(Feuil16!$C$2:$C$328,MATCH(Feuil15!B74,Feuil16!$B$2:$B$328,0))</f>
        <v>Yes</v>
      </c>
      <c r="E74" t="str">
        <f t="shared" si="4"/>
        <v>Yes</v>
      </c>
      <c r="F74" s="3">
        <f t="shared" si="5"/>
        <v>2</v>
      </c>
      <c r="G74" t="str">
        <f t="shared" si="3"/>
        <v>CM33</v>
      </c>
      <c r="J74" t="s">
        <v>41</v>
      </c>
      <c r="K74" s="3">
        <f>SUMIF($G$4:$G$860,Tableau24[[#This Row],[Emplacement laiterie]],$F$4:$F$860)</f>
        <v>0</v>
      </c>
      <c r="L74" s="3">
        <f>ROUNDUP(Tableau24[[#This Row],[Nombre de palette ]],0)</f>
        <v>0</v>
      </c>
      <c r="M74" s="26"/>
    </row>
    <row r="75" spans="1:13" x14ac:dyDescent="0.25">
      <c r="A75" t="s">
        <v>58</v>
      </c>
      <c r="B75">
        <v>40758906</v>
      </c>
      <c r="C75" s="3">
        <v>3</v>
      </c>
      <c r="D75" s="29" t="str">
        <f>INDEX(Feuil16!$C$2:$C$328,MATCH(Feuil15!B75,Feuil16!$B$2:$B$328,0))</f>
        <v>Yes</v>
      </c>
      <c r="E75" t="str">
        <f t="shared" si="4"/>
        <v>Yes</v>
      </c>
      <c r="F75" s="3">
        <f t="shared" si="5"/>
        <v>1.5</v>
      </c>
      <c r="G75" t="str">
        <f t="shared" si="3"/>
        <v>CM34</v>
      </c>
      <c r="J75" t="s">
        <v>4</v>
      </c>
      <c r="K75" s="3">
        <f>SUMIF($G$4:$G$860,Tableau24[[#This Row],[Emplacement laiterie]],$F$4:$F$860)</f>
        <v>0</v>
      </c>
      <c r="L75" s="3">
        <f>ROUNDUP(Tableau24[[#This Row],[Nombre de palette ]],0)</f>
        <v>0</v>
      </c>
      <c r="M75" s="26"/>
    </row>
    <row r="76" spans="1:13" x14ac:dyDescent="0.25">
      <c r="A76" t="s">
        <v>23</v>
      </c>
      <c r="B76">
        <v>40704575</v>
      </c>
      <c r="C76" s="3">
        <v>3</v>
      </c>
      <c r="D76" s="29" t="str">
        <f>INDEX(Feuil16!$C$2:$C$328,MATCH(Feuil15!B76,Feuil16!$B$2:$B$328,0))</f>
        <v>Yes</v>
      </c>
      <c r="E76" t="str">
        <f t="shared" si="4"/>
        <v>Yes</v>
      </c>
      <c r="F76" s="3">
        <f t="shared" si="5"/>
        <v>1.5</v>
      </c>
      <c r="G76" t="str">
        <f t="shared" si="3"/>
        <v>CM35</v>
      </c>
      <c r="J76" t="s">
        <v>50</v>
      </c>
      <c r="K76" s="3">
        <f>SUMIF($G$4:$G$860,Tableau24[[#This Row],[Emplacement laiterie]],$F$4:$F$860)</f>
        <v>7</v>
      </c>
      <c r="L76" s="3">
        <f>ROUNDUP(Tableau24[[#This Row],[Nombre de palette ]],0)</f>
        <v>7</v>
      </c>
      <c r="M76" s="26"/>
    </row>
    <row r="77" spans="1:13" x14ac:dyDescent="0.25">
      <c r="A77" t="s">
        <v>8</v>
      </c>
      <c r="B77">
        <v>40702153</v>
      </c>
      <c r="C77" s="3">
        <v>1</v>
      </c>
      <c r="D77" s="29" t="str">
        <f>INDEX(Feuil16!$C$2:$C$328,MATCH(Feuil15!B77,Feuil16!$B$2:$B$328,0))</f>
        <v>No</v>
      </c>
      <c r="E77" t="str">
        <f t="shared" si="4"/>
        <v>No</v>
      </c>
      <c r="F77" s="3">
        <f t="shared" si="5"/>
        <v>1</v>
      </c>
      <c r="G77" t="str">
        <f t="shared" si="3"/>
        <v>CM36</v>
      </c>
      <c r="J77" t="s">
        <v>10</v>
      </c>
      <c r="K77" s="3">
        <f>SUMIF($G$4:$G$860,Tableau24[[#This Row],[Emplacement laiterie]],$F$4:$F$860)</f>
        <v>1</v>
      </c>
      <c r="L77" s="3">
        <f>ROUNDUP(Tableau24[[#This Row],[Nombre de palette ]],0)</f>
        <v>1</v>
      </c>
      <c r="M77" s="26"/>
    </row>
    <row r="78" spans="1:13" x14ac:dyDescent="0.25">
      <c r="A78" t="s">
        <v>270</v>
      </c>
      <c r="B78">
        <v>43337242</v>
      </c>
      <c r="C78" s="3">
        <v>2</v>
      </c>
      <c r="D78" s="29" t="str">
        <f>INDEX(Feuil16!$C$2:$C$328,MATCH(Feuil15!B78,Feuil16!$B$2:$B$328,0))</f>
        <v>No</v>
      </c>
      <c r="E78" t="str">
        <f t="shared" si="4"/>
        <v>No</v>
      </c>
      <c r="F78" s="3">
        <f t="shared" si="5"/>
        <v>2</v>
      </c>
      <c r="G78" t="str">
        <f t="shared" si="3"/>
        <v>CM37</v>
      </c>
      <c r="J78" t="s">
        <v>339</v>
      </c>
      <c r="K78" s="3">
        <f>SUMIF($G$4:$G$860,Tableau24[[#This Row],[Emplacement laiterie]],$F$4:$F$860)</f>
        <v>0</v>
      </c>
      <c r="L78" s="3">
        <f>ROUNDUP(Tableau24[[#This Row],[Nombre de palette ]],0)</f>
        <v>0</v>
      </c>
      <c r="M78" s="26"/>
    </row>
    <row r="79" spans="1:13" x14ac:dyDescent="0.25">
      <c r="A79" t="s">
        <v>286</v>
      </c>
      <c r="B79">
        <v>43749680</v>
      </c>
      <c r="C79" s="3">
        <v>17</v>
      </c>
      <c r="D79" s="29" t="str">
        <f>INDEX(Feuil16!$C$2:$C$328,MATCH(Feuil15!B79,Feuil16!$B$2:$B$328,0))</f>
        <v>No</v>
      </c>
      <c r="E79" t="str">
        <f t="shared" si="4"/>
        <v>No</v>
      </c>
      <c r="F79" s="3">
        <f t="shared" si="5"/>
        <v>17</v>
      </c>
      <c r="G79" t="str">
        <f t="shared" si="3"/>
        <v>COLOR2</v>
      </c>
      <c r="J79" t="s">
        <v>340</v>
      </c>
      <c r="K79" s="3">
        <f>SUMIF($G$4:$G$860,Tableau24[[#This Row],[Emplacement laiterie]],$F$4:$F$860)</f>
        <v>0</v>
      </c>
      <c r="L79" s="3">
        <f>ROUNDUP(Tableau24[[#This Row],[Nombre de palette ]],0)</f>
        <v>0</v>
      </c>
      <c r="M79" s="26"/>
    </row>
    <row r="80" spans="1:13" x14ac:dyDescent="0.25">
      <c r="A80" t="s">
        <v>285</v>
      </c>
      <c r="B80">
        <v>43749680</v>
      </c>
      <c r="C80" s="3">
        <v>24</v>
      </c>
      <c r="D80" s="29" t="str">
        <f>INDEX(Feuil16!$C$2:$C$328,MATCH(Feuil15!B80,Feuil16!$B$2:$B$328,0))</f>
        <v>No</v>
      </c>
      <c r="E80" t="str">
        <f t="shared" si="4"/>
        <v>No</v>
      </c>
      <c r="F80" s="3">
        <f t="shared" si="5"/>
        <v>24</v>
      </c>
      <c r="G80" t="str">
        <f t="shared" si="3"/>
        <v>COLOR3</v>
      </c>
      <c r="J80" t="s">
        <v>341</v>
      </c>
      <c r="K80" s="3">
        <f>SUMIF($G$4:$G$860,Tableau24[[#This Row],[Emplacement laiterie]],$F$4:$F$860)</f>
        <v>0</v>
      </c>
      <c r="L80" s="3">
        <f>ROUNDUP(Tableau24[[#This Row],[Nombre de palette ]],0)</f>
        <v>0</v>
      </c>
      <c r="M80" s="26"/>
    </row>
    <row r="81" spans="1:13" x14ac:dyDescent="0.25">
      <c r="A81" t="s">
        <v>284</v>
      </c>
      <c r="B81">
        <v>43749680</v>
      </c>
      <c r="C81" s="3">
        <v>7</v>
      </c>
      <c r="D81" s="29" t="str">
        <f>INDEX(Feuil16!$C$2:$C$328,MATCH(Feuil15!B81,Feuil16!$B$2:$B$328,0))</f>
        <v>No</v>
      </c>
      <c r="E81" t="str">
        <f t="shared" si="4"/>
        <v>No</v>
      </c>
      <c r="F81" s="3">
        <f t="shared" si="5"/>
        <v>7</v>
      </c>
      <c r="G81" t="str">
        <f t="shared" si="3"/>
        <v>COLOR4</v>
      </c>
      <c r="J81" t="s">
        <v>342</v>
      </c>
      <c r="K81" s="3">
        <f>SUMIF($G$4:$G$860,Tableau24[[#This Row],[Emplacement laiterie]],$F$4:$F$860)</f>
        <v>0</v>
      </c>
      <c r="L81" s="3">
        <f>ROUNDUP(Tableau24[[#This Row],[Nombre de palette ]],0)</f>
        <v>0</v>
      </c>
      <c r="M81" s="26"/>
    </row>
    <row r="82" spans="1:13" x14ac:dyDescent="0.25">
      <c r="A82" t="s">
        <v>283</v>
      </c>
      <c r="B82">
        <v>43749618</v>
      </c>
      <c r="C82" s="3">
        <v>15</v>
      </c>
      <c r="D82" s="29" t="str">
        <f>INDEX(Feuil16!$C$2:$C$328,MATCH(Feuil15!B82,Feuil16!$B$2:$B$328,0))</f>
        <v>No</v>
      </c>
      <c r="E82" t="str">
        <f t="shared" si="4"/>
        <v>No</v>
      </c>
      <c r="F82" s="3">
        <f t="shared" si="5"/>
        <v>15</v>
      </c>
      <c r="G82" t="str">
        <f t="shared" si="3"/>
        <v>COLOR5</v>
      </c>
      <c r="J82" t="s">
        <v>343</v>
      </c>
      <c r="K82" s="3">
        <f>SUMIF($G$4:$G$860,Tableau24[[#This Row],[Emplacement laiterie]],$F$4:$F$860)</f>
        <v>0</v>
      </c>
      <c r="L82" s="3">
        <f>ROUNDUP(Tableau24[[#This Row],[Nombre de palette ]],0)</f>
        <v>0</v>
      </c>
      <c r="M82" s="26"/>
    </row>
    <row r="83" spans="1:13" x14ac:dyDescent="0.25">
      <c r="A83" t="s">
        <v>282</v>
      </c>
      <c r="B83">
        <v>43749618</v>
      </c>
      <c r="C83" s="3">
        <v>21</v>
      </c>
      <c r="D83" s="29" t="str">
        <f>INDEX(Feuil16!$C$2:$C$328,MATCH(Feuil15!B83,Feuil16!$B$2:$B$328,0))</f>
        <v>No</v>
      </c>
      <c r="E83" t="str">
        <f t="shared" si="4"/>
        <v>No</v>
      </c>
      <c r="F83" s="3">
        <f t="shared" si="5"/>
        <v>21</v>
      </c>
      <c r="G83" t="str">
        <f t="shared" si="3"/>
        <v>COLOR6</v>
      </c>
      <c r="J83" t="s">
        <v>344</v>
      </c>
      <c r="K83" s="3">
        <f>SUMIF($G$4:$G$860,Tableau24[[#This Row],[Emplacement laiterie]],$F$4:$F$860)</f>
        <v>0</v>
      </c>
      <c r="L83" s="3">
        <f>ROUNDUP(Tableau24[[#This Row],[Nombre de palette ]],0)</f>
        <v>0</v>
      </c>
      <c r="M83" s="26"/>
    </row>
    <row r="84" spans="1:13" x14ac:dyDescent="0.25">
      <c r="A84" t="s">
        <v>87</v>
      </c>
      <c r="B84">
        <v>40702037</v>
      </c>
      <c r="C84" s="3">
        <v>10</v>
      </c>
      <c r="D84" s="29" t="str">
        <f>INDEX(Feuil16!$C$2:$C$328,MATCH(Feuil15!B84,Feuil16!$B$2:$B$328,0))</f>
        <v>No</v>
      </c>
      <c r="E84" t="str">
        <f t="shared" si="4"/>
        <v>No</v>
      </c>
      <c r="F84" s="3">
        <f t="shared" si="5"/>
        <v>10</v>
      </c>
      <c r="G84" t="str">
        <f t="shared" si="3"/>
        <v>IP01</v>
      </c>
      <c r="J84" t="s">
        <v>345</v>
      </c>
      <c r="K84" s="3">
        <f>SUMIF($G$4:$G$860,Tableau24[[#This Row],[Emplacement laiterie]],$F$4:$F$860)</f>
        <v>0</v>
      </c>
      <c r="L84" s="3">
        <f>ROUNDUP(Tableau24[[#This Row],[Nombre de palette ]],0)</f>
        <v>0</v>
      </c>
      <c r="M84" s="26"/>
    </row>
    <row r="85" spans="1:13" x14ac:dyDescent="0.25">
      <c r="A85" t="s">
        <v>87</v>
      </c>
      <c r="B85">
        <v>43459294</v>
      </c>
      <c r="C85" s="3">
        <v>1</v>
      </c>
      <c r="D85" s="29" t="str">
        <f>INDEX(Feuil16!$C$2:$C$328,MATCH(Feuil15!B85,Feuil16!$B$2:$B$328,0))</f>
        <v>No</v>
      </c>
      <c r="E85" t="str">
        <f t="shared" si="4"/>
        <v>No</v>
      </c>
      <c r="F85" s="3">
        <f t="shared" si="5"/>
        <v>1</v>
      </c>
      <c r="G85" t="str">
        <f t="shared" si="3"/>
        <v>IP01</v>
      </c>
      <c r="J85" t="s">
        <v>346</v>
      </c>
      <c r="K85" s="3">
        <f>SUMIF($G$4:$G$860,Tableau24[[#This Row],[Emplacement laiterie]],$F$4:$F$860)</f>
        <v>0</v>
      </c>
      <c r="L85" s="3">
        <f>ROUNDUP(Tableau24[[#This Row],[Nombre de palette ]],0)</f>
        <v>0</v>
      </c>
      <c r="M85" s="26"/>
    </row>
    <row r="86" spans="1:13" x14ac:dyDescent="0.25">
      <c r="A86" t="s">
        <v>3</v>
      </c>
      <c r="B86">
        <v>43882971</v>
      </c>
      <c r="C86" s="3">
        <v>4</v>
      </c>
      <c r="D86" s="29" t="str">
        <f>INDEX(Feuil16!$C$2:$C$328,MATCH(Feuil15!B86,Feuil16!$B$2:$B$328,0))</f>
        <v>No</v>
      </c>
      <c r="E86" t="str">
        <f t="shared" si="4"/>
        <v>No</v>
      </c>
      <c r="F86" s="3">
        <f t="shared" si="5"/>
        <v>4</v>
      </c>
      <c r="G86" t="str">
        <f t="shared" si="3"/>
        <v>IP02</v>
      </c>
      <c r="J86" t="s">
        <v>347</v>
      </c>
      <c r="K86" s="3">
        <f>SUMIF($G$4:$G$860,Tableau24[[#This Row],[Emplacement laiterie]],$F$4:$F$860)</f>
        <v>0</v>
      </c>
      <c r="L86" s="3">
        <f>ROUNDUP(Tableau24[[#This Row],[Nombre de palette ]],0)</f>
        <v>0</v>
      </c>
      <c r="M86" s="26"/>
    </row>
    <row r="87" spans="1:13" x14ac:dyDescent="0.25">
      <c r="A87" t="s">
        <v>278</v>
      </c>
      <c r="B87">
        <v>40710652</v>
      </c>
      <c r="C87" s="3">
        <v>23</v>
      </c>
      <c r="D87" s="29" t="str">
        <f>INDEX(Feuil16!$C$2:$C$328,MATCH(Feuil15!B87,Feuil16!$B$2:$B$328,0))</f>
        <v>Yes</v>
      </c>
      <c r="E87" t="str">
        <f t="shared" si="4"/>
        <v>Yes</v>
      </c>
      <c r="F87" s="3">
        <f t="shared" si="5"/>
        <v>11.5</v>
      </c>
      <c r="G87" t="str">
        <f t="shared" si="3"/>
        <v>IP03</v>
      </c>
      <c r="J87" t="s">
        <v>348</v>
      </c>
      <c r="K87" s="3">
        <f>SUMIF($G$4:$G$860,Tableau24[[#This Row],[Emplacement laiterie]],$F$4:$F$860)</f>
        <v>0</v>
      </c>
      <c r="L87" s="3">
        <f>ROUNDUP(Tableau24[[#This Row],[Nombre de palette ]],0)</f>
        <v>0</v>
      </c>
      <c r="M87" s="26"/>
    </row>
    <row r="88" spans="1:13" x14ac:dyDescent="0.25">
      <c r="A88" t="s">
        <v>278</v>
      </c>
      <c r="B88">
        <v>43860877</v>
      </c>
      <c r="C88" s="3">
        <v>2</v>
      </c>
      <c r="D88" s="29" t="str">
        <f>INDEX(Feuil16!$C$2:$C$328,MATCH(Feuil15!B88,Feuil16!$B$2:$B$328,0))</f>
        <v>yes</v>
      </c>
      <c r="E88" t="str">
        <f t="shared" si="4"/>
        <v>yes</v>
      </c>
      <c r="F88" s="3">
        <f t="shared" si="5"/>
        <v>1</v>
      </c>
      <c r="G88" t="str">
        <f t="shared" si="3"/>
        <v>IP03</v>
      </c>
      <c r="J88" t="s">
        <v>349</v>
      </c>
      <c r="K88" s="3">
        <f>SUMIF($G$4:$G$860,Tableau24[[#This Row],[Emplacement laiterie]],$F$4:$F$860)</f>
        <v>0</v>
      </c>
      <c r="L88" s="3">
        <f>ROUNDUP(Tableau24[[#This Row],[Nombre de palette ]],0)</f>
        <v>0</v>
      </c>
      <c r="M88" s="26"/>
    </row>
    <row r="89" spans="1:13" x14ac:dyDescent="0.25">
      <c r="A89" t="s">
        <v>66</v>
      </c>
      <c r="B89">
        <v>43114038</v>
      </c>
      <c r="C89" s="3">
        <v>10</v>
      </c>
      <c r="D89" s="29" t="str">
        <f>INDEX(Feuil16!$C$2:$C$328,MATCH(Feuil15!B89,Feuil16!$B$2:$B$328,0))</f>
        <v>No</v>
      </c>
      <c r="E89" t="str">
        <f t="shared" si="4"/>
        <v>No</v>
      </c>
      <c r="F89" s="3">
        <f t="shared" si="5"/>
        <v>10</v>
      </c>
      <c r="G89" t="str">
        <f t="shared" si="3"/>
        <v>IP04</v>
      </c>
      <c r="J89" t="s">
        <v>246</v>
      </c>
      <c r="K89" s="3">
        <f>SUMIF($G$4:$G$860,Tableau24[[#This Row],[Emplacement laiterie]],$F$4:$F$860)</f>
        <v>1</v>
      </c>
      <c r="L89" s="3">
        <f>ROUNDUP(Tableau24[[#This Row],[Nombre de palette ]],0)</f>
        <v>1</v>
      </c>
      <c r="M89" s="26"/>
    </row>
    <row r="90" spans="1:13" x14ac:dyDescent="0.25">
      <c r="A90" t="s">
        <v>277</v>
      </c>
      <c r="B90">
        <v>43243818</v>
      </c>
      <c r="C90" s="3">
        <v>7</v>
      </c>
      <c r="D90" s="29" t="str">
        <f>INDEX(Feuil16!$C$2:$C$328,MATCH(Feuil15!B90,Feuil16!$B$2:$B$328,0))</f>
        <v>No</v>
      </c>
      <c r="E90" t="str">
        <f t="shared" si="4"/>
        <v>No</v>
      </c>
      <c r="F90" s="3">
        <f t="shared" si="5"/>
        <v>7</v>
      </c>
      <c r="G90" t="str">
        <f t="shared" si="3"/>
        <v>IP05</v>
      </c>
      <c r="J90" t="s">
        <v>89</v>
      </c>
      <c r="K90" s="3">
        <f>SUMIF($G$4:$G$860,Tableau24[[#This Row],[Emplacement laiterie]],$F$4:$F$860)</f>
        <v>2.5</v>
      </c>
      <c r="L90" s="3">
        <f>ROUNDUP(Tableau24[[#This Row],[Nombre de palette ]],0)</f>
        <v>3</v>
      </c>
      <c r="M90" s="26"/>
    </row>
    <row r="91" spans="1:13" x14ac:dyDescent="0.25">
      <c r="A91" t="s">
        <v>79</v>
      </c>
      <c r="B91">
        <v>43882971</v>
      </c>
      <c r="C91" s="3">
        <v>2</v>
      </c>
      <c r="D91" s="29" t="str">
        <f>INDEX(Feuil16!$C$2:$C$328,MATCH(Feuil15!B91,Feuil16!$B$2:$B$328,0))</f>
        <v>No</v>
      </c>
      <c r="E91" t="str">
        <f t="shared" si="4"/>
        <v>No</v>
      </c>
      <c r="F91" s="3">
        <f t="shared" si="5"/>
        <v>2</v>
      </c>
      <c r="G91" t="str">
        <f t="shared" si="3"/>
        <v>IP06</v>
      </c>
      <c r="J91" t="s">
        <v>63</v>
      </c>
      <c r="K91" s="3">
        <f>SUMIF($G$4:$G$860,Tableau24[[#This Row],[Emplacement laiterie]],$F$4:$F$860)</f>
        <v>5</v>
      </c>
      <c r="L91" s="3">
        <f>ROUNDUP(Tableau24[[#This Row],[Nombre de palette ]],0)</f>
        <v>5</v>
      </c>
      <c r="M91" s="26"/>
    </row>
    <row r="92" spans="1:13" x14ac:dyDescent="0.25">
      <c r="A92" t="s">
        <v>79</v>
      </c>
      <c r="B92">
        <v>43276401</v>
      </c>
      <c r="C92" s="3">
        <v>5</v>
      </c>
      <c r="D92" s="29" t="str">
        <f>INDEX(Feuil16!$C$2:$C$328,MATCH(Feuil15!B92,Feuil16!$B$2:$B$328,0))</f>
        <v>No</v>
      </c>
      <c r="E92" t="str">
        <f t="shared" si="4"/>
        <v>No</v>
      </c>
      <c r="F92" s="3">
        <f t="shared" si="5"/>
        <v>5</v>
      </c>
      <c r="G92" t="str">
        <f t="shared" si="3"/>
        <v>IP06</v>
      </c>
      <c r="J92" t="s">
        <v>248</v>
      </c>
      <c r="K92" s="3">
        <f>SUMIF($G$4:$G$860,Tableau24[[#This Row],[Emplacement laiterie]],$F$4:$F$860)</f>
        <v>4</v>
      </c>
      <c r="L92" s="3">
        <f>ROUNDUP(Tableau24[[#This Row],[Nombre de palette ]],0)</f>
        <v>4</v>
      </c>
      <c r="M92" s="26"/>
    </row>
    <row r="93" spans="1:13" x14ac:dyDescent="0.25">
      <c r="A93" t="s">
        <v>42</v>
      </c>
      <c r="B93">
        <v>43353226</v>
      </c>
      <c r="C93" s="3">
        <v>1</v>
      </c>
      <c r="D93" s="29" t="str">
        <f>INDEX(Feuil16!$C$2:$C$328,MATCH(Feuil15!B93,Feuil16!$B$2:$B$328,0))</f>
        <v>Yes</v>
      </c>
      <c r="E93" t="str">
        <f t="shared" si="4"/>
        <v>Yes</v>
      </c>
      <c r="F93" s="3">
        <f t="shared" si="5"/>
        <v>1</v>
      </c>
      <c r="G93" t="str">
        <f t="shared" si="3"/>
        <v>IP07</v>
      </c>
      <c r="J93" t="s">
        <v>93</v>
      </c>
      <c r="K93" s="3">
        <f>SUMIF($G$4:$G$860,Tableau24[[#This Row],[Emplacement laiterie]],$F$4:$F$860)</f>
        <v>1</v>
      </c>
      <c r="L93" s="3">
        <f>ROUNDUP(Tableau24[[#This Row],[Nombre de palette ]],0)</f>
        <v>1</v>
      </c>
      <c r="M93" s="26"/>
    </row>
    <row r="94" spans="1:13" x14ac:dyDescent="0.25">
      <c r="A94" t="s">
        <v>42</v>
      </c>
      <c r="B94">
        <v>43860877</v>
      </c>
      <c r="C94" s="3">
        <v>4</v>
      </c>
      <c r="D94" s="29" t="str">
        <f>INDEX(Feuil16!$C$2:$C$328,MATCH(Feuil15!B94,Feuil16!$B$2:$B$328,0))</f>
        <v>yes</v>
      </c>
      <c r="E94" t="str">
        <f t="shared" si="4"/>
        <v>yes</v>
      </c>
      <c r="F94" s="3">
        <f t="shared" si="5"/>
        <v>2</v>
      </c>
      <c r="G94" t="str">
        <f t="shared" si="3"/>
        <v>IP07</v>
      </c>
      <c r="J94" t="s">
        <v>48</v>
      </c>
      <c r="K94" s="3">
        <f>SUMIF($G$4:$G$860,Tableau24[[#This Row],[Emplacement laiterie]],$F$4:$F$860)</f>
        <v>3</v>
      </c>
      <c r="L94" s="3">
        <f>ROUNDUP(Tableau24[[#This Row],[Nombre de palette ]],0)</f>
        <v>3</v>
      </c>
      <c r="M94" s="26"/>
    </row>
    <row r="95" spans="1:13" x14ac:dyDescent="0.25">
      <c r="A95" t="s">
        <v>36</v>
      </c>
      <c r="B95">
        <v>40711387</v>
      </c>
      <c r="C95" s="3">
        <v>8</v>
      </c>
      <c r="D95" s="29" t="str">
        <f>INDEX(Feuil16!$C$2:$C$328,MATCH(Feuil15!B95,Feuil16!$B$2:$B$328,0))</f>
        <v>No</v>
      </c>
      <c r="E95" t="str">
        <f t="shared" si="4"/>
        <v>No</v>
      </c>
      <c r="F95" s="3">
        <f t="shared" si="5"/>
        <v>8</v>
      </c>
      <c r="G95" t="str">
        <f t="shared" si="3"/>
        <v>IP08</v>
      </c>
      <c r="J95" t="s">
        <v>20</v>
      </c>
      <c r="K95" s="3">
        <f>SUMIF($G$4:$G$860,Tableau24[[#This Row],[Emplacement laiterie]],$F$4:$F$860)</f>
        <v>1</v>
      </c>
      <c r="L95" s="3">
        <f>ROUNDUP(Tableau24[[#This Row],[Nombre de palette ]],0)</f>
        <v>1</v>
      </c>
      <c r="M95" s="26"/>
    </row>
    <row r="96" spans="1:13" x14ac:dyDescent="0.25">
      <c r="A96" t="s">
        <v>28</v>
      </c>
      <c r="B96">
        <v>40702037</v>
      </c>
      <c r="C96" s="3">
        <v>11</v>
      </c>
      <c r="D96" s="29" t="str">
        <f>INDEX(Feuil16!$C$2:$C$328,MATCH(Feuil15!B96,Feuil16!$B$2:$B$328,0))</f>
        <v>No</v>
      </c>
      <c r="E96" t="str">
        <f t="shared" si="4"/>
        <v>No</v>
      </c>
      <c r="F96" s="3">
        <f t="shared" si="5"/>
        <v>11</v>
      </c>
      <c r="G96" t="str">
        <f t="shared" si="3"/>
        <v>IP09</v>
      </c>
      <c r="J96" t="s">
        <v>91</v>
      </c>
      <c r="K96" s="3">
        <f>SUMIF($G$4:$G$860,Tableau24[[#This Row],[Emplacement laiterie]],$F$4:$F$860)</f>
        <v>1.5</v>
      </c>
      <c r="L96" s="3">
        <f>ROUNDUP(Tableau24[[#This Row],[Nombre de palette ]],0)</f>
        <v>2</v>
      </c>
      <c r="M96" s="26"/>
    </row>
    <row r="97" spans="1:13" x14ac:dyDescent="0.25">
      <c r="A97" t="s">
        <v>28</v>
      </c>
      <c r="B97">
        <v>43883022</v>
      </c>
      <c r="C97" s="3">
        <v>1</v>
      </c>
      <c r="D97" s="29" t="str">
        <f>INDEX(Feuil16!$C$2:$C$328,MATCH(Feuil15!B97,Feuil16!$B$2:$B$328,0))</f>
        <v>Yes</v>
      </c>
      <c r="E97" t="str">
        <f t="shared" si="4"/>
        <v>Yes</v>
      </c>
      <c r="F97" s="3">
        <f t="shared" si="5"/>
        <v>1</v>
      </c>
      <c r="G97" t="str">
        <f t="shared" si="3"/>
        <v>IP09</v>
      </c>
      <c r="J97" t="s">
        <v>243</v>
      </c>
      <c r="K97" s="3">
        <f>SUMIF($G$4:$G$860,Tableau24[[#This Row],[Emplacement laiterie]],$F$4:$F$860)</f>
        <v>2</v>
      </c>
      <c r="L97" s="3">
        <f>ROUNDUP(Tableau24[[#This Row],[Nombre de palette ]],0)</f>
        <v>2</v>
      </c>
      <c r="M97" s="26"/>
    </row>
    <row r="98" spans="1:13" x14ac:dyDescent="0.25">
      <c r="A98" t="s">
        <v>39</v>
      </c>
      <c r="B98">
        <v>40702037</v>
      </c>
      <c r="C98" s="3">
        <v>1</v>
      </c>
      <c r="D98" s="29" t="str">
        <f>INDEX(Feuil16!$C$2:$C$328,MATCH(Feuil15!B98,Feuil16!$B$2:$B$328,0))</f>
        <v>No</v>
      </c>
      <c r="E98" t="str">
        <f t="shared" si="4"/>
        <v>No</v>
      </c>
      <c r="F98" s="3">
        <f t="shared" si="5"/>
        <v>1</v>
      </c>
      <c r="G98" t="str">
        <f t="shared" si="3"/>
        <v>IP10</v>
      </c>
      <c r="J98" t="s">
        <v>61</v>
      </c>
      <c r="K98" s="3">
        <f>SUMIF($G$4:$G$860,Tableau24[[#This Row],[Emplacement laiterie]],$F$4:$F$860)</f>
        <v>2</v>
      </c>
      <c r="L98" s="3">
        <f>ROUNDUP(Tableau24[[#This Row],[Nombre de palette ]],0)</f>
        <v>2</v>
      </c>
      <c r="M98" s="26"/>
    </row>
    <row r="99" spans="1:13" x14ac:dyDescent="0.25">
      <c r="A99" t="s">
        <v>39</v>
      </c>
      <c r="B99">
        <v>40711938</v>
      </c>
      <c r="C99" s="3">
        <v>8</v>
      </c>
      <c r="D99" s="29" t="str">
        <f>INDEX(Feuil16!$C$2:$C$328,MATCH(Feuil15!B99,Feuil16!$B$2:$B$328,0))</f>
        <v>Yes</v>
      </c>
      <c r="E99" t="str">
        <f t="shared" si="4"/>
        <v>Yes</v>
      </c>
      <c r="F99" s="3">
        <f t="shared" si="5"/>
        <v>4</v>
      </c>
      <c r="G99" t="str">
        <f t="shared" si="3"/>
        <v>IP10</v>
      </c>
      <c r="J99" t="s">
        <v>58</v>
      </c>
      <c r="K99" s="3">
        <f>SUMIF($G$4:$G$860,Tableau24[[#This Row],[Emplacement laiterie]],$F$4:$F$860)</f>
        <v>1.5</v>
      </c>
      <c r="L99" s="3">
        <f>ROUNDUP(Tableau24[[#This Row],[Nombre de palette ]],0)</f>
        <v>2</v>
      </c>
      <c r="M99" s="26"/>
    </row>
    <row r="100" spans="1:13" x14ac:dyDescent="0.25">
      <c r="A100" t="s">
        <v>44</v>
      </c>
      <c r="B100">
        <v>43816193</v>
      </c>
      <c r="C100" s="3">
        <v>5</v>
      </c>
      <c r="D100" s="29" t="str">
        <f>INDEX(Feuil16!$C$2:$C$328,MATCH(Feuil15!B100,Feuil16!$B$2:$B$328,0))</f>
        <v>No</v>
      </c>
      <c r="E100" t="str">
        <f t="shared" si="4"/>
        <v>No</v>
      </c>
      <c r="F100" s="3">
        <f t="shared" si="5"/>
        <v>5</v>
      </c>
      <c r="G100" t="str">
        <f t="shared" si="3"/>
        <v>IP13</v>
      </c>
      <c r="J100" t="s">
        <v>23</v>
      </c>
      <c r="K100" s="3">
        <f>SUMIF($G$4:$G$860,Tableau24[[#This Row],[Emplacement laiterie]],$F$4:$F$860)</f>
        <v>1.5</v>
      </c>
      <c r="L100" s="3">
        <f>ROUNDUP(Tableau24[[#This Row],[Nombre de palette ]],0)</f>
        <v>2</v>
      </c>
      <c r="M100" s="26"/>
    </row>
    <row r="101" spans="1:13" x14ac:dyDescent="0.25">
      <c r="A101" t="s">
        <v>46</v>
      </c>
      <c r="B101">
        <v>43893674</v>
      </c>
      <c r="C101" s="3">
        <v>22</v>
      </c>
      <c r="D101" s="29" t="str">
        <f>INDEX(Feuil16!$C$2:$C$328,MATCH(Feuil15!B101,Feuil16!$B$2:$B$328,0))</f>
        <v>Yes</v>
      </c>
      <c r="E101" t="str">
        <f t="shared" si="4"/>
        <v>Yes</v>
      </c>
      <c r="F101" s="3">
        <f t="shared" si="5"/>
        <v>11</v>
      </c>
      <c r="G101" t="str">
        <f t="shared" si="3"/>
        <v>IP14</v>
      </c>
      <c r="J101" t="s">
        <v>8</v>
      </c>
      <c r="K101" s="3">
        <f>SUMIF($G$4:$G$860,Tableau24[[#This Row],[Emplacement laiterie]],$F$4:$F$860)</f>
        <v>1</v>
      </c>
      <c r="L101" s="3">
        <f>ROUNDUP(Tableau24[[#This Row],[Nombre de palette ]],0)</f>
        <v>1</v>
      </c>
      <c r="M101" s="26"/>
    </row>
    <row r="102" spans="1:13" x14ac:dyDescent="0.25">
      <c r="A102" t="s">
        <v>143</v>
      </c>
      <c r="B102">
        <v>40711938</v>
      </c>
      <c r="C102" s="3">
        <v>24</v>
      </c>
      <c r="D102" s="29" t="str">
        <f>INDEX(Feuil16!$C$2:$C$328,MATCH(Feuil15!B102,Feuil16!$B$2:$B$328,0))</f>
        <v>Yes</v>
      </c>
      <c r="E102" t="str">
        <f t="shared" si="4"/>
        <v>Yes</v>
      </c>
      <c r="F102" s="3">
        <f t="shared" si="5"/>
        <v>12</v>
      </c>
      <c r="G102" t="str">
        <f t="shared" si="3"/>
        <v>IP16</v>
      </c>
      <c r="J102" t="s">
        <v>270</v>
      </c>
      <c r="K102" s="3">
        <f>SUMIF($G$4:$G$860,Tableau24[[#This Row],[Emplacement laiterie]],$F$4:$F$860)</f>
        <v>2</v>
      </c>
      <c r="L102" s="3">
        <f>ROUNDUP(Tableau24[[#This Row],[Nombre de palette ]],0)</f>
        <v>2</v>
      </c>
      <c r="M102" s="26"/>
    </row>
    <row r="103" spans="1:13" x14ac:dyDescent="0.25">
      <c r="A103" t="s">
        <v>143</v>
      </c>
      <c r="B103">
        <v>43247163</v>
      </c>
      <c r="C103" s="3">
        <v>3</v>
      </c>
      <c r="D103" s="29" t="str">
        <f>INDEX(Feuil16!$C$2:$C$328,MATCH(Feuil15!B103,Feuil16!$B$2:$B$328,0))</f>
        <v>Yes</v>
      </c>
      <c r="E103" t="str">
        <f t="shared" si="4"/>
        <v>Yes</v>
      </c>
      <c r="F103" s="3">
        <f t="shared" si="5"/>
        <v>1.5</v>
      </c>
      <c r="G103" t="str">
        <f t="shared" si="3"/>
        <v>IP16</v>
      </c>
      <c r="J103" t="s">
        <v>156</v>
      </c>
      <c r="K103" s="3">
        <f>SUMIF($G$4:$G$860,Tableau24[[#This Row],[Emplacement laiterie]],$F$4:$F$860)</f>
        <v>12.5</v>
      </c>
      <c r="L103" s="3">
        <f>ROUNDUP(Tableau24[[#This Row],[Nombre de palette ]],0)</f>
        <v>13</v>
      </c>
      <c r="M103" s="26"/>
    </row>
    <row r="104" spans="1:13" x14ac:dyDescent="0.25">
      <c r="A104" t="s">
        <v>156</v>
      </c>
      <c r="B104">
        <v>40711938</v>
      </c>
      <c r="C104" s="3">
        <v>25</v>
      </c>
      <c r="D104" s="29" t="str">
        <f>INDEX(Feuil16!$C$2:$C$328,MATCH(Feuil15!B104,Feuil16!$B$2:$B$328,0))</f>
        <v>Yes</v>
      </c>
      <c r="E104" t="str">
        <f t="shared" si="4"/>
        <v>Yes</v>
      </c>
      <c r="F104" s="3">
        <f t="shared" si="5"/>
        <v>12.5</v>
      </c>
      <c r="G104" t="str">
        <f t="shared" si="3"/>
        <v>IP17</v>
      </c>
      <c r="J104" t="s">
        <v>143</v>
      </c>
      <c r="K104" s="3">
        <f>SUMIF($G$4:$G$860,Tableau24[[#This Row],[Emplacement laiterie]],$F$4:$F$860)</f>
        <v>13.5</v>
      </c>
      <c r="L104" s="3">
        <f>ROUNDUP(Tableau24[[#This Row],[Nombre de palette ]],0)</f>
        <v>14</v>
      </c>
      <c r="M104" s="26"/>
    </row>
    <row r="105" spans="1:13" x14ac:dyDescent="0.25">
      <c r="A105" t="s">
        <v>191</v>
      </c>
      <c r="B105">
        <v>43820075</v>
      </c>
      <c r="C105" s="3">
        <v>4</v>
      </c>
      <c r="D105" s="29" t="str">
        <f>INDEX(Feuil16!$C$2:$C$328,MATCH(Feuil15!B105,Feuil16!$B$2:$B$328,0))</f>
        <v>Yes</v>
      </c>
      <c r="E105" t="str">
        <f t="shared" si="4"/>
        <v>Yes</v>
      </c>
      <c r="F105" s="3">
        <f t="shared" si="5"/>
        <v>2</v>
      </c>
      <c r="G105" t="str">
        <f t="shared" si="3"/>
        <v>IP18</v>
      </c>
      <c r="J105" t="s">
        <v>152</v>
      </c>
      <c r="K105" s="3">
        <f>SUMIF($G$4:$G$860,Tableau24[[#This Row],[Emplacement laiterie]],$F$4:$F$860)</f>
        <v>0</v>
      </c>
      <c r="L105" s="3">
        <f>ROUNDUP(Tableau24[[#This Row],[Nombre de palette ]],0)</f>
        <v>0</v>
      </c>
      <c r="M105" s="26"/>
    </row>
    <row r="106" spans="1:13" x14ac:dyDescent="0.25">
      <c r="A106" t="s">
        <v>191</v>
      </c>
      <c r="B106">
        <v>43820092</v>
      </c>
      <c r="C106" s="3">
        <v>1</v>
      </c>
      <c r="D106" s="29" t="str">
        <f>INDEX(Feuil16!$C$2:$C$328,MATCH(Feuil15!B106,Feuil16!$B$2:$B$328,0))</f>
        <v>Yes</v>
      </c>
      <c r="E106" t="str">
        <f t="shared" si="4"/>
        <v>Yes</v>
      </c>
      <c r="F106" s="3">
        <f t="shared" si="5"/>
        <v>1</v>
      </c>
      <c r="G106" t="str">
        <f t="shared" si="3"/>
        <v>IP18</v>
      </c>
      <c r="J106" t="s">
        <v>46</v>
      </c>
      <c r="K106" s="3">
        <f>SUMIF($G$4:$G$860,Tableau24[[#This Row],[Emplacement laiterie]],$F$4:$F$860)</f>
        <v>11</v>
      </c>
      <c r="L106" s="3">
        <f>ROUNDUP(Tableau24[[#This Row],[Nombre de palette ]],0)</f>
        <v>11</v>
      </c>
      <c r="M106" s="26"/>
    </row>
    <row r="107" spans="1:13" x14ac:dyDescent="0.25">
      <c r="A107" t="s">
        <v>274</v>
      </c>
      <c r="B107">
        <v>40711949</v>
      </c>
      <c r="C107" s="3">
        <v>2</v>
      </c>
      <c r="D107" s="29" t="str">
        <f>INDEX(Feuil16!$C$2:$C$328,MATCH(Feuil15!B107,Feuil16!$B$2:$B$328,0))</f>
        <v>Yes</v>
      </c>
      <c r="E107" t="str">
        <f t="shared" si="4"/>
        <v>Yes</v>
      </c>
      <c r="F107" s="3">
        <f t="shared" si="5"/>
        <v>1</v>
      </c>
      <c r="G107" t="str">
        <f t="shared" si="3"/>
        <v>IP19</v>
      </c>
      <c r="J107" t="s">
        <v>44</v>
      </c>
      <c r="K107" s="3">
        <f>SUMIF($G$4:$G$860,Tableau24[[#This Row],[Emplacement laiterie]],$F$4:$F$860)</f>
        <v>5</v>
      </c>
      <c r="L107" s="3">
        <f>ROUNDUP(Tableau24[[#This Row],[Nombre de palette ]],0)</f>
        <v>5</v>
      </c>
      <c r="M107" s="26"/>
    </row>
    <row r="108" spans="1:13" x14ac:dyDescent="0.25">
      <c r="A108" t="s">
        <v>138</v>
      </c>
      <c r="B108">
        <v>43695857</v>
      </c>
      <c r="C108" s="3">
        <v>2</v>
      </c>
      <c r="D108" s="29" t="str">
        <f>INDEX(Feuil16!$C$2:$C$328,MATCH(Feuil15!B108,Feuil16!$B$2:$B$328,0))</f>
        <v>Yes</v>
      </c>
      <c r="E108" t="str">
        <f t="shared" si="4"/>
        <v>Yes</v>
      </c>
      <c r="F108" s="3">
        <f t="shared" si="5"/>
        <v>1</v>
      </c>
      <c r="G108" t="str">
        <f t="shared" si="3"/>
        <v>IP20</v>
      </c>
      <c r="J108" t="s">
        <v>275</v>
      </c>
      <c r="K108" s="3">
        <f>SUMIF($G$4:$G$860,Tableau24[[#This Row],[Emplacement laiterie]],$F$4:$F$860)</f>
        <v>0</v>
      </c>
      <c r="L108" s="3">
        <f>ROUNDUP(Tableau24[[#This Row],[Nombre de palette ]],0)</f>
        <v>0</v>
      </c>
      <c r="M108" s="26"/>
    </row>
    <row r="109" spans="1:13" x14ac:dyDescent="0.25">
      <c r="A109" t="s">
        <v>138</v>
      </c>
      <c r="B109">
        <v>43852397</v>
      </c>
      <c r="C109" s="3">
        <v>2</v>
      </c>
      <c r="D109" s="29" t="str">
        <f>INDEX(Feuil16!$C$2:$C$328,MATCH(Feuil15!B109,Feuil16!$B$2:$B$328,0))</f>
        <v>Yes</v>
      </c>
      <c r="E109" t="str">
        <f t="shared" si="4"/>
        <v>Yes</v>
      </c>
      <c r="F109" s="3">
        <f t="shared" si="5"/>
        <v>1</v>
      </c>
      <c r="G109" t="str">
        <f t="shared" si="3"/>
        <v>IP20</v>
      </c>
      <c r="J109" t="s">
        <v>276</v>
      </c>
      <c r="K109" s="3">
        <f>SUMIF($G$4:$G$860,Tableau24[[#This Row],[Emplacement laiterie]],$F$4:$F$860)</f>
        <v>0</v>
      </c>
      <c r="L109" s="3">
        <f>ROUNDUP(Tableau24[[#This Row],[Nombre de palette ]],0)</f>
        <v>0</v>
      </c>
      <c r="M109" s="26"/>
    </row>
    <row r="110" spans="1:13" x14ac:dyDescent="0.25">
      <c r="A110" t="s">
        <v>138</v>
      </c>
      <c r="B110">
        <v>43852541</v>
      </c>
      <c r="C110" s="3">
        <v>2</v>
      </c>
      <c r="D110" s="29" t="str">
        <f>INDEX(Feuil16!$C$2:$C$328,MATCH(Feuil15!B110,Feuil16!$B$2:$B$328,0))</f>
        <v>Yes</v>
      </c>
      <c r="E110" t="str">
        <f t="shared" si="4"/>
        <v>Yes</v>
      </c>
      <c r="F110" s="3">
        <f t="shared" si="5"/>
        <v>1</v>
      </c>
      <c r="G110" t="str">
        <f t="shared" si="3"/>
        <v>IP20</v>
      </c>
      <c r="J110" t="s">
        <v>39</v>
      </c>
      <c r="K110" s="3">
        <f>SUMIF($G$4:$G$860,Tableau24[[#This Row],[Emplacement laiterie]],$F$4:$F$860)</f>
        <v>5</v>
      </c>
      <c r="L110" s="3">
        <f>ROUNDUP(Tableau24[[#This Row],[Nombre de palette ]],0)</f>
        <v>5</v>
      </c>
      <c r="M110" s="26"/>
    </row>
    <row r="111" spans="1:13" x14ac:dyDescent="0.25">
      <c r="A111" t="s">
        <v>127</v>
      </c>
      <c r="B111">
        <v>43695797</v>
      </c>
      <c r="C111" s="3">
        <v>6</v>
      </c>
      <c r="D111" s="29" t="str">
        <f>INDEX(Feuil16!$C$2:$C$328,MATCH(Feuil15!B111,Feuil16!$B$2:$B$328,0))</f>
        <v>Yes</v>
      </c>
      <c r="E111" t="str">
        <f t="shared" si="4"/>
        <v>Yes</v>
      </c>
      <c r="F111" s="3">
        <f t="shared" si="5"/>
        <v>3</v>
      </c>
      <c r="G111" t="str">
        <f t="shared" si="3"/>
        <v>IP21</v>
      </c>
      <c r="J111" t="s">
        <v>28</v>
      </c>
      <c r="K111" s="3">
        <f>SUMIF($G$4:$G$860,Tableau24[[#This Row],[Emplacement laiterie]],$F$4:$F$860)</f>
        <v>12</v>
      </c>
      <c r="L111" s="3">
        <f>ROUNDUP(Tableau24[[#This Row],[Nombre de palette ]],0)</f>
        <v>12</v>
      </c>
      <c r="M111" s="26"/>
    </row>
    <row r="112" spans="1:13" x14ac:dyDescent="0.25">
      <c r="A112" t="s">
        <v>273</v>
      </c>
      <c r="B112">
        <v>43695503</v>
      </c>
      <c r="C112" s="3">
        <v>7</v>
      </c>
      <c r="D112" s="29" t="str">
        <f>INDEX(Feuil16!$C$2:$C$328,MATCH(Feuil15!B112,Feuil16!$B$2:$B$328,0))</f>
        <v>Yes</v>
      </c>
      <c r="E112" t="str">
        <f t="shared" si="4"/>
        <v>Yes</v>
      </c>
      <c r="F112" s="3">
        <f t="shared" si="5"/>
        <v>3.5</v>
      </c>
      <c r="G112" t="str">
        <f t="shared" si="3"/>
        <v>IP22</v>
      </c>
      <c r="J112" t="s">
        <v>36</v>
      </c>
      <c r="K112" s="3">
        <f>SUMIF($G$4:$G$860,Tableau24[[#This Row],[Emplacement laiterie]],$F$4:$F$860)</f>
        <v>8</v>
      </c>
      <c r="L112" s="3">
        <f>ROUNDUP(Tableau24[[#This Row],[Nombre de palette ]],0)</f>
        <v>8</v>
      </c>
      <c r="M112" s="26"/>
    </row>
    <row r="113" spans="1:13" x14ac:dyDescent="0.25">
      <c r="A113" t="s">
        <v>131</v>
      </c>
      <c r="B113">
        <v>43695792</v>
      </c>
      <c r="C113" s="3">
        <v>6</v>
      </c>
      <c r="D113" s="29" t="str">
        <f>INDEX(Feuil16!$C$2:$C$328,MATCH(Feuil15!B113,Feuil16!$B$2:$B$328,0))</f>
        <v>Yes</v>
      </c>
      <c r="E113" t="str">
        <f t="shared" si="4"/>
        <v>Yes</v>
      </c>
      <c r="F113" s="3">
        <f t="shared" si="5"/>
        <v>3</v>
      </c>
      <c r="G113" t="str">
        <f t="shared" si="3"/>
        <v>IP23</v>
      </c>
      <c r="J113" t="s">
        <v>42</v>
      </c>
      <c r="K113" s="3">
        <f>SUMIF($G$4:$G$860,Tableau24[[#This Row],[Emplacement laiterie]],$F$4:$F$860)</f>
        <v>3</v>
      </c>
      <c r="L113" s="3">
        <f>ROUNDUP(Tableau24[[#This Row],[Nombre de palette ]],0)</f>
        <v>3</v>
      </c>
      <c r="M113" s="26"/>
    </row>
    <row r="114" spans="1:13" x14ac:dyDescent="0.25">
      <c r="A114" t="s">
        <v>272</v>
      </c>
      <c r="B114">
        <v>43801387</v>
      </c>
      <c r="C114" s="3">
        <v>5</v>
      </c>
      <c r="D114" s="29" t="str">
        <f>INDEX(Feuil16!$C$2:$C$328,MATCH(Feuil15!B114,Feuil16!$B$2:$B$328,0))</f>
        <v>Yes</v>
      </c>
      <c r="E114" t="str">
        <f t="shared" si="4"/>
        <v>Yes</v>
      </c>
      <c r="F114" s="3">
        <f t="shared" si="5"/>
        <v>2.5</v>
      </c>
      <c r="G114" t="str">
        <f t="shared" si="3"/>
        <v>IP24</v>
      </c>
      <c r="J114" t="s">
        <v>79</v>
      </c>
      <c r="K114" s="3">
        <f>SUMIF($G$4:$G$860,Tableau24[[#This Row],[Emplacement laiterie]],$F$4:$F$860)</f>
        <v>7</v>
      </c>
      <c r="L114" s="3">
        <f>ROUNDUP(Tableau24[[#This Row],[Nombre de palette ]],0)</f>
        <v>7</v>
      </c>
      <c r="M114" s="26"/>
    </row>
    <row r="115" spans="1:13" x14ac:dyDescent="0.25">
      <c r="A115" t="s">
        <v>120</v>
      </c>
      <c r="B115">
        <v>43695504</v>
      </c>
      <c r="C115" s="3">
        <v>5</v>
      </c>
      <c r="D115" s="29" t="str">
        <f>INDEX(Feuil16!$C$2:$C$328,MATCH(Feuil15!B115,Feuil16!$B$2:$B$328,0))</f>
        <v>Yes</v>
      </c>
      <c r="E115" t="str">
        <f t="shared" si="4"/>
        <v>Yes</v>
      </c>
      <c r="F115" s="3">
        <f t="shared" si="5"/>
        <v>2.5</v>
      </c>
      <c r="G115" t="str">
        <f t="shared" si="3"/>
        <v>IP25</v>
      </c>
      <c r="J115" t="s">
        <v>277</v>
      </c>
      <c r="K115" s="3">
        <f>SUMIF($G$4:$G$860,Tableau24[[#This Row],[Emplacement laiterie]],$F$4:$F$860)</f>
        <v>7</v>
      </c>
      <c r="L115" s="3">
        <f>ROUNDUP(Tableau24[[#This Row],[Nombre de palette ]],0)</f>
        <v>7</v>
      </c>
      <c r="M115" s="26"/>
    </row>
    <row r="116" spans="1:13" x14ac:dyDescent="0.25">
      <c r="A116" t="s">
        <v>120</v>
      </c>
      <c r="B116">
        <v>43695803</v>
      </c>
      <c r="C116" s="3">
        <v>3</v>
      </c>
      <c r="D116" s="29" t="str">
        <f>INDEX(Feuil16!$C$2:$C$328,MATCH(Feuil15!B116,Feuil16!$B$2:$B$328,0))</f>
        <v>Yes</v>
      </c>
      <c r="E116" t="str">
        <f t="shared" si="4"/>
        <v>Yes</v>
      </c>
      <c r="F116" s="3">
        <f t="shared" si="5"/>
        <v>1.5</v>
      </c>
      <c r="G116" t="str">
        <f t="shared" si="3"/>
        <v>IP25</v>
      </c>
      <c r="J116" t="s">
        <v>66</v>
      </c>
      <c r="K116" s="3">
        <f>SUMIF($G$4:$G$860,Tableau24[[#This Row],[Emplacement laiterie]],$F$4:$F$860)</f>
        <v>10</v>
      </c>
      <c r="L116" s="3">
        <f>ROUNDUP(Tableau24[[#This Row],[Nombre de palette ]],0)</f>
        <v>10</v>
      </c>
      <c r="M116" s="26"/>
    </row>
    <row r="117" spans="1:13" x14ac:dyDescent="0.25">
      <c r="A117" t="s">
        <v>120</v>
      </c>
      <c r="B117">
        <v>43695806</v>
      </c>
      <c r="C117" s="3">
        <v>3</v>
      </c>
      <c r="D117" s="29" t="str">
        <f>INDEX(Feuil16!$C$2:$C$328,MATCH(Feuil15!B117,Feuil16!$B$2:$B$328,0))</f>
        <v>Yes</v>
      </c>
      <c r="E117" t="str">
        <f t="shared" si="4"/>
        <v>Yes</v>
      </c>
      <c r="F117" s="3">
        <f t="shared" si="5"/>
        <v>1.5</v>
      </c>
      <c r="G117" t="str">
        <f t="shared" si="3"/>
        <v>IP25</v>
      </c>
      <c r="J117" t="s">
        <v>278</v>
      </c>
      <c r="K117" s="3">
        <f>SUMIF($G$4:$G$860,Tableau24[[#This Row],[Emplacement laiterie]],$F$4:$F$860)</f>
        <v>12.5</v>
      </c>
      <c r="L117" s="3">
        <f>ROUNDUP(Tableau24[[#This Row],[Nombre de palette ]],0)</f>
        <v>13</v>
      </c>
      <c r="M117" s="26"/>
    </row>
    <row r="118" spans="1:13" x14ac:dyDescent="0.25">
      <c r="A118" t="s">
        <v>69</v>
      </c>
      <c r="B118">
        <v>43137351</v>
      </c>
      <c r="C118" s="3">
        <v>4</v>
      </c>
      <c r="D118" s="29" t="str">
        <f>INDEX(Feuil16!$C$2:$C$328,MATCH(Feuil15!B118,Feuil16!$B$2:$B$328,0))</f>
        <v>Yes</v>
      </c>
      <c r="E118" t="str">
        <f t="shared" si="4"/>
        <v>Yes</v>
      </c>
      <c r="F118" s="3">
        <f t="shared" si="5"/>
        <v>2</v>
      </c>
      <c r="G118" t="str">
        <f t="shared" si="3"/>
        <v>IP26</v>
      </c>
      <c r="J118" t="s">
        <v>3</v>
      </c>
      <c r="K118" s="3">
        <f>SUMIF($G$4:$G$860,Tableau24[[#This Row],[Emplacement laiterie]],$F$4:$F$860)</f>
        <v>4</v>
      </c>
      <c r="L118" s="3">
        <f>ROUNDUP(Tableau24[[#This Row],[Nombre de palette ]],0)</f>
        <v>4</v>
      </c>
      <c r="M118" s="26"/>
    </row>
    <row r="119" spans="1:13" x14ac:dyDescent="0.25">
      <c r="A119" t="s">
        <v>73</v>
      </c>
      <c r="B119">
        <v>43720759</v>
      </c>
      <c r="C119" s="3">
        <v>13</v>
      </c>
      <c r="D119" s="29" t="str">
        <f>INDEX(Feuil16!$C$2:$C$328,MATCH(Feuil15!B119,Feuil16!$B$2:$B$328,0))</f>
        <v>Yes</v>
      </c>
      <c r="E119" t="str">
        <f t="shared" si="4"/>
        <v>Yes</v>
      </c>
      <c r="F119" s="3">
        <f t="shared" si="5"/>
        <v>6.5</v>
      </c>
      <c r="G119" t="str">
        <f t="shared" si="3"/>
        <v>IP27</v>
      </c>
      <c r="J119" t="s">
        <v>87</v>
      </c>
      <c r="K119" s="3">
        <f>SUMIF($G$4:$G$860,Tableau24[[#This Row],[Emplacement laiterie]],$F$4:$F$860)</f>
        <v>11</v>
      </c>
      <c r="L119" s="3">
        <f>ROUNDUP(Tableau24[[#This Row],[Nombre de palette ]],0)</f>
        <v>11</v>
      </c>
      <c r="M119" s="26"/>
    </row>
    <row r="120" spans="1:13" x14ac:dyDescent="0.25">
      <c r="A120" t="s">
        <v>72</v>
      </c>
      <c r="B120">
        <v>43137351</v>
      </c>
      <c r="C120" s="3">
        <v>21</v>
      </c>
      <c r="D120" s="29" t="str">
        <f>INDEX(Feuil16!$C$2:$C$328,MATCH(Feuil15!B120,Feuil16!$B$2:$B$328,0))</f>
        <v>Yes</v>
      </c>
      <c r="E120" t="str">
        <f t="shared" si="4"/>
        <v>Yes</v>
      </c>
      <c r="F120" s="3">
        <f t="shared" si="5"/>
        <v>10.5</v>
      </c>
      <c r="G120" t="str">
        <f t="shared" si="3"/>
        <v>IP28</v>
      </c>
      <c r="J120" t="s">
        <v>191</v>
      </c>
      <c r="K120" s="3">
        <f>SUMIF($G$4:$G$860,Tableau24[[#This Row],[Emplacement laiterie]],$F$4:$F$860)</f>
        <v>3</v>
      </c>
      <c r="L120" s="3">
        <f>ROUNDUP(Tableau24[[#This Row],[Nombre de palette ]],0)</f>
        <v>3</v>
      </c>
      <c r="M120" s="26"/>
    </row>
    <row r="121" spans="1:13" x14ac:dyDescent="0.25">
      <c r="A121" t="s">
        <v>72</v>
      </c>
      <c r="B121">
        <v>43444340</v>
      </c>
      <c r="C121" s="3">
        <v>2</v>
      </c>
      <c r="D121" s="29" t="str">
        <f>INDEX(Feuil16!$C$2:$C$328,MATCH(Feuil15!B121,Feuil16!$B$2:$B$328,0))</f>
        <v>Yes</v>
      </c>
      <c r="E121" t="str">
        <f t="shared" si="4"/>
        <v>Yes</v>
      </c>
      <c r="F121" s="3">
        <f t="shared" si="5"/>
        <v>1</v>
      </c>
      <c r="G121" t="str">
        <f t="shared" si="3"/>
        <v>IP28</v>
      </c>
      <c r="J121" t="s">
        <v>274</v>
      </c>
      <c r="K121" s="3">
        <f>SUMIF($G$4:$G$860,Tableau24[[#This Row],[Emplacement laiterie]],$F$4:$F$860)</f>
        <v>1</v>
      </c>
      <c r="L121" s="3">
        <f>ROUNDUP(Tableau24[[#This Row],[Nombre de palette ]],0)</f>
        <v>1</v>
      </c>
      <c r="M121" s="26"/>
    </row>
    <row r="122" spans="1:13" x14ac:dyDescent="0.25">
      <c r="A122" t="s">
        <v>45</v>
      </c>
      <c r="B122">
        <v>43134345</v>
      </c>
      <c r="C122" s="3">
        <v>36</v>
      </c>
      <c r="D122" s="29" t="str">
        <f>INDEX(Feuil16!$C$2:$C$328,MATCH(Feuil15!B122,Feuil16!$B$2:$B$328,0))</f>
        <v>Yes</v>
      </c>
      <c r="E122" t="str">
        <f t="shared" si="4"/>
        <v>Yes</v>
      </c>
      <c r="F122" s="3">
        <f t="shared" si="5"/>
        <v>18</v>
      </c>
      <c r="G122" t="str">
        <f t="shared" si="3"/>
        <v>IP29</v>
      </c>
      <c r="J122" t="s">
        <v>138</v>
      </c>
      <c r="K122" s="3">
        <f>SUMIF($G$4:$G$860,Tableau24[[#This Row],[Emplacement laiterie]],$F$4:$F$860)</f>
        <v>3</v>
      </c>
      <c r="L122" s="3">
        <f>ROUNDUP(Tableau24[[#This Row],[Nombre de palette ]],0)</f>
        <v>3</v>
      </c>
      <c r="M122" s="26"/>
    </row>
    <row r="123" spans="1:13" x14ac:dyDescent="0.25">
      <c r="A123" t="s">
        <v>133</v>
      </c>
      <c r="B123">
        <v>43134345</v>
      </c>
      <c r="C123" s="3">
        <v>10</v>
      </c>
      <c r="D123" s="29" t="str">
        <f>INDEX(Feuil16!$C$2:$C$328,MATCH(Feuil15!B123,Feuil16!$B$2:$B$328,0))</f>
        <v>Yes</v>
      </c>
      <c r="E123" t="str">
        <f t="shared" si="4"/>
        <v>Yes</v>
      </c>
      <c r="F123" s="3">
        <f t="shared" si="5"/>
        <v>5</v>
      </c>
      <c r="G123" t="str">
        <f t="shared" si="3"/>
        <v>IP30</v>
      </c>
      <c r="J123" t="s">
        <v>127</v>
      </c>
      <c r="K123" s="3">
        <f>SUMIF($G$4:$G$860,Tableau24[[#This Row],[Emplacement laiterie]],$F$4:$F$860)</f>
        <v>3</v>
      </c>
      <c r="L123" s="3">
        <f>ROUNDUP(Tableau24[[#This Row],[Nombre de palette ]],0)</f>
        <v>3</v>
      </c>
      <c r="M123" s="26"/>
    </row>
    <row r="124" spans="1:13" x14ac:dyDescent="0.25">
      <c r="A124" t="s">
        <v>70</v>
      </c>
      <c r="B124">
        <v>43137351</v>
      </c>
      <c r="C124" s="3">
        <v>38</v>
      </c>
      <c r="D124" s="29" t="str">
        <f>INDEX(Feuil16!$C$2:$C$328,MATCH(Feuil15!B124,Feuil16!$B$2:$B$328,0))</f>
        <v>Yes</v>
      </c>
      <c r="E124" t="str">
        <f t="shared" si="4"/>
        <v>Yes</v>
      </c>
      <c r="F124" s="3">
        <f t="shared" si="5"/>
        <v>19</v>
      </c>
      <c r="G124" t="str">
        <f t="shared" si="3"/>
        <v>IP31</v>
      </c>
      <c r="J124" t="s">
        <v>273</v>
      </c>
      <c r="K124" s="3">
        <f>SUMIF($G$4:$G$860,Tableau24[[#This Row],[Emplacement laiterie]],$F$4:$F$860)</f>
        <v>3.5</v>
      </c>
      <c r="L124" s="3">
        <f>ROUNDUP(Tableau24[[#This Row],[Nombre de palette ]],0)</f>
        <v>4</v>
      </c>
      <c r="M124" s="26"/>
    </row>
    <row r="125" spans="1:13" x14ac:dyDescent="0.25">
      <c r="A125" t="s">
        <v>56</v>
      </c>
      <c r="B125">
        <v>40717723</v>
      </c>
      <c r="C125" s="3">
        <v>3</v>
      </c>
      <c r="D125" s="29" t="str">
        <f>INDEX(Feuil16!$C$2:$C$328,MATCH(Feuil15!B125,Feuil16!$B$2:$B$328,0))</f>
        <v>Yes</v>
      </c>
      <c r="E125" t="str">
        <f t="shared" si="4"/>
        <v>Yes</v>
      </c>
      <c r="F125" s="3">
        <f t="shared" si="5"/>
        <v>1.5</v>
      </c>
      <c r="G125" t="str">
        <f t="shared" si="3"/>
        <v>IP34</v>
      </c>
      <c r="J125" t="s">
        <v>131</v>
      </c>
      <c r="K125" s="3">
        <f>SUMIF($G$4:$G$860,Tableau24[[#This Row],[Emplacement laiterie]],$F$4:$F$860)</f>
        <v>3</v>
      </c>
      <c r="L125" s="3">
        <f>ROUNDUP(Tableau24[[#This Row],[Nombre de palette ]],0)</f>
        <v>3</v>
      </c>
      <c r="M125" s="26"/>
    </row>
    <row r="126" spans="1:13" x14ac:dyDescent="0.25">
      <c r="A126" t="s">
        <v>18</v>
      </c>
      <c r="B126">
        <v>40702462</v>
      </c>
      <c r="C126" s="3">
        <v>2</v>
      </c>
      <c r="D126" s="29" t="str">
        <f>INDEX(Feuil16!$C$2:$C$328,MATCH(Feuil15!B126,Feuil16!$B$2:$B$328,0))</f>
        <v>Yes</v>
      </c>
      <c r="E126" t="str">
        <f t="shared" si="4"/>
        <v>Yes</v>
      </c>
      <c r="F126" s="3">
        <f t="shared" si="5"/>
        <v>1</v>
      </c>
      <c r="G126" t="str">
        <f t="shared" si="3"/>
        <v>IP35</v>
      </c>
      <c r="J126" t="s">
        <v>272</v>
      </c>
      <c r="K126" s="3">
        <f>SUMIF($G$4:$G$860,Tableau24[[#This Row],[Emplacement laiterie]],$F$4:$F$860)</f>
        <v>2.5</v>
      </c>
      <c r="L126" s="3">
        <f>ROUNDUP(Tableau24[[#This Row],[Nombre de palette ]],0)</f>
        <v>3</v>
      </c>
      <c r="M126" s="26"/>
    </row>
    <row r="127" spans="1:13" x14ac:dyDescent="0.25">
      <c r="A127" t="s">
        <v>16</v>
      </c>
      <c r="B127">
        <v>40702447</v>
      </c>
      <c r="C127" s="3">
        <v>2</v>
      </c>
      <c r="D127" s="29" t="str">
        <f>INDEX(Feuil16!$C$2:$C$328,MATCH(Feuil15!B127,Feuil16!$B$2:$B$328,0))</f>
        <v>Yes</v>
      </c>
      <c r="E127" t="str">
        <f t="shared" si="4"/>
        <v>Yes</v>
      </c>
      <c r="F127" s="3">
        <f t="shared" si="5"/>
        <v>1</v>
      </c>
      <c r="G127" t="str">
        <f t="shared" si="3"/>
        <v>IP36</v>
      </c>
      <c r="J127" t="s">
        <v>120</v>
      </c>
      <c r="K127" s="3">
        <f>SUMIF($G$4:$G$860,Tableau24[[#This Row],[Emplacement laiterie]],$F$4:$F$860)</f>
        <v>5.5</v>
      </c>
      <c r="L127" s="3">
        <f>ROUNDUP(Tableau24[[#This Row],[Nombre de palette ]],0)</f>
        <v>6</v>
      </c>
      <c r="M127" s="26"/>
    </row>
    <row r="128" spans="1:13" x14ac:dyDescent="0.25">
      <c r="A128" t="s">
        <v>16</v>
      </c>
      <c r="B128">
        <v>40702460</v>
      </c>
      <c r="C128" s="3">
        <v>4</v>
      </c>
      <c r="D128" s="29" t="str">
        <f>INDEX(Feuil16!$C$2:$C$328,MATCH(Feuil15!B128,Feuil16!$B$2:$B$328,0))</f>
        <v>Yes</v>
      </c>
      <c r="E128" t="str">
        <f t="shared" si="4"/>
        <v>Yes</v>
      </c>
      <c r="F128" s="3">
        <f t="shared" si="5"/>
        <v>2</v>
      </c>
      <c r="G128" t="str">
        <f t="shared" si="3"/>
        <v>IP36</v>
      </c>
      <c r="J128" t="s">
        <v>69</v>
      </c>
      <c r="K128" s="3">
        <f>SUMIF($G$4:$G$860,Tableau24[[#This Row],[Emplacement laiterie]],$F$4:$F$860)</f>
        <v>2</v>
      </c>
      <c r="L128" s="3">
        <f>ROUNDUP(Tableau24[[#This Row],[Nombre de palette ]],0)</f>
        <v>2</v>
      </c>
      <c r="M128" s="26"/>
    </row>
    <row r="129" spans="1:13" x14ac:dyDescent="0.25">
      <c r="A129" t="s">
        <v>12</v>
      </c>
      <c r="B129">
        <v>40702396</v>
      </c>
      <c r="C129" s="3">
        <v>1</v>
      </c>
      <c r="D129" s="29" t="str">
        <f>INDEX(Feuil16!$C$2:$C$328,MATCH(Feuil15!B129,Feuil16!$B$2:$B$328,0))</f>
        <v>No</v>
      </c>
      <c r="E129" t="str">
        <f t="shared" si="4"/>
        <v>No</v>
      </c>
      <c r="F129" s="3">
        <f t="shared" si="5"/>
        <v>1</v>
      </c>
      <c r="G129" t="str">
        <f t="shared" si="3"/>
        <v>IP37</v>
      </c>
      <c r="J129" t="s">
        <v>73</v>
      </c>
      <c r="K129" s="3">
        <f>SUMIF($G$4:$G$860,Tableau24[[#This Row],[Emplacement laiterie]],$F$4:$F$860)</f>
        <v>6.5</v>
      </c>
      <c r="L129" s="3">
        <f>ROUNDUP(Tableau24[[#This Row],[Nombre de palette ]],0)</f>
        <v>7</v>
      </c>
      <c r="M129" s="26"/>
    </row>
    <row r="130" spans="1:13" x14ac:dyDescent="0.25">
      <c r="A130" t="s">
        <v>12</v>
      </c>
      <c r="B130">
        <v>40758932</v>
      </c>
      <c r="C130" s="3">
        <v>2</v>
      </c>
      <c r="D130" s="29" t="str">
        <f>INDEX(Feuil16!$C$2:$C$328,MATCH(Feuil15!B130,Feuil16!$B$2:$B$328,0))</f>
        <v>Yes</v>
      </c>
      <c r="E130" t="str">
        <f t="shared" si="4"/>
        <v>Yes</v>
      </c>
      <c r="F130" s="3">
        <f t="shared" si="5"/>
        <v>1</v>
      </c>
      <c r="G130" t="str">
        <f t="shared" si="3"/>
        <v>IP37</v>
      </c>
      <c r="J130" t="s">
        <v>72</v>
      </c>
      <c r="K130" s="3">
        <f>SUMIF($G$4:$G$860,Tableau24[[#This Row],[Emplacement laiterie]],$F$4:$F$860)</f>
        <v>11.5</v>
      </c>
      <c r="L130" s="3">
        <f>ROUNDUP(Tableau24[[#This Row],[Nombre de palette ]],0)</f>
        <v>12</v>
      </c>
      <c r="M130" s="26"/>
    </row>
    <row r="131" spans="1:13" x14ac:dyDescent="0.25">
      <c r="A131" t="s">
        <v>14</v>
      </c>
      <c r="B131">
        <v>40702396</v>
      </c>
      <c r="C131" s="3">
        <v>1</v>
      </c>
      <c r="D131" s="29" t="str">
        <f>INDEX(Feuil16!$C$2:$C$328,MATCH(Feuil15!B131,Feuil16!$B$2:$B$328,0))</f>
        <v>No</v>
      </c>
      <c r="E131" t="str">
        <f t="shared" si="4"/>
        <v>No</v>
      </c>
      <c r="F131" s="3">
        <f t="shared" si="5"/>
        <v>1</v>
      </c>
      <c r="G131" t="str">
        <f t="shared" si="3"/>
        <v>IP38</v>
      </c>
      <c r="J131" t="s">
        <v>45</v>
      </c>
      <c r="K131" s="3">
        <f>SUMIF($G$4:$G$860,Tableau24[[#This Row],[Emplacement laiterie]],$F$4:$F$860)</f>
        <v>18</v>
      </c>
      <c r="L131" s="3">
        <f>ROUNDUP(Tableau24[[#This Row],[Nombre de palette ]],0)</f>
        <v>18</v>
      </c>
      <c r="M131" s="26"/>
    </row>
    <row r="132" spans="1:13" x14ac:dyDescent="0.25">
      <c r="A132" t="s">
        <v>14</v>
      </c>
      <c r="B132">
        <v>40702447</v>
      </c>
      <c r="C132" s="3">
        <v>2</v>
      </c>
      <c r="D132" s="29" t="str">
        <f>INDEX(Feuil16!$C$2:$C$328,MATCH(Feuil15!B132,Feuil16!$B$2:$B$328,0))</f>
        <v>Yes</v>
      </c>
      <c r="E132" t="str">
        <f t="shared" si="4"/>
        <v>Yes</v>
      </c>
      <c r="F132" s="3">
        <f t="shared" si="5"/>
        <v>1</v>
      </c>
      <c r="G132" t="str">
        <f t="shared" ref="G132:G195" si="6">A132</f>
        <v>IP38</v>
      </c>
      <c r="J132" t="s">
        <v>133</v>
      </c>
      <c r="K132" s="3">
        <f>SUMIF($G$4:$G$860,Tableau24[[#This Row],[Emplacement laiterie]],$F$4:$F$860)</f>
        <v>5</v>
      </c>
      <c r="L132" s="3">
        <f>ROUNDUP(Tableau24[[#This Row],[Nombre de palette ]],0)</f>
        <v>5</v>
      </c>
      <c r="M132" s="26"/>
    </row>
    <row r="133" spans="1:13" x14ac:dyDescent="0.25">
      <c r="A133" t="s">
        <v>95</v>
      </c>
      <c r="B133">
        <v>43560849</v>
      </c>
      <c r="C133" s="3">
        <v>14</v>
      </c>
      <c r="D133" s="29" t="str">
        <f>INDEX(Feuil16!$C$2:$C$328,MATCH(Feuil15!B133,Feuil16!$B$2:$B$328,0))</f>
        <v>Yes</v>
      </c>
      <c r="E133" t="str">
        <f t="shared" ref="E133:E196" si="7">IF(ISNA(D133),"Yes",D133)</f>
        <v>Yes</v>
      </c>
      <c r="F133" s="3">
        <f t="shared" ref="F133:F196" si="8">IF(GETPIVOTDATA("Article",$A$3,"Article",B133,"Emplacement",A133)&gt;1,IF(E133="Yes",GETPIVOTDATA("Article",$A$3,"Article",B133,"Emplacement",A133)/2,C133),GETPIVOTDATA("Article",$A$3,"Article",B133,"Emplacement",A133))</f>
        <v>7</v>
      </c>
      <c r="G133" t="str">
        <f t="shared" si="6"/>
        <v>IP39</v>
      </c>
      <c r="J133" t="s">
        <v>70</v>
      </c>
      <c r="K133" s="3">
        <f>SUMIF($G$4:$G$860,Tableau24[[#This Row],[Emplacement laiterie]],$F$4:$F$860)</f>
        <v>19</v>
      </c>
      <c r="L133" s="3">
        <f>ROUNDUP(Tableau24[[#This Row],[Nombre de palette ]],0)</f>
        <v>19</v>
      </c>
      <c r="M133" s="26"/>
    </row>
    <row r="134" spans="1:13" x14ac:dyDescent="0.25">
      <c r="A134" t="s">
        <v>75</v>
      </c>
      <c r="B134">
        <v>43200304</v>
      </c>
      <c r="C134" s="3">
        <v>3</v>
      </c>
      <c r="D134" s="29" t="str">
        <f>INDEX(Feuil16!$C$2:$C$328,MATCH(Feuil15!B134,Feuil16!$B$2:$B$328,0))</f>
        <v>No</v>
      </c>
      <c r="E134" t="str">
        <f t="shared" si="7"/>
        <v>No</v>
      </c>
      <c r="F134" s="3">
        <f t="shared" si="8"/>
        <v>3</v>
      </c>
      <c r="G134" t="str">
        <f t="shared" si="6"/>
        <v>IP40</v>
      </c>
      <c r="J134" t="s">
        <v>264</v>
      </c>
      <c r="K134" s="3">
        <f>SUMIF($G$4:$G$860,Tableau24[[#This Row],[Emplacement laiterie]],$F$4:$F$860)</f>
        <v>0</v>
      </c>
      <c r="L134" s="3">
        <f>ROUNDUP(Tableau24[[#This Row],[Nombre de palette ]],0)</f>
        <v>0</v>
      </c>
      <c r="M134" s="26"/>
    </row>
    <row r="135" spans="1:13" x14ac:dyDescent="0.25">
      <c r="A135" t="s">
        <v>261</v>
      </c>
      <c r="B135">
        <v>43805075</v>
      </c>
      <c r="C135" s="3">
        <v>5</v>
      </c>
      <c r="D135" s="29" t="str">
        <f>INDEX(Feuil16!$C$2:$C$328,MATCH(Feuil15!B135,Feuil16!$B$2:$B$328,0))</f>
        <v>Yes</v>
      </c>
      <c r="E135" t="str">
        <f t="shared" si="7"/>
        <v>Yes</v>
      </c>
      <c r="F135" s="3">
        <f t="shared" si="8"/>
        <v>2.5</v>
      </c>
      <c r="G135" t="str">
        <f t="shared" si="6"/>
        <v>PK03</v>
      </c>
      <c r="J135" t="s">
        <v>56</v>
      </c>
      <c r="K135" s="3">
        <f>SUMIF($G$4:$G$860,Tableau24[[#This Row],[Emplacement laiterie]],$F$4:$F$860)</f>
        <v>1.5</v>
      </c>
      <c r="L135" s="3">
        <f>ROUNDUP(Tableau24[[#This Row],[Nombre de palette ]],0)</f>
        <v>2</v>
      </c>
      <c r="M135" s="26"/>
    </row>
    <row r="136" spans="1:13" x14ac:dyDescent="0.25">
      <c r="A136" t="s">
        <v>260</v>
      </c>
      <c r="B136">
        <v>43820094</v>
      </c>
      <c r="C136" s="3">
        <v>6</v>
      </c>
      <c r="D136" s="29" t="str">
        <f>INDEX(Feuil16!$C$2:$C$328,MATCH(Feuil15!B136,Feuil16!$B$2:$B$328,0))</f>
        <v>Yes</v>
      </c>
      <c r="E136" t="str">
        <f t="shared" si="7"/>
        <v>Yes</v>
      </c>
      <c r="F136" s="3">
        <f t="shared" si="8"/>
        <v>3</v>
      </c>
      <c r="G136" t="str">
        <f t="shared" si="6"/>
        <v>PK04</v>
      </c>
      <c r="J136" t="s">
        <v>18</v>
      </c>
      <c r="K136" s="3">
        <f>SUMIF($G$4:$G$860,Tableau24[[#This Row],[Emplacement laiterie]],$F$4:$F$860)</f>
        <v>1</v>
      </c>
      <c r="L136" s="3">
        <f>ROUNDUP(Tableau24[[#This Row],[Nombre de palette ]],0)</f>
        <v>1</v>
      </c>
      <c r="M136" s="26"/>
    </row>
    <row r="137" spans="1:13" x14ac:dyDescent="0.25">
      <c r="A137" t="s">
        <v>83</v>
      </c>
      <c r="B137">
        <v>43695791</v>
      </c>
      <c r="C137" s="3">
        <v>8</v>
      </c>
      <c r="D137" s="29" t="str">
        <f>INDEX(Feuil16!$C$2:$C$328,MATCH(Feuil15!B137,Feuil16!$B$2:$B$328,0))</f>
        <v>Yes</v>
      </c>
      <c r="E137" t="str">
        <f t="shared" si="7"/>
        <v>Yes</v>
      </c>
      <c r="F137" s="3">
        <f t="shared" si="8"/>
        <v>4</v>
      </c>
      <c r="G137" t="str">
        <f t="shared" si="6"/>
        <v>PK06</v>
      </c>
      <c r="J137" t="s">
        <v>16</v>
      </c>
      <c r="K137" s="3">
        <f>SUMIF($G$4:$G$860,Tableau24[[#This Row],[Emplacement laiterie]],$F$4:$F$860)</f>
        <v>3</v>
      </c>
      <c r="L137" s="3">
        <f>ROUNDUP(Tableau24[[#This Row],[Nombre de palette ]],0)</f>
        <v>3</v>
      </c>
      <c r="M137" s="26"/>
    </row>
    <row r="138" spans="1:13" x14ac:dyDescent="0.25">
      <c r="A138" t="s">
        <v>259</v>
      </c>
      <c r="B138">
        <v>43353226</v>
      </c>
      <c r="C138" s="3">
        <v>5</v>
      </c>
      <c r="D138" s="29" t="str">
        <f>INDEX(Feuil16!$C$2:$C$328,MATCH(Feuil15!B138,Feuil16!$B$2:$B$328,0))</f>
        <v>Yes</v>
      </c>
      <c r="E138" t="str">
        <f t="shared" si="7"/>
        <v>Yes</v>
      </c>
      <c r="F138" s="3">
        <f t="shared" si="8"/>
        <v>2.5</v>
      </c>
      <c r="G138" t="str">
        <f t="shared" si="6"/>
        <v>PK07</v>
      </c>
      <c r="J138" t="s">
        <v>12</v>
      </c>
      <c r="K138" s="3">
        <f>SUMIF($G$4:$G$860,Tableau24[[#This Row],[Emplacement laiterie]],$F$4:$F$860)</f>
        <v>2</v>
      </c>
      <c r="L138" s="3">
        <f>ROUNDUP(Tableau24[[#This Row],[Nombre de palette ]],0)</f>
        <v>2</v>
      </c>
      <c r="M138" s="26"/>
    </row>
    <row r="139" spans="1:13" x14ac:dyDescent="0.25">
      <c r="A139" t="s">
        <v>256</v>
      </c>
      <c r="B139">
        <v>43769305</v>
      </c>
      <c r="C139" s="3">
        <v>2</v>
      </c>
      <c r="D139" s="29" t="str">
        <f>INDEX(Feuil16!$C$2:$C$328,MATCH(Feuil15!B139,Feuil16!$B$2:$B$328,0))</f>
        <v>Yes</v>
      </c>
      <c r="E139" t="str">
        <f t="shared" si="7"/>
        <v>Yes</v>
      </c>
      <c r="F139" s="3">
        <f t="shared" si="8"/>
        <v>1</v>
      </c>
      <c r="G139" t="str">
        <f t="shared" si="6"/>
        <v>PK12</v>
      </c>
      <c r="J139" t="s">
        <v>14</v>
      </c>
      <c r="K139" s="3">
        <f>SUMIF($G$4:$G$860,Tableau24[[#This Row],[Emplacement laiterie]],$F$4:$F$860)</f>
        <v>2</v>
      </c>
      <c r="L139" s="3">
        <f>ROUNDUP(Tableau24[[#This Row],[Nombre de palette ]],0)</f>
        <v>2</v>
      </c>
      <c r="M139" s="26"/>
    </row>
    <row r="140" spans="1:13" x14ac:dyDescent="0.25">
      <c r="A140" t="s">
        <v>153</v>
      </c>
      <c r="B140">
        <v>43733948</v>
      </c>
      <c r="C140" s="3">
        <v>3</v>
      </c>
      <c r="D140" s="29" t="str">
        <f>INDEX(Feuil16!$C$2:$C$328,MATCH(Feuil15!B140,Feuil16!$B$2:$B$328,0))</f>
        <v>Yes</v>
      </c>
      <c r="E140" t="str">
        <f t="shared" si="7"/>
        <v>Yes</v>
      </c>
      <c r="F140" s="3">
        <f t="shared" si="8"/>
        <v>1.5</v>
      </c>
      <c r="G140" t="str">
        <f t="shared" si="6"/>
        <v>PK13</v>
      </c>
      <c r="J140" t="s">
        <v>95</v>
      </c>
      <c r="K140" s="3">
        <f>SUMIF($G$4:$G$860,Tableau24[[#This Row],[Emplacement laiterie]],$F$4:$F$860)</f>
        <v>7</v>
      </c>
      <c r="L140" s="3">
        <f>ROUNDUP(Tableau24[[#This Row],[Nombre de palette ]],0)</f>
        <v>7</v>
      </c>
      <c r="M140" s="26"/>
    </row>
    <row r="141" spans="1:13" x14ac:dyDescent="0.25">
      <c r="A141" t="s">
        <v>172</v>
      </c>
      <c r="B141">
        <v>43820079</v>
      </c>
      <c r="C141" s="3">
        <v>2</v>
      </c>
      <c r="D141" s="29" t="str">
        <f>INDEX(Feuil16!$C$2:$C$328,MATCH(Feuil15!B141,Feuil16!$B$2:$B$328,0))</f>
        <v>Yes</v>
      </c>
      <c r="E141" t="str">
        <f t="shared" si="7"/>
        <v>Yes</v>
      </c>
      <c r="F141" s="3">
        <f t="shared" si="8"/>
        <v>1</v>
      </c>
      <c r="G141" t="str">
        <f t="shared" si="6"/>
        <v>PK14</v>
      </c>
      <c r="J141" t="s">
        <v>75</v>
      </c>
      <c r="K141" s="3">
        <f>SUMIF($G$4:$G$860,Tableau24[[#This Row],[Emplacement laiterie]],$F$4:$F$860)</f>
        <v>3</v>
      </c>
      <c r="L141" s="3">
        <f>ROUNDUP(Tableau24[[#This Row],[Nombre de palette ]],0)</f>
        <v>3</v>
      </c>
      <c r="M141" s="26"/>
    </row>
    <row r="142" spans="1:13" x14ac:dyDescent="0.25">
      <c r="A142" t="s">
        <v>166</v>
      </c>
      <c r="B142">
        <v>43768827</v>
      </c>
      <c r="C142" s="3">
        <v>1</v>
      </c>
      <c r="D142" s="29" t="str">
        <f>INDEX(Feuil16!$C$2:$C$328,MATCH(Feuil15!B142,Feuil16!$B$2:$B$328,0))</f>
        <v>Yes</v>
      </c>
      <c r="E142" t="str">
        <f t="shared" si="7"/>
        <v>Yes</v>
      </c>
      <c r="F142" s="3">
        <f t="shared" si="8"/>
        <v>1</v>
      </c>
      <c r="G142" t="str">
        <f t="shared" si="6"/>
        <v>PK15</v>
      </c>
      <c r="J142" t="s">
        <v>109</v>
      </c>
      <c r="K142" s="3">
        <f>SUMIF($G$4:$G$860,Tableau24[[#This Row],[Emplacement laiterie]],$F$4:$F$860)</f>
        <v>13</v>
      </c>
      <c r="L142" s="3">
        <f>ROUNDUP(Tableau24[[#This Row],[Nombre de palette ]],0)</f>
        <v>13</v>
      </c>
      <c r="M142" s="26"/>
    </row>
    <row r="143" spans="1:13" x14ac:dyDescent="0.25">
      <c r="A143" t="s">
        <v>255</v>
      </c>
      <c r="B143">
        <v>43851906</v>
      </c>
      <c r="C143" s="3">
        <v>2</v>
      </c>
      <c r="D143" s="29" t="str">
        <f>INDEX(Feuil16!$C$2:$C$328,MATCH(Feuil15!B143,Feuil16!$B$2:$B$328,0))</f>
        <v>Yes</v>
      </c>
      <c r="E143" t="str">
        <f t="shared" si="7"/>
        <v>Yes</v>
      </c>
      <c r="F143" s="3">
        <f t="shared" si="8"/>
        <v>1</v>
      </c>
      <c r="G143" t="str">
        <f t="shared" si="6"/>
        <v>PK17</v>
      </c>
      <c r="J143" t="s">
        <v>112</v>
      </c>
      <c r="K143" s="3">
        <f>SUMIF($G$4:$G$860,Tableau24[[#This Row],[Emplacement laiterie]],$F$4:$F$860)</f>
        <v>11</v>
      </c>
      <c r="L143" s="3">
        <f>ROUNDUP(Tableau24[[#This Row],[Nombre de palette ]],0)</f>
        <v>11</v>
      </c>
      <c r="M143" s="26"/>
    </row>
    <row r="144" spans="1:13" x14ac:dyDescent="0.25">
      <c r="A144" t="s">
        <v>180</v>
      </c>
      <c r="B144">
        <v>43841548</v>
      </c>
      <c r="C144" s="3">
        <v>3</v>
      </c>
      <c r="D144" s="29" t="e">
        <f>INDEX(Feuil16!$C$2:$C$328,MATCH(Feuil15!B144,Feuil16!$B$2:$B$328,0))</f>
        <v>#N/A</v>
      </c>
      <c r="E144" t="str">
        <f t="shared" si="7"/>
        <v>Yes</v>
      </c>
      <c r="F144" s="3">
        <f t="shared" si="8"/>
        <v>1.5</v>
      </c>
      <c r="G144" t="str">
        <f t="shared" si="6"/>
        <v>PK18</v>
      </c>
      <c r="J144" t="s">
        <v>149</v>
      </c>
      <c r="K144" s="3">
        <f>SUMIF($G$4:$G$860,Tableau24[[#This Row],[Emplacement laiterie]],$F$4:$F$860)</f>
        <v>7.5</v>
      </c>
      <c r="L144" s="3">
        <f>ROUNDUP(Tableau24[[#This Row],[Nombre de palette ]],0)</f>
        <v>8</v>
      </c>
      <c r="M144" s="26"/>
    </row>
    <row r="145" spans="1:13" x14ac:dyDescent="0.25">
      <c r="A145" t="s">
        <v>212</v>
      </c>
      <c r="B145">
        <v>43820044</v>
      </c>
      <c r="C145" s="3">
        <v>2</v>
      </c>
      <c r="D145" s="29" t="str">
        <f>INDEX(Feuil16!$C$2:$C$328,MATCH(Feuil15!B145,Feuil16!$B$2:$B$328,0))</f>
        <v>Yes</v>
      </c>
      <c r="E145" t="str">
        <f t="shared" si="7"/>
        <v>Yes</v>
      </c>
      <c r="F145" s="3">
        <f t="shared" si="8"/>
        <v>1</v>
      </c>
      <c r="G145" t="str">
        <f t="shared" si="6"/>
        <v>PK19</v>
      </c>
      <c r="J145" t="s">
        <v>197</v>
      </c>
      <c r="K145" s="3">
        <f>SUMIF($G$4:$G$860,Tableau24[[#This Row],[Emplacement laiterie]],$F$4:$F$860)</f>
        <v>2</v>
      </c>
      <c r="L145" s="3">
        <f>ROUNDUP(Tableau24[[#This Row],[Nombre de palette ]],0)</f>
        <v>2</v>
      </c>
      <c r="M145" s="26"/>
    </row>
    <row r="146" spans="1:13" x14ac:dyDescent="0.25">
      <c r="A146" t="s">
        <v>124</v>
      </c>
      <c r="B146">
        <v>43856558</v>
      </c>
      <c r="C146" s="3">
        <v>2</v>
      </c>
      <c r="D146" s="29" t="str">
        <f>INDEX(Feuil16!$C$2:$C$328,MATCH(Feuil15!B146,Feuil16!$B$2:$B$328,0))</f>
        <v>Yes</v>
      </c>
      <c r="E146" t="str">
        <f t="shared" si="7"/>
        <v>Yes</v>
      </c>
      <c r="F146" s="3">
        <f t="shared" si="8"/>
        <v>1</v>
      </c>
      <c r="G146" t="str">
        <f t="shared" si="6"/>
        <v>PK20</v>
      </c>
      <c r="J146" t="s">
        <v>208</v>
      </c>
      <c r="K146" s="3">
        <f>SUMIF($G$4:$G$860,Tableau24[[#This Row],[Emplacement laiterie]],$F$4:$F$860)</f>
        <v>3.5</v>
      </c>
      <c r="L146" s="3">
        <f>ROUNDUP(Tableau24[[#This Row],[Nombre de palette ]],0)</f>
        <v>4</v>
      </c>
      <c r="M146" s="26"/>
    </row>
    <row r="147" spans="1:13" x14ac:dyDescent="0.25">
      <c r="A147" t="s">
        <v>215</v>
      </c>
      <c r="B147">
        <v>43856395</v>
      </c>
      <c r="C147" s="3">
        <v>3</v>
      </c>
      <c r="D147" s="29" t="str">
        <f>INDEX(Feuil16!$C$2:$C$328,MATCH(Feuil15!B147,Feuil16!$B$2:$B$328,0))</f>
        <v>Yes</v>
      </c>
      <c r="E147" t="str">
        <f t="shared" si="7"/>
        <v>Yes</v>
      </c>
      <c r="F147" s="3">
        <f t="shared" si="8"/>
        <v>1.5</v>
      </c>
      <c r="G147" t="str">
        <f t="shared" si="6"/>
        <v>PK21</v>
      </c>
      <c r="J147" t="s">
        <v>107</v>
      </c>
      <c r="K147" s="3">
        <f>SUMIF($G$4:$G$860,Tableau24[[#This Row],[Emplacement laiterie]],$F$4:$F$860)</f>
        <v>12</v>
      </c>
      <c r="L147" s="3">
        <f>ROUNDUP(Tableau24[[#This Row],[Nombre de palette ]],0)</f>
        <v>12</v>
      </c>
      <c r="M147" s="26"/>
    </row>
    <row r="148" spans="1:13" x14ac:dyDescent="0.25">
      <c r="A148" t="s">
        <v>136</v>
      </c>
      <c r="B148">
        <v>43820093</v>
      </c>
      <c r="C148" s="3">
        <v>5</v>
      </c>
      <c r="D148" s="29" t="str">
        <f>INDEX(Feuil16!$C$2:$C$328,MATCH(Feuil15!B148,Feuil16!$B$2:$B$328,0))</f>
        <v>Yes</v>
      </c>
      <c r="E148" t="str">
        <f t="shared" si="7"/>
        <v>Yes</v>
      </c>
      <c r="F148" s="3">
        <f t="shared" si="8"/>
        <v>2.5</v>
      </c>
      <c r="G148" t="str">
        <f t="shared" si="6"/>
        <v>PK23</v>
      </c>
      <c r="J148" t="s">
        <v>286</v>
      </c>
      <c r="K148" s="3">
        <f>SUMIF($G$4:$G$860,Tableau24[[#This Row],[Emplacement laiterie]],$F$4:$F$860)</f>
        <v>17</v>
      </c>
      <c r="L148" s="3">
        <f>ROUNDUP(Tableau24[[#This Row],[Nombre de palette ]],0)</f>
        <v>17</v>
      </c>
      <c r="M148" s="26"/>
    </row>
    <row r="149" spans="1:13" x14ac:dyDescent="0.25">
      <c r="A149" t="s">
        <v>234</v>
      </c>
      <c r="B149">
        <v>43897787</v>
      </c>
      <c r="C149" s="3">
        <v>5</v>
      </c>
      <c r="D149" s="29" t="str">
        <f>INDEX(Feuil16!$C$2:$C$328,MATCH(Feuil15!B149,Feuil16!$B$2:$B$328,0))</f>
        <v>Yes</v>
      </c>
      <c r="E149" t="str">
        <f t="shared" si="7"/>
        <v>Yes</v>
      </c>
      <c r="F149" s="3">
        <f t="shared" si="8"/>
        <v>2.5</v>
      </c>
      <c r="G149" t="str">
        <f t="shared" si="6"/>
        <v>PK25</v>
      </c>
      <c r="J149" t="s">
        <v>285</v>
      </c>
      <c r="K149" s="3">
        <f>SUMIF($G$4:$G$860,Tableau24[[#This Row],[Emplacement laiterie]],$F$4:$F$860)</f>
        <v>24</v>
      </c>
      <c r="L149" s="3">
        <f>ROUNDUP(Tableau24[[#This Row],[Nombre de palette ]],0)</f>
        <v>24</v>
      </c>
      <c r="M149" s="26"/>
    </row>
    <row r="150" spans="1:13" x14ac:dyDescent="0.25">
      <c r="A150" t="s">
        <v>189</v>
      </c>
      <c r="B150">
        <v>43856551</v>
      </c>
      <c r="C150" s="3">
        <v>3</v>
      </c>
      <c r="D150" s="29" t="str">
        <f>INDEX(Feuil16!$C$2:$C$328,MATCH(Feuil15!B150,Feuil16!$B$2:$B$328,0))</f>
        <v>Yes</v>
      </c>
      <c r="E150" t="str">
        <f t="shared" si="7"/>
        <v>Yes</v>
      </c>
      <c r="F150" s="3">
        <f t="shared" si="8"/>
        <v>1.5</v>
      </c>
      <c r="G150" t="str">
        <f t="shared" si="6"/>
        <v>PK26</v>
      </c>
      <c r="J150" t="s">
        <v>284</v>
      </c>
      <c r="K150" s="3">
        <f>SUMIF($G$4:$G$860,Tableau24[[#This Row],[Emplacement laiterie]],$F$4:$F$860)</f>
        <v>7</v>
      </c>
      <c r="L150" s="3">
        <f>ROUNDUP(Tableau24[[#This Row],[Nombre de palette ]],0)</f>
        <v>7</v>
      </c>
      <c r="M150" s="26"/>
    </row>
    <row r="151" spans="1:13" x14ac:dyDescent="0.25">
      <c r="A151" t="s">
        <v>189</v>
      </c>
      <c r="B151">
        <v>43695852</v>
      </c>
      <c r="C151" s="3">
        <v>2</v>
      </c>
      <c r="D151" s="29" t="e">
        <f>INDEX(Feuil16!$C$2:$C$328,MATCH(Feuil15!B151,Feuil16!$B$2:$B$328,0))</f>
        <v>#N/A</v>
      </c>
      <c r="E151" t="str">
        <f t="shared" si="7"/>
        <v>Yes</v>
      </c>
      <c r="F151" s="3">
        <f t="shared" si="8"/>
        <v>1</v>
      </c>
      <c r="G151" t="str">
        <f t="shared" si="6"/>
        <v>PK26</v>
      </c>
      <c r="J151" t="s">
        <v>283</v>
      </c>
      <c r="K151" s="3">
        <f>SUMIF($G$4:$G$860,Tableau24[[#This Row],[Emplacement laiterie]],$F$4:$F$860)</f>
        <v>15</v>
      </c>
      <c r="L151" s="3">
        <f>ROUNDUP(Tableau24[[#This Row],[Nombre de palette ]],0)</f>
        <v>15</v>
      </c>
      <c r="M151" s="26"/>
    </row>
    <row r="152" spans="1:13" x14ac:dyDescent="0.25">
      <c r="A152" t="s">
        <v>199</v>
      </c>
      <c r="B152">
        <v>43852396</v>
      </c>
      <c r="C152" s="3">
        <v>3</v>
      </c>
      <c r="D152" s="29" t="e">
        <f>INDEX(Feuil16!$C$2:$C$328,MATCH(Feuil15!B152,Feuil16!$B$2:$B$328,0))</f>
        <v>#N/A</v>
      </c>
      <c r="E152" t="str">
        <f t="shared" si="7"/>
        <v>Yes</v>
      </c>
      <c r="F152" s="3">
        <f t="shared" si="8"/>
        <v>1.5</v>
      </c>
      <c r="G152" t="str">
        <f t="shared" si="6"/>
        <v>PK27</v>
      </c>
      <c r="J152" t="s">
        <v>282</v>
      </c>
      <c r="K152" s="3">
        <f>SUMIF($G$4:$G$860,Tableau24[[#This Row],[Emplacement laiterie]],$F$4:$F$860)</f>
        <v>21</v>
      </c>
      <c r="L152" s="3">
        <f>ROUNDUP(Tableau24[[#This Row],[Nombre de palette ]],0)</f>
        <v>21</v>
      </c>
      <c r="M152" s="26"/>
    </row>
    <row r="153" spans="1:13" x14ac:dyDescent="0.25">
      <c r="A153" t="s">
        <v>279</v>
      </c>
      <c r="B153">
        <v>43856519</v>
      </c>
      <c r="C153" s="3">
        <v>2</v>
      </c>
      <c r="D153" s="29" t="str">
        <f>INDEX(Feuil16!$C$2:$C$328,MATCH(Feuil15!B153,Feuil16!$B$2:$B$328,0))</f>
        <v>Yes</v>
      </c>
      <c r="E153" t="str">
        <f t="shared" si="7"/>
        <v>Yes</v>
      </c>
      <c r="F153" s="3">
        <f t="shared" si="8"/>
        <v>1</v>
      </c>
      <c r="G153" t="str">
        <f t="shared" si="6"/>
        <v>PK28</v>
      </c>
      <c r="J153" t="s">
        <v>281</v>
      </c>
      <c r="K153" s="3">
        <f>SUMIF($G$4:$G$860,Tableau24[[#This Row],[Emplacement laiterie]],$F$4:$F$860)</f>
        <v>0</v>
      </c>
      <c r="L153" s="3">
        <f>ROUNDUP(Tableau24[[#This Row],[Nombre de palette ]],0)</f>
        <v>0</v>
      </c>
      <c r="M153" s="26"/>
    </row>
    <row r="154" spans="1:13" x14ac:dyDescent="0.25">
      <c r="A154" t="s">
        <v>31</v>
      </c>
      <c r="B154">
        <v>43682819</v>
      </c>
      <c r="C154" s="3">
        <v>2</v>
      </c>
      <c r="D154" s="29" t="str">
        <f>INDEX(Feuil16!$C$2:$C$328,MATCH(Feuil15!B154,Feuil16!$B$2:$B$328,0))</f>
        <v>Yes</v>
      </c>
      <c r="E154" t="str">
        <f t="shared" si="7"/>
        <v>Yes</v>
      </c>
      <c r="F154" s="3">
        <f t="shared" si="8"/>
        <v>1</v>
      </c>
      <c r="G154" t="str">
        <f t="shared" si="6"/>
        <v>PK29</v>
      </c>
      <c r="J154" t="s">
        <v>280</v>
      </c>
      <c r="K154" s="3">
        <f>SUMIF($G$4:$G$860,Tableau24[[#This Row],[Emplacement laiterie]],$F$4:$F$860)</f>
        <v>0</v>
      </c>
      <c r="L154" s="3">
        <f>ROUNDUP(Tableau24[[#This Row],[Nombre de palette ]],0)</f>
        <v>0</v>
      </c>
      <c r="M154" s="26"/>
    </row>
    <row r="155" spans="1:13" x14ac:dyDescent="0.25">
      <c r="A155" t="s">
        <v>163</v>
      </c>
      <c r="B155">
        <v>43820049</v>
      </c>
      <c r="C155" s="3">
        <v>22</v>
      </c>
      <c r="D155" s="29" t="str">
        <f>INDEX(Feuil16!$C$2:$C$328,MATCH(Feuil15!B155,Feuil16!$B$2:$B$328,0))</f>
        <v>Yes</v>
      </c>
      <c r="E155" t="str">
        <f t="shared" si="7"/>
        <v>Yes</v>
      </c>
      <c r="F155" s="3">
        <f t="shared" si="8"/>
        <v>11</v>
      </c>
      <c r="G155" t="str">
        <f t="shared" si="6"/>
        <v>PK36</v>
      </c>
    </row>
    <row r="156" spans="1:13" x14ac:dyDescent="0.25">
      <c r="A156" t="s">
        <v>252</v>
      </c>
      <c r="B156">
        <v>43820071</v>
      </c>
      <c r="C156" s="3">
        <v>2</v>
      </c>
      <c r="D156" s="29" t="str">
        <f>INDEX(Feuil16!$C$2:$C$328,MATCH(Feuil15!B156,Feuil16!$B$2:$B$328,0))</f>
        <v>Yes</v>
      </c>
      <c r="E156" t="str">
        <f t="shared" si="7"/>
        <v>Yes</v>
      </c>
      <c r="F156" s="3">
        <f t="shared" si="8"/>
        <v>1</v>
      </c>
      <c r="G156" t="str">
        <f t="shared" si="6"/>
        <v>PK37</v>
      </c>
    </row>
    <row r="157" spans="1:13" x14ac:dyDescent="0.25">
      <c r="A157" t="s">
        <v>206</v>
      </c>
      <c r="B157">
        <v>43852489</v>
      </c>
      <c r="C157" s="3">
        <v>2</v>
      </c>
      <c r="D157" s="29" t="str">
        <f>INDEX(Feuil16!$C$2:$C$328,MATCH(Feuil15!B157,Feuil16!$B$2:$B$328,0))</f>
        <v>Yes</v>
      </c>
      <c r="E157" t="str">
        <f t="shared" si="7"/>
        <v>Yes</v>
      </c>
      <c r="F157" s="3">
        <f t="shared" si="8"/>
        <v>1</v>
      </c>
      <c r="G157" t="str">
        <f t="shared" si="6"/>
        <v>PK38</v>
      </c>
    </row>
    <row r="158" spans="1:13" x14ac:dyDescent="0.25">
      <c r="A158" t="s">
        <v>176</v>
      </c>
      <c r="B158">
        <v>43854276</v>
      </c>
      <c r="C158" s="3">
        <v>14</v>
      </c>
      <c r="D158" s="29" t="str">
        <f>INDEX(Feuil16!$C$2:$C$328,MATCH(Feuil15!B158,Feuil16!$B$2:$B$328,0))</f>
        <v>Yes</v>
      </c>
      <c r="E158" t="str">
        <f t="shared" si="7"/>
        <v>Yes</v>
      </c>
      <c r="F158" s="3">
        <f t="shared" si="8"/>
        <v>7</v>
      </c>
      <c r="G158" t="str">
        <f t="shared" si="6"/>
        <v>PK39</v>
      </c>
    </row>
    <row r="159" spans="1:13" x14ac:dyDescent="0.25">
      <c r="A159" t="s">
        <v>298</v>
      </c>
      <c r="B159">
        <v>43937803</v>
      </c>
      <c r="C159" s="3">
        <v>1</v>
      </c>
      <c r="D159" s="29" t="str">
        <f>INDEX(Feuil16!$C$2:$C$328,MATCH(Feuil15!B159,Feuil16!$B$2:$B$328,0))</f>
        <v>Yes</v>
      </c>
      <c r="E159" t="str">
        <f t="shared" si="7"/>
        <v>Yes</v>
      </c>
      <c r="F159" s="3">
        <f t="shared" si="8"/>
        <v>1</v>
      </c>
      <c r="G159" t="str">
        <f t="shared" si="6"/>
        <v>PK45</v>
      </c>
    </row>
    <row r="160" spans="1:13" x14ac:dyDescent="0.25">
      <c r="A160" t="s">
        <v>210</v>
      </c>
      <c r="B160">
        <v>43805074</v>
      </c>
      <c r="C160" s="3">
        <v>2</v>
      </c>
      <c r="D160" s="29" t="str">
        <f>INDEX(Feuil16!$C$2:$C$328,MATCH(Feuil15!B160,Feuil16!$B$2:$B$328,0))</f>
        <v>Yes</v>
      </c>
      <c r="E160" t="str">
        <f t="shared" si="7"/>
        <v>Yes</v>
      </c>
      <c r="F160" s="3">
        <f t="shared" si="8"/>
        <v>1</v>
      </c>
      <c r="G160" t="str">
        <f t="shared" si="6"/>
        <v>PK46</v>
      </c>
    </row>
    <row r="161" spans="1:7" x14ac:dyDescent="0.25">
      <c r="A161" t="s">
        <v>239</v>
      </c>
      <c r="B161">
        <v>43769301</v>
      </c>
      <c r="C161" s="3">
        <v>9</v>
      </c>
      <c r="D161" s="29" t="str">
        <f>INDEX(Feuil16!$C$2:$C$328,MATCH(Feuil15!B161,Feuil16!$B$2:$B$328,0))</f>
        <v>Yes</v>
      </c>
      <c r="E161" t="str">
        <f t="shared" si="7"/>
        <v>Yes</v>
      </c>
      <c r="F161" s="3">
        <f t="shared" si="8"/>
        <v>4.5</v>
      </c>
      <c r="G161" t="str">
        <f t="shared" si="6"/>
        <v>PK48</v>
      </c>
    </row>
    <row r="162" spans="1:7" x14ac:dyDescent="0.25">
      <c r="A162" t="s">
        <v>98</v>
      </c>
      <c r="B162">
        <v>43624963</v>
      </c>
      <c r="C162" s="3">
        <v>7</v>
      </c>
      <c r="D162" s="29" t="str">
        <f>INDEX(Feuil16!$C$2:$C$328,MATCH(Feuil15!B162,Feuil16!$B$2:$B$328,0))</f>
        <v>No</v>
      </c>
      <c r="E162" t="str">
        <f t="shared" si="7"/>
        <v>No</v>
      </c>
      <c r="F162" s="3">
        <f t="shared" si="8"/>
        <v>7</v>
      </c>
      <c r="G162" t="str">
        <f t="shared" si="6"/>
        <v>PK52</v>
      </c>
    </row>
    <row r="163" spans="1:7" x14ac:dyDescent="0.25">
      <c r="A163" t="s">
        <v>159</v>
      </c>
      <c r="B163">
        <v>43816193</v>
      </c>
      <c r="C163" s="3">
        <v>6</v>
      </c>
      <c r="D163" s="29" t="str">
        <f>INDEX(Feuil16!$C$2:$C$328,MATCH(Feuil15!B163,Feuil16!$B$2:$B$328,0))</f>
        <v>No</v>
      </c>
      <c r="E163" t="str">
        <f t="shared" si="7"/>
        <v>No</v>
      </c>
      <c r="F163" s="3">
        <f t="shared" si="8"/>
        <v>6</v>
      </c>
      <c r="G163" t="str">
        <f t="shared" si="6"/>
        <v>PK53</v>
      </c>
    </row>
    <row r="164" spans="1:7" x14ac:dyDescent="0.25">
      <c r="A164" t="s">
        <v>25</v>
      </c>
      <c r="B164">
        <v>43806577</v>
      </c>
      <c r="C164" s="3">
        <v>3</v>
      </c>
      <c r="D164" s="29" t="str">
        <f>INDEX(Feuil16!$C$2:$C$328,MATCH(Feuil15!B164,Feuil16!$B$2:$B$328,0))</f>
        <v>Yes</v>
      </c>
      <c r="E164" t="str">
        <f t="shared" si="7"/>
        <v>Yes</v>
      </c>
      <c r="F164" s="3">
        <f t="shared" si="8"/>
        <v>1.5</v>
      </c>
      <c r="G164" t="str">
        <f t="shared" si="6"/>
        <v>PK54</v>
      </c>
    </row>
    <row r="165" spans="1:7" x14ac:dyDescent="0.25">
      <c r="A165" t="s">
        <v>26</v>
      </c>
      <c r="B165">
        <v>40710331</v>
      </c>
      <c r="C165" s="3">
        <v>6</v>
      </c>
      <c r="D165" s="29" t="str">
        <f>INDEX(Feuil16!$C$2:$C$328,MATCH(Feuil15!B165,Feuil16!$B$2:$B$328,0))</f>
        <v>Yes</v>
      </c>
      <c r="E165" t="str">
        <f t="shared" si="7"/>
        <v>Yes</v>
      </c>
      <c r="F165" s="3">
        <f t="shared" si="8"/>
        <v>3</v>
      </c>
      <c r="G165" t="str">
        <f t="shared" si="6"/>
        <v>PK55</v>
      </c>
    </row>
    <row r="166" spans="1:7" x14ac:dyDescent="0.25">
      <c r="A166" t="s">
        <v>26</v>
      </c>
      <c r="B166">
        <v>43851917</v>
      </c>
      <c r="C166" s="3">
        <v>2</v>
      </c>
      <c r="D166" s="29" t="str">
        <f>INDEX(Feuil16!$C$2:$C$328,MATCH(Feuil15!B166,Feuil16!$B$2:$B$328,0))</f>
        <v>Yes</v>
      </c>
      <c r="E166" t="str">
        <f t="shared" si="7"/>
        <v>Yes</v>
      </c>
      <c r="F166" s="3">
        <f t="shared" si="8"/>
        <v>1</v>
      </c>
      <c r="G166" t="str">
        <f t="shared" si="6"/>
        <v>PK55</v>
      </c>
    </row>
    <row r="167" spans="1:7" x14ac:dyDescent="0.25">
      <c r="A167" t="s">
        <v>101</v>
      </c>
      <c r="B167">
        <v>43682769</v>
      </c>
      <c r="C167" s="3">
        <v>2</v>
      </c>
      <c r="D167" s="29" t="str">
        <f>INDEX(Feuil16!$C$2:$C$328,MATCH(Feuil15!B167,Feuil16!$B$2:$B$328,0))</f>
        <v>Yes</v>
      </c>
      <c r="E167" t="str">
        <f t="shared" si="7"/>
        <v>Yes</v>
      </c>
      <c r="F167" s="3">
        <f t="shared" si="8"/>
        <v>1</v>
      </c>
      <c r="G167" t="str">
        <f t="shared" si="6"/>
        <v>PK58</v>
      </c>
    </row>
    <row r="168" spans="1:7" x14ac:dyDescent="0.25">
      <c r="A168" t="s">
        <v>101</v>
      </c>
      <c r="B168">
        <v>43695795</v>
      </c>
      <c r="C168" s="3">
        <v>1</v>
      </c>
      <c r="D168" s="29" t="str">
        <f>INDEX(Feuil16!$C$2:$C$328,MATCH(Feuil15!B168,Feuil16!$B$2:$B$328,0))</f>
        <v>Yes</v>
      </c>
      <c r="E168" t="str">
        <f t="shared" si="7"/>
        <v>Yes</v>
      </c>
      <c r="F168" s="3">
        <f t="shared" si="8"/>
        <v>1</v>
      </c>
      <c r="G168" t="str">
        <f t="shared" si="6"/>
        <v>PK58</v>
      </c>
    </row>
    <row r="169" spans="1:7" x14ac:dyDescent="0.25">
      <c r="A169" t="s">
        <v>101</v>
      </c>
      <c r="B169">
        <v>43914041</v>
      </c>
      <c r="C169" s="3">
        <v>1</v>
      </c>
      <c r="D169" s="29" t="str">
        <f>INDEX(Feuil16!$C$2:$C$328,MATCH(Feuil15!B169,Feuil16!$B$2:$B$328,0))</f>
        <v>Yes</v>
      </c>
      <c r="E169" t="str">
        <f t="shared" si="7"/>
        <v>Yes</v>
      </c>
      <c r="F169" s="3">
        <f t="shared" si="8"/>
        <v>1</v>
      </c>
      <c r="G169" t="str">
        <f t="shared" si="6"/>
        <v>PK58</v>
      </c>
    </row>
    <row r="170" spans="1:7" x14ac:dyDescent="0.25">
      <c r="A170" t="s">
        <v>101</v>
      </c>
      <c r="B170">
        <v>43914042</v>
      </c>
      <c r="C170" s="3">
        <v>1</v>
      </c>
      <c r="D170" s="29" t="str">
        <f>INDEX(Feuil16!$C$2:$C$328,MATCH(Feuil15!B170,Feuil16!$B$2:$B$328,0))</f>
        <v>Yes</v>
      </c>
      <c r="E170" t="str">
        <f t="shared" si="7"/>
        <v>Yes</v>
      </c>
      <c r="F170" s="3">
        <f t="shared" si="8"/>
        <v>1</v>
      </c>
      <c r="G170" t="str">
        <f t="shared" si="6"/>
        <v>PK58</v>
      </c>
    </row>
    <row r="171" spans="1:7" x14ac:dyDescent="0.25">
      <c r="A171" t="s">
        <v>101</v>
      </c>
      <c r="B171">
        <v>43801390</v>
      </c>
      <c r="C171" s="3">
        <v>2</v>
      </c>
      <c r="D171" s="29" t="e">
        <f>INDEX(Feuil16!$C$2:$C$328,MATCH(Feuil15!B171,Feuil16!$B$2:$B$328,0))</f>
        <v>#N/A</v>
      </c>
      <c r="E171" t="str">
        <f t="shared" si="7"/>
        <v>Yes</v>
      </c>
      <c r="F171" s="3">
        <f t="shared" si="8"/>
        <v>1</v>
      </c>
      <c r="G171" t="str">
        <f t="shared" si="6"/>
        <v>PK58</v>
      </c>
    </row>
    <row r="172" spans="1:7" x14ac:dyDescent="0.25">
      <c r="A172" t="s">
        <v>104</v>
      </c>
      <c r="B172">
        <v>43682815</v>
      </c>
      <c r="C172" s="3">
        <v>1</v>
      </c>
      <c r="D172" s="29" t="str">
        <f>INDEX(Feuil16!$C$2:$C$328,MATCH(Feuil15!B172,Feuil16!$B$2:$B$328,0))</f>
        <v>Yes</v>
      </c>
      <c r="E172" t="str">
        <f t="shared" si="7"/>
        <v>Yes</v>
      </c>
      <c r="F172" s="3">
        <f t="shared" si="8"/>
        <v>1</v>
      </c>
      <c r="G172" t="str">
        <f t="shared" si="6"/>
        <v>PK59</v>
      </c>
    </row>
    <row r="173" spans="1:7" x14ac:dyDescent="0.25">
      <c r="A173" t="s">
        <v>104</v>
      </c>
      <c r="B173">
        <v>43695800</v>
      </c>
      <c r="C173" s="3">
        <v>1</v>
      </c>
      <c r="D173" s="29" t="str">
        <f>INDEX(Feuil16!$C$2:$C$328,MATCH(Feuil15!B173,Feuil16!$B$2:$B$328,0))</f>
        <v>Yes</v>
      </c>
      <c r="E173" t="str">
        <f t="shared" si="7"/>
        <v>Yes</v>
      </c>
      <c r="F173" s="3">
        <f t="shared" si="8"/>
        <v>1</v>
      </c>
      <c r="G173" t="str">
        <f t="shared" si="6"/>
        <v>PK59</v>
      </c>
    </row>
    <row r="174" spans="1:7" x14ac:dyDescent="0.25">
      <c r="A174" t="s">
        <v>104</v>
      </c>
      <c r="B174">
        <v>43805281</v>
      </c>
      <c r="C174" s="3">
        <v>2</v>
      </c>
      <c r="D174" s="29" t="str">
        <f>INDEX(Feuil16!$C$2:$C$328,MATCH(Feuil15!B174,Feuil16!$B$2:$B$328,0))</f>
        <v>Yes</v>
      </c>
      <c r="E174" t="str">
        <f t="shared" si="7"/>
        <v>Yes</v>
      </c>
      <c r="F174" s="3">
        <f t="shared" si="8"/>
        <v>1</v>
      </c>
      <c r="G174" t="str">
        <f t="shared" si="6"/>
        <v>PK59</v>
      </c>
    </row>
    <row r="175" spans="1:7" x14ac:dyDescent="0.25">
      <c r="A175" t="s">
        <v>104</v>
      </c>
      <c r="B175">
        <v>43850930</v>
      </c>
      <c r="C175" s="3">
        <v>1</v>
      </c>
      <c r="D175" s="29" t="str">
        <f>INDEX(Feuil16!$C$2:$C$328,MATCH(Feuil15!B175,Feuil16!$B$2:$B$328,0))</f>
        <v>Yes</v>
      </c>
      <c r="E175" t="str">
        <f t="shared" si="7"/>
        <v>Yes</v>
      </c>
      <c r="F175" s="3">
        <f t="shared" si="8"/>
        <v>1</v>
      </c>
      <c r="G175" t="str">
        <f t="shared" si="6"/>
        <v>PK59</v>
      </c>
    </row>
    <row r="176" spans="1:7" x14ac:dyDescent="0.25">
      <c r="A176" t="s">
        <v>104</v>
      </c>
      <c r="B176">
        <v>43850963</v>
      </c>
      <c r="C176" s="3">
        <v>1</v>
      </c>
      <c r="D176" s="29" t="str">
        <f>INDEX(Feuil16!$C$2:$C$328,MATCH(Feuil15!B176,Feuil16!$B$2:$B$328,0))</f>
        <v>Yes</v>
      </c>
      <c r="E176" t="str">
        <f t="shared" si="7"/>
        <v>Yes</v>
      </c>
      <c r="F176" s="3">
        <f t="shared" si="8"/>
        <v>1</v>
      </c>
      <c r="G176" t="str">
        <f t="shared" si="6"/>
        <v>PK59</v>
      </c>
    </row>
    <row r="177" spans="1:7" x14ac:dyDescent="0.25">
      <c r="A177" t="s">
        <v>102</v>
      </c>
      <c r="B177">
        <v>43682811</v>
      </c>
      <c r="C177" s="3">
        <v>1</v>
      </c>
      <c r="D177" s="29" t="str">
        <f>INDEX(Feuil16!$C$2:$C$328,MATCH(Feuil15!B177,Feuil16!$B$2:$B$328,0))</f>
        <v>Yes</v>
      </c>
      <c r="E177" t="str">
        <f t="shared" si="7"/>
        <v>Yes</v>
      </c>
      <c r="F177" s="3">
        <f t="shared" si="8"/>
        <v>1</v>
      </c>
      <c r="G177" t="str">
        <f t="shared" si="6"/>
        <v>PK60</v>
      </c>
    </row>
    <row r="178" spans="1:7" x14ac:dyDescent="0.25">
      <c r="A178" t="s">
        <v>102</v>
      </c>
      <c r="B178">
        <v>43682815</v>
      </c>
      <c r="C178" s="3">
        <v>1</v>
      </c>
      <c r="D178" s="29" t="str">
        <f>INDEX(Feuil16!$C$2:$C$328,MATCH(Feuil15!B178,Feuil16!$B$2:$B$328,0))</f>
        <v>Yes</v>
      </c>
      <c r="E178" t="str">
        <f t="shared" si="7"/>
        <v>Yes</v>
      </c>
      <c r="F178" s="3">
        <f t="shared" si="8"/>
        <v>1</v>
      </c>
      <c r="G178" t="str">
        <f t="shared" si="6"/>
        <v>PK60</v>
      </c>
    </row>
    <row r="179" spans="1:7" x14ac:dyDescent="0.25">
      <c r="A179" t="s">
        <v>102</v>
      </c>
      <c r="B179">
        <v>43805285</v>
      </c>
      <c r="C179" s="3">
        <v>1</v>
      </c>
      <c r="D179" s="29" t="str">
        <f>INDEX(Feuil16!$C$2:$C$328,MATCH(Feuil15!B179,Feuil16!$B$2:$B$328,0))</f>
        <v>Yes</v>
      </c>
      <c r="E179" t="str">
        <f t="shared" si="7"/>
        <v>Yes</v>
      </c>
      <c r="F179" s="3">
        <f t="shared" si="8"/>
        <v>1</v>
      </c>
      <c r="G179" t="str">
        <f t="shared" si="6"/>
        <v>PK60</v>
      </c>
    </row>
    <row r="180" spans="1:7" x14ac:dyDescent="0.25">
      <c r="A180" t="s">
        <v>102</v>
      </c>
      <c r="B180">
        <v>43850908</v>
      </c>
      <c r="C180" s="3">
        <v>3</v>
      </c>
      <c r="D180" s="29" t="str">
        <f>INDEX(Feuil16!$C$2:$C$328,MATCH(Feuil15!B180,Feuil16!$B$2:$B$328,0))</f>
        <v>Yes</v>
      </c>
      <c r="E180" t="str">
        <f t="shared" si="7"/>
        <v>Yes</v>
      </c>
      <c r="F180" s="3">
        <f t="shared" si="8"/>
        <v>1.5</v>
      </c>
      <c r="G180" t="str">
        <f t="shared" si="6"/>
        <v>PK60</v>
      </c>
    </row>
    <row r="181" spans="1:7" x14ac:dyDescent="0.25">
      <c r="A181" t="s">
        <v>117</v>
      </c>
      <c r="B181">
        <v>43695804</v>
      </c>
      <c r="C181" s="3">
        <v>2</v>
      </c>
      <c r="D181" s="29" t="str">
        <f>INDEX(Feuil16!$C$2:$C$328,MATCH(Feuil15!B181,Feuil16!$B$2:$B$328,0))</f>
        <v>Yes</v>
      </c>
      <c r="E181" t="str">
        <f t="shared" si="7"/>
        <v>Yes</v>
      </c>
      <c r="F181" s="3">
        <f t="shared" si="8"/>
        <v>1</v>
      </c>
      <c r="G181" t="str">
        <f t="shared" si="6"/>
        <v>PK61</v>
      </c>
    </row>
    <row r="182" spans="1:7" x14ac:dyDescent="0.25">
      <c r="A182" t="s">
        <v>117</v>
      </c>
      <c r="B182">
        <v>43695805</v>
      </c>
      <c r="C182" s="3">
        <v>1</v>
      </c>
      <c r="D182" s="29" t="str">
        <f>INDEX(Feuil16!$C$2:$C$328,MATCH(Feuil15!B182,Feuil16!$B$2:$B$328,0))</f>
        <v>Yes</v>
      </c>
      <c r="E182" t="str">
        <f t="shared" si="7"/>
        <v>Yes</v>
      </c>
      <c r="F182" s="3">
        <f t="shared" si="8"/>
        <v>1</v>
      </c>
      <c r="G182" t="str">
        <f t="shared" si="6"/>
        <v>PK61</v>
      </c>
    </row>
    <row r="183" spans="1:7" x14ac:dyDescent="0.25">
      <c r="A183" t="s">
        <v>117</v>
      </c>
      <c r="B183">
        <v>43733945</v>
      </c>
      <c r="C183" s="3">
        <v>1</v>
      </c>
      <c r="D183" s="29" t="str">
        <f>INDEX(Feuil16!$C$2:$C$328,MATCH(Feuil15!B183,Feuil16!$B$2:$B$328,0))</f>
        <v>Yes</v>
      </c>
      <c r="E183" t="str">
        <f t="shared" si="7"/>
        <v>Yes</v>
      </c>
      <c r="F183" s="3">
        <f t="shared" si="8"/>
        <v>1</v>
      </c>
      <c r="G183" t="str">
        <f t="shared" si="6"/>
        <v>PK61</v>
      </c>
    </row>
    <row r="184" spans="1:7" x14ac:dyDescent="0.25">
      <c r="A184" t="s">
        <v>99</v>
      </c>
      <c r="B184">
        <v>43695509</v>
      </c>
      <c r="C184" s="3">
        <v>4</v>
      </c>
      <c r="D184" s="29" t="str">
        <f>INDEX(Feuil16!$C$2:$C$328,MATCH(Feuil15!B184,Feuil16!$B$2:$B$328,0))</f>
        <v>Yes</v>
      </c>
      <c r="E184" t="str">
        <f t="shared" si="7"/>
        <v>Yes</v>
      </c>
      <c r="F184" s="3">
        <f t="shared" si="8"/>
        <v>2</v>
      </c>
      <c r="G184" t="str">
        <f t="shared" si="6"/>
        <v>PK62</v>
      </c>
    </row>
    <row r="185" spans="1:7" x14ac:dyDescent="0.25">
      <c r="A185" t="s">
        <v>99</v>
      </c>
      <c r="B185">
        <v>43850960</v>
      </c>
      <c r="C185" s="3">
        <v>1</v>
      </c>
      <c r="D185" s="29" t="str">
        <f>INDEX(Feuil16!$C$2:$C$328,MATCH(Feuil15!B185,Feuil16!$B$2:$B$328,0))</f>
        <v>Yes</v>
      </c>
      <c r="E185" t="str">
        <f t="shared" si="7"/>
        <v>Yes</v>
      </c>
      <c r="F185" s="3">
        <f t="shared" si="8"/>
        <v>1</v>
      </c>
      <c r="G185" t="str">
        <f t="shared" si="6"/>
        <v>PK62</v>
      </c>
    </row>
    <row r="186" spans="1:7" x14ac:dyDescent="0.25">
      <c r="A186" t="s">
        <v>99</v>
      </c>
      <c r="B186">
        <v>43856784</v>
      </c>
      <c r="C186" s="3">
        <v>1</v>
      </c>
      <c r="D186" s="29" t="str">
        <f>INDEX(Feuil16!$C$2:$C$328,MATCH(Feuil15!B186,Feuil16!$B$2:$B$328,0))</f>
        <v>Yes</v>
      </c>
      <c r="E186" t="str">
        <f t="shared" si="7"/>
        <v>Yes</v>
      </c>
      <c r="F186" s="3">
        <f t="shared" si="8"/>
        <v>1</v>
      </c>
      <c r="G186" t="str">
        <f t="shared" si="6"/>
        <v>PK62</v>
      </c>
    </row>
    <row r="187" spans="1:7" x14ac:dyDescent="0.25">
      <c r="A187" t="s">
        <v>99</v>
      </c>
      <c r="B187">
        <v>43856785</v>
      </c>
      <c r="C187" s="3">
        <v>1</v>
      </c>
      <c r="D187" s="29" t="str">
        <f>INDEX(Feuil16!$C$2:$C$328,MATCH(Feuil15!B187,Feuil16!$B$2:$B$328,0))</f>
        <v>Yes</v>
      </c>
      <c r="E187" t="str">
        <f t="shared" si="7"/>
        <v>Yes</v>
      </c>
      <c r="F187" s="3">
        <f t="shared" si="8"/>
        <v>1</v>
      </c>
      <c r="G187" t="str">
        <f t="shared" si="6"/>
        <v>PK62</v>
      </c>
    </row>
    <row r="188" spans="1:7" x14ac:dyDescent="0.25">
      <c r="A188" t="s">
        <v>99</v>
      </c>
      <c r="B188">
        <v>43893393</v>
      </c>
      <c r="C188" s="3">
        <v>2</v>
      </c>
      <c r="D188" s="29" t="e">
        <f>INDEX(Feuil16!$C$2:$C$328,MATCH(Feuil15!B188,Feuil16!$B$2:$B$328,0))</f>
        <v>#N/A</v>
      </c>
      <c r="E188" t="str">
        <f t="shared" si="7"/>
        <v>Yes</v>
      </c>
      <c r="F188" s="3">
        <f t="shared" si="8"/>
        <v>1</v>
      </c>
      <c r="G188" t="str">
        <f t="shared" si="6"/>
        <v>PK62</v>
      </c>
    </row>
    <row r="189" spans="1:7" x14ac:dyDescent="0.25">
      <c r="A189" t="s">
        <v>115</v>
      </c>
      <c r="B189">
        <v>43685699</v>
      </c>
      <c r="C189" s="3">
        <v>1</v>
      </c>
      <c r="D189" s="29" t="e">
        <f>INDEX(Feuil16!$C$2:$C$328,MATCH(Feuil15!B189,Feuil16!$B$2:$B$328,0))</f>
        <v>#N/A</v>
      </c>
      <c r="E189" t="str">
        <f t="shared" si="7"/>
        <v>Yes</v>
      </c>
      <c r="F189" s="3">
        <f t="shared" si="8"/>
        <v>1</v>
      </c>
      <c r="G189" t="str">
        <f t="shared" si="6"/>
        <v>PK63</v>
      </c>
    </row>
    <row r="190" spans="1:7" x14ac:dyDescent="0.25">
      <c r="A190" t="s">
        <v>115</v>
      </c>
      <c r="B190">
        <v>43805286</v>
      </c>
      <c r="C190" s="3">
        <v>1</v>
      </c>
      <c r="D190" s="29" t="str">
        <f>INDEX(Feuil16!$C$2:$C$328,MATCH(Feuil15!B190,Feuil16!$B$2:$B$328,0))</f>
        <v>Yes</v>
      </c>
      <c r="E190" t="str">
        <f t="shared" si="7"/>
        <v>Yes</v>
      </c>
      <c r="F190" s="3">
        <f t="shared" si="8"/>
        <v>1</v>
      </c>
      <c r="G190" t="str">
        <f t="shared" si="6"/>
        <v>PK63</v>
      </c>
    </row>
    <row r="191" spans="1:7" x14ac:dyDescent="0.25">
      <c r="A191" t="s">
        <v>115</v>
      </c>
      <c r="B191">
        <v>43681897</v>
      </c>
      <c r="C191" s="3">
        <v>1</v>
      </c>
      <c r="D191" s="29" t="str">
        <f>INDEX(Feuil16!$C$2:$C$328,MATCH(Feuil15!B191,Feuil16!$B$2:$B$328,0))</f>
        <v>Yes</v>
      </c>
      <c r="E191" t="str">
        <f t="shared" si="7"/>
        <v>Yes</v>
      </c>
      <c r="F191" s="3">
        <f t="shared" si="8"/>
        <v>1</v>
      </c>
      <c r="G191" t="str">
        <f t="shared" si="6"/>
        <v>PK63</v>
      </c>
    </row>
    <row r="192" spans="1:7" x14ac:dyDescent="0.25">
      <c r="A192" t="s">
        <v>115</v>
      </c>
      <c r="B192">
        <v>43850933</v>
      </c>
      <c r="C192" s="3">
        <v>2</v>
      </c>
      <c r="D192" s="29" t="e">
        <f>INDEX(Feuil16!$C$2:$C$328,MATCH(Feuil15!B192,Feuil16!$B$2:$B$328,0))</f>
        <v>#N/A</v>
      </c>
      <c r="E192" t="str">
        <f t="shared" si="7"/>
        <v>Yes</v>
      </c>
      <c r="F192" s="3">
        <f t="shared" si="8"/>
        <v>1</v>
      </c>
      <c r="G192" t="str">
        <f t="shared" si="6"/>
        <v>PK63</v>
      </c>
    </row>
    <row r="193" spans="1:7" x14ac:dyDescent="0.25">
      <c r="A193" t="s">
        <v>115</v>
      </c>
      <c r="B193">
        <v>43805360</v>
      </c>
      <c r="C193" s="3">
        <v>1</v>
      </c>
      <c r="D193" s="29" t="str">
        <f>INDEX(Feuil16!$C$2:$C$328,MATCH(Feuil15!B193,Feuil16!$B$2:$B$328,0))</f>
        <v>Yes</v>
      </c>
      <c r="E193" t="str">
        <f t="shared" si="7"/>
        <v>Yes</v>
      </c>
      <c r="F193" s="3">
        <f t="shared" si="8"/>
        <v>1</v>
      </c>
      <c r="G193" t="str">
        <f t="shared" si="6"/>
        <v>PK63</v>
      </c>
    </row>
    <row r="194" spans="1:7" x14ac:dyDescent="0.25">
      <c r="A194" t="s">
        <v>184</v>
      </c>
      <c r="B194">
        <v>43682767</v>
      </c>
      <c r="C194" s="3">
        <v>1</v>
      </c>
      <c r="D194" s="29" t="str">
        <f>INDEX(Feuil16!$C$2:$C$328,MATCH(Feuil15!B194,Feuil16!$B$2:$B$328,0))</f>
        <v>Yes</v>
      </c>
      <c r="E194" t="str">
        <f t="shared" si="7"/>
        <v>Yes</v>
      </c>
      <c r="F194" s="3">
        <f t="shared" si="8"/>
        <v>1</v>
      </c>
      <c r="G194" t="str">
        <f t="shared" si="6"/>
        <v>PK64</v>
      </c>
    </row>
    <row r="195" spans="1:7" x14ac:dyDescent="0.25">
      <c r="A195" t="s">
        <v>184</v>
      </c>
      <c r="B195">
        <v>43850962</v>
      </c>
      <c r="C195" s="3">
        <v>1</v>
      </c>
      <c r="D195" s="29" t="e">
        <f>INDEX(Feuil16!$C$2:$C$328,MATCH(Feuil15!B195,Feuil16!$B$2:$B$328,0))</f>
        <v>#N/A</v>
      </c>
      <c r="E195" t="str">
        <f t="shared" si="7"/>
        <v>Yes</v>
      </c>
      <c r="F195" s="3">
        <f t="shared" si="8"/>
        <v>1</v>
      </c>
      <c r="G195" t="str">
        <f t="shared" si="6"/>
        <v>PK64</v>
      </c>
    </row>
    <row r="196" spans="1:7" x14ac:dyDescent="0.25">
      <c r="A196" t="s">
        <v>184</v>
      </c>
      <c r="B196">
        <v>43871615</v>
      </c>
      <c r="C196" s="3">
        <v>1</v>
      </c>
      <c r="D196" s="29" t="str">
        <f>INDEX(Feuil16!$C$2:$C$328,MATCH(Feuil15!B196,Feuil16!$B$2:$B$328,0))</f>
        <v>Yes</v>
      </c>
      <c r="E196" t="str">
        <f t="shared" si="7"/>
        <v>Yes</v>
      </c>
      <c r="F196" s="3">
        <f t="shared" si="8"/>
        <v>1</v>
      </c>
      <c r="G196" t="str">
        <f t="shared" ref="G196:G259" si="9">A196</f>
        <v>PK64</v>
      </c>
    </row>
    <row r="197" spans="1:7" x14ac:dyDescent="0.25">
      <c r="A197" t="s">
        <v>184</v>
      </c>
      <c r="B197">
        <v>43850937</v>
      </c>
      <c r="C197" s="3">
        <v>1</v>
      </c>
      <c r="D197" s="29" t="e">
        <f>INDEX(Feuil16!$C$2:$C$328,MATCH(Feuil15!B197,Feuil16!$B$2:$B$328,0))</f>
        <v>#N/A</v>
      </c>
      <c r="E197" t="str">
        <f t="shared" ref="E197:E260" si="10">IF(ISNA(D197),"Yes",D197)</f>
        <v>Yes</v>
      </c>
      <c r="F197" s="3">
        <f t="shared" ref="F197:F260" si="11">IF(GETPIVOTDATA("Article",$A$3,"Article",B197,"Emplacement",A197)&gt;1,IF(E197="Yes",GETPIVOTDATA("Article",$A$3,"Article",B197,"Emplacement",A197)/2,C197),GETPIVOTDATA("Article",$A$3,"Article",B197,"Emplacement",A197))</f>
        <v>1</v>
      </c>
      <c r="G197" t="str">
        <f t="shared" si="9"/>
        <v>PK64</v>
      </c>
    </row>
    <row r="198" spans="1:7" x14ac:dyDescent="0.25">
      <c r="A198" t="s">
        <v>134</v>
      </c>
      <c r="B198">
        <v>43720759</v>
      </c>
      <c r="C198" s="3">
        <v>1</v>
      </c>
      <c r="D198" s="29" t="str">
        <f>INDEX(Feuil16!$C$2:$C$328,MATCH(Feuil15!B198,Feuil16!$B$2:$B$328,0))</f>
        <v>Yes</v>
      </c>
      <c r="E198" t="str">
        <f t="shared" si="10"/>
        <v>Yes</v>
      </c>
      <c r="F198" s="3">
        <f t="shared" si="11"/>
        <v>1</v>
      </c>
      <c r="G198" t="str">
        <f t="shared" si="9"/>
        <v>PK65</v>
      </c>
    </row>
    <row r="199" spans="1:7" x14ac:dyDescent="0.25">
      <c r="A199" s="31" t="s">
        <v>250</v>
      </c>
      <c r="C199" s="3">
        <v>813</v>
      </c>
      <c r="D199" s="29" t="e">
        <f>INDEX(Feuil16!$C$2:$C$328,MATCH(Feuil15!B199,Feuil16!$B$2:$B$328,0))</f>
        <v>#N/A</v>
      </c>
      <c r="E199" t="str">
        <f t="shared" si="10"/>
        <v>Yes</v>
      </c>
      <c r="F199" s="3" t="e">
        <f t="shared" si="11"/>
        <v>#REF!</v>
      </c>
      <c r="G199" t="str">
        <f t="shared" si="9"/>
        <v>Total général</v>
      </c>
    </row>
    <row r="200" spans="1:7" x14ac:dyDescent="0.25">
      <c r="B200"/>
      <c r="D200" s="29" t="e">
        <f>INDEX(Feuil16!$C$2:$C$328,MATCH(Feuil15!B200,Feuil16!$B$2:$B$328,0))</f>
        <v>#N/A</v>
      </c>
      <c r="E200" t="str">
        <f t="shared" si="10"/>
        <v>Yes</v>
      </c>
      <c r="F200" s="3" t="e">
        <f t="shared" si="11"/>
        <v>#REF!</v>
      </c>
      <c r="G200">
        <f t="shared" si="9"/>
        <v>0</v>
      </c>
    </row>
    <row r="201" spans="1:7" x14ac:dyDescent="0.25">
      <c r="B201"/>
      <c r="D201" s="29" t="e">
        <f>INDEX(Feuil16!$C$2:$C$328,MATCH(Feuil15!B201,Feuil16!$B$2:$B$328,0))</f>
        <v>#N/A</v>
      </c>
      <c r="E201" t="str">
        <f t="shared" si="10"/>
        <v>Yes</v>
      </c>
      <c r="F201" s="3" t="e">
        <f t="shared" si="11"/>
        <v>#REF!</v>
      </c>
      <c r="G201">
        <f t="shared" si="9"/>
        <v>0</v>
      </c>
    </row>
    <row r="202" spans="1:7" x14ac:dyDescent="0.25">
      <c r="B202"/>
      <c r="D202" s="29" t="e">
        <f>INDEX(Feuil16!$C$2:$C$328,MATCH(Feuil15!B202,Feuil16!$B$2:$B$328,0))</f>
        <v>#N/A</v>
      </c>
      <c r="E202" t="str">
        <f t="shared" si="10"/>
        <v>Yes</v>
      </c>
      <c r="F202" s="3" t="e">
        <f t="shared" si="11"/>
        <v>#REF!</v>
      </c>
      <c r="G202">
        <f t="shared" si="9"/>
        <v>0</v>
      </c>
    </row>
    <row r="203" spans="1:7" x14ac:dyDescent="0.25">
      <c r="B203"/>
      <c r="D203" s="29" t="e">
        <f>INDEX(Feuil16!$C$2:$C$328,MATCH(Feuil15!B203,Feuil16!$B$2:$B$328,0))</f>
        <v>#N/A</v>
      </c>
      <c r="E203" t="str">
        <f t="shared" si="10"/>
        <v>Yes</v>
      </c>
      <c r="F203" s="3" t="e">
        <f t="shared" si="11"/>
        <v>#REF!</v>
      </c>
      <c r="G203">
        <f t="shared" si="9"/>
        <v>0</v>
      </c>
    </row>
    <row r="204" spans="1:7" x14ac:dyDescent="0.25">
      <c r="B204"/>
      <c r="D204" s="29" t="e">
        <f>INDEX(Feuil16!$C$2:$C$328,MATCH(Feuil15!B204,Feuil16!$B$2:$B$328,0))</f>
        <v>#N/A</v>
      </c>
      <c r="E204" t="str">
        <f t="shared" si="10"/>
        <v>Yes</v>
      </c>
      <c r="F204" s="3" t="e">
        <f t="shared" si="11"/>
        <v>#REF!</v>
      </c>
      <c r="G204">
        <f t="shared" si="9"/>
        <v>0</v>
      </c>
    </row>
    <row r="205" spans="1:7" x14ac:dyDescent="0.25">
      <c r="B205"/>
      <c r="D205" s="29" t="e">
        <f>INDEX(Feuil16!$C$2:$C$328,MATCH(Feuil15!B205,Feuil16!$B$2:$B$328,0))</f>
        <v>#N/A</v>
      </c>
      <c r="E205" t="str">
        <f t="shared" si="10"/>
        <v>Yes</v>
      </c>
      <c r="F205" s="3" t="e">
        <f t="shared" si="11"/>
        <v>#REF!</v>
      </c>
      <c r="G205">
        <f t="shared" si="9"/>
        <v>0</v>
      </c>
    </row>
    <row r="206" spans="1:7" x14ac:dyDescent="0.25">
      <c r="B206"/>
      <c r="D206" s="29" t="e">
        <f>INDEX(Feuil16!$C$2:$C$328,MATCH(Feuil15!B206,Feuil16!$B$2:$B$328,0))</f>
        <v>#N/A</v>
      </c>
      <c r="E206" t="str">
        <f t="shared" si="10"/>
        <v>Yes</v>
      </c>
      <c r="F206" s="3" t="e">
        <f t="shared" si="11"/>
        <v>#REF!</v>
      </c>
      <c r="G206">
        <f t="shared" si="9"/>
        <v>0</v>
      </c>
    </row>
    <row r="207" spans="1:7" x14ac:dyDescent="0.25">
      <c r="B207"/>
      <c r="D207" s="29" t="e">
        <f>INDEX(Feuil16!$C$2:$C$328,MATCH(Feuil15!B207,Feuil16!$B$2:$B$328,0))</f>
        <v>#N/A</v>
      </c>
      <c r="E207" t="str">
        <f t="shared" si="10"/>
        <v>Yes</v>
      </c>
      <c r="F207" s="3" t="e">
        <f t="shared" si="11"/>
        <v>#REF!</v>
      </c>
      <c r="G207">
        <f t="shared" si="9"/>
        <v>0</v>
      </c>
    </row>
    <row r="208" spans="1:7" x14ac:dyDescent="0.25">
      <c r="B208"/>
      <c r="D208" s="29" t="e">
        <f>INDEX(Feuil16!$C$2:$C$328,MATCH(Feuil15!B208,Feuil16!$B$2:$B$328,0))</f>
        <v>#N/A</v>
      </c>
      <c r="E208" t="str">
        <f t="shared" si="10"/>
        <v>Yes</v>
      </c>
      <c r="F208" s="3" t="e">
        <f t="shared" si="11"/>
        <v>#REF!</v>
      </c>
      <c r="G208">
        <f t="shared" si="9"/>
        <v>0</v>
      </c>
    </row>
    <row r="209" spans="2:7" x14ac:dyDescent="0.25">
      <c r="B209"/>
      <c r="D209" s="29" t="e">
        <f>INDEX(Feuil16!$C$2:$C$328,MATCH(Feuil15!B209,Feuil16!$B$2:$B$328,0))</f>
        <v>#N/A</v>
      </c>
      <c r="E209" t="str">
        <f t="shared" si="10"/>
        <v>Yes</v>
      </c>
      <c r="F209" s="3" t="e">
        <f t="shared" si="11"/>
        <v>#REF!</v>
      </c>
      <c r="G209">
        <f t="shared" si="9"/>
        <v>0</v>
      </c>
    </row>
    <row r="210" spans="2:7" x14ac:dyDescent="0.25">
      <c r="B210"/>
      <c r="D210" s="29" t="e">
        <f>INDEX(Feuil16!$C$2:$C$328,MATCH(Feuil15!B210,Feuil16!$B$2:$B$328,0))</f>
        <v>#N/A</v>
      </c>
      <c r="E210" t="str">
        <f t="shared" si="10"/>
        <v>Yes</v>
      </c>
      <c r="F210" s="3" t="e">
        <f t="shared" si="11"/>
        <v>#REF!</v>
      </c>
      <c r="G210">
        <f t="shared" si="9"/>
        <v>0</v>
      </c>
    </row>
    <row r="211" spans="2:7" x14ac:dyDescent="0.25">
      <c r="B211"/>
      <c r="D211" s="29" t="e">
        <f>INDEX(Feuil16!$C$2:$C$328,MATCH(Feuil15!B211,Feuil16!$B$2:$B$328,0))</f>
        <v>#N/A</v>
      </c>
      <c r="E211" t="str">
        <f t="shared" si="10"/>
        <v>Yes</v>
      </c>
      <c r="F211" s="3" t="e">
        <f t="shared" si="11"/>
        <v>#REF!</v>
      </c>
      <c r="G211">
        <f t="shared" si="9"/>
        <v>0</v>
      </c>
    </row>
    <row r="212" spans="2:7" x14ac:dyDescent="0.25">
      <c r="B212"/>
      <c r="D212" s="29" t="e">
        <f>INDEX(Feuil16!$C$2:$C$328,MATCH(Feuil15!B212,Feuil16!$B$2:$B$328,0))</f>
        <v>#N/A</v>
      </c>
      <c r="E212" t="str">
        <f t="shared" si="10"/>
        <v>Yes</v>
      </c>
      <c r="F212" s="3" t="e">
        <f t="shared" si="11"/>
        <v>#REF!</v>
      </c>
      <c r="G212">
        <f t="shared" si="9"/>
        <v>0</v>
      </c>
    </row>
    <row r="213" spans="2:7" x14ac:dyDescent="0.25">
      <c r="B213"/>
      <c r="D213" s="29" t="e">
        <f>INDEX(Feuil16!$C$2:$C$328,MATCH(Feuil15!B213,Feuil16!$B$2:$B$328,0))</f>
        <v>#N/A</v>
      </c>
      <c r="E213" t="str">
        <f t="shared" si="10"/>
        <v>Yes</v>
      </c>
      <c r="F213" s="3" t="e">
        <f t="shared" si="11"/>
        <v>#REF!</v>
      </c>
      <c r="G213">
        <f t="shared" si="9"/>
        <v>0</v>
      </c>
    </row>
    <row r="214" spans="2:7" x14ac:dyDescent="0.25">
      <c r="B214"/>
      <c r="D214" s="29" t="e">
        <f>INDEX(Feuil16!$C$2:$C$328,MATCH(Feuil15!B214,Feuil16!$B$2:$B$328,0))</f>
        <v>#N/A</v>
      </c>
      <c r="E214" t="str">
        <f t="shared" si="10"/>
        <v>Yes</v>
      </c>
      <c r="F214" s="3" t="e">
        <f t="shared" si="11"/>
        <v>#REF!</v>
      </c>
      <c r="G214">
        <f t="shared" si="9"/>
        <v>0</v>
      </c>
    </row>
    <row r="215" spans="2:7" x14ac:dyDescent="0.25">
      <c r="D215" s="29" t="e">
        <f>INDEX(Feuil16!$C$2:$C$328,MATCH(Feuil15!B215,Feuil16!$B$2:$B$328,0))</f>
        <v>#N/A</v>
      </c>
      <c r="E215" t="str">
        <f t="shared" si="10"/>
        <v>Yes</v>
      </c>
      <c r="F215" s="3" t="e">
        <f t="shared" si="11"/>
        <v>#REF!</v>
      </c>
      <c r="G215">
        <f t="shared" si="9"/>
        <v>0</v>
      </c>
    </row>
    <row r="216" spans="2:7" x14ac:dyDescent="0.25">
      <c r="D216" s="29" t="e">
        <f>INDEX(Feuil16!$C$2:$C$328,MATCH(Feuil15!B216,Feuil16!$B$2:$B$328,0))</f>
        <v>#N/A</v>
      </c>
      <c r="E216" t="str">
        <f t="shared" si="10"/>
        <v>Yes</v>
      </c>
      <c r="F216" s="3" t="e">
        <f t="shared" si="11"/>
        <v>#REF!</v>
      </c>
      <c r="G216">
        <f t="shared" si="9"/>
        <v>0</v>
      </c>
    </row>
    <row r="217" spans="2:7" x14ac:dyDescent="0.25">
      <c r="D217" s="29" t="e">
        <f>INDEX(Feuil16!$C$2:$C$328,MATCH(Feuil15!B217,Feuil16!$B$2:$B$328,0))</f>
        <v>#N/A</v>
      </c>
      <c r="E217" t="str">
        <f t="shared" si="10"/>
        <v>Yes</v>
      </c>
      <c r="F217" s="3" t="e">
        <f t="shared" si="11"/>
        <v>#REF!</v>
      </c>
      <c r="G217">
        <f t="shared" si="9"/>
        <v>0</v>
      </c>
    </row>
    <row r="218" spans="2:7" x14ac:dyDescent="0.25">
      <c r="D218" s="29" t="e">
        <f>INDEX(Feuil16!$C$2:$C$328,MATCH(Feuil15!B218,Feuil16!$B$2:$B$328,0))</f>
        <v>#N/A</v>
      </c>
      <c r="E218" t="str">
        <f t="shared" si="10"/>
        <v>Yes</v>
      </c>
      <c r="F218" s="3" t="e">
        <f t="shared" si="11"/>
        <v>#REF!</v>
      </c>
      <c r="G218">
        <f t="shared" si="9"/>
        <v>0</v>
      </c>
    </row>
    <row r="219" spans="2:7" x14ac:dyDescent="0.25">
      <c r="D219" s="29" t="e">
        <f>INDEX(Feuil16!$C$2:$C$328,MATCH(Feuil15!B219,Feuil16!$B$2:$B$328,0))</f>
        <v>#N/A</v>
      </c>
      <c r="E219" t="str">
        <f t="shared" si="10"/>
        <v>Yes</v>
      </c>
      <c r="F219" s="3" t="e">
        <f t="shared" si="11"/>
        <v>#REF!</v>
      </c>
      <c r="G219">
        <f t="shared" si="9"/>
        <v>0</v>
      </c>
    </row>
    <row r="220" spans="2:7" x14ac:dyDescent="0.25">
      <c r="D220" s="29" t="e">
        <f>INDEX(Feuil16!$C$2:$C$328,MATCH(Feuil15!B220,Feuil16!$B$2:$B$328,0))</f>
        <v>#N/A</v>
      </c>
      <c r="E220" t="str">
        <f t="shared" si="10"/>
        <v>Yes</v>
      </c>
      <c r="F220" s="3" t="e">
        <f t="shared" si="11"/>
        <v>#REF!</v>
      </c>
      <c r="G220">
        <f t="shared" si="9"/>
        <v>0</v>
      </c>
    </row>
    <row r="221" spans="2:7" x14ac:dyDescent="0.25">
      <c r="D221" s="29" t="e">
        <f>INDEX(Feuil16!$C$2:$C$328,MATCH(Feuil15!B221,Feuil16!$B$2:$B$328,0))</f>
        <v>#N/A</v>
      </c>
      <c r="E221" t="str">
        <f t="shared" si="10"/>
        <v>Yes</v>
      </c>
      <c r="F221" s="3" t="e">
        <f t="shared" si="11"/>
        <v>#REF!</v>
      </c>
      <c r="G221">
        <f t="shared" si="9"/>
        <v>0</v>
      </c>
    </row>
    <row r="222" spans="2:7" x14ac:dyDescent="0.25">
      <c r="D222" s="29" t="e">
        <f>INDEX(Feuil16!$C$2:$C$328,MATCH(Feuil15!B222,Feuil16!$B$2:$B$328,0))</f>
        <v>#N/A</v>
      </c>
      <c r="E222" t="str">
        <f t="shared" si="10"/>
        <v>Yes</v>
      </c>
      <c r="F222" s="3" t="e">
        <f t="shared" si="11"/>
        <v>#REF!</v>
      </c>
      <c r="G222">
        <f t="shared" si="9"/>
        <v>0</v>
      </c>
    </row>
    <row r="223" spans="2:7" x14ac:dyDescent="0.25">
      <c r="D223" s="29" t="e">
        <f>INDEX(Feuil16!$C$2:$C$328,MATCH(Feuil15!B223,Feuil16!$B$2:$B$328,0))</f>
        <v>#N/A</v>
      </c>
      <c r="E223" t="str">
        <f t="shared" si="10"/>
        <v>Yes</v>
      </c>
      <c r="F223" s="3" t="e">
        <f t="shared" si="11"/>
        <v>#REF!</v>
      </c>
      <c r="G223">
        <f t="shared" si="9"/>
        <v>0</v>
      </c>
    </row>
    <row r="224" spans="2:7" x14ac:dyDescent="0.25">
      <c r="D224" s="29" t="e">
        <f>INDEX(Feuil16!$C$2:$C$328,MATCH(Feuil15!B224,Feuil16!$B$2:$B$328,0))</f>
        <v>#N/A</v>
      </c>
      <c r="E224" t="str">
        <f t="shared" si="10"/>
        <v>Yes</v>
      </c>
      <c r="F224" s="3" t="e">
        <f t="shared" si="11"/>
        <v>#REF!</v>
      </c>
      <c r="G224">
        <f t="shared" si="9"/>
        <v>0</v>
      </c>
    </row>
    <row r="225" spans="4:7" x14ac:dyDescent="0.25">
      <c r="D225" s="29" t="e">
        <f>INDEX(Feuil16!$C$2:$C$328,MATCH(Feuil15!B225,Feuil16!$B$2:$B$328,0))</f>
        <v>#N/A</v>
      </c>
      <c r="E225" t="str">
        <f t="shared" si="10"/>
        <v>Yes</v>
      </c>
      <c r="F225" s="3" t="e">
        <f t="shared" si="11"/>
        <v>#REF!</v>
      </c>
      <c r="G225">
        <f t="shared" si="9"/>
        <v>0</v>
      </c>
    </row>
    <row r="226" spans="4:7" x14ac:dyDescent="0.25">
      <c r="D226" s="29" t="e">
        <f>INDEX(Feuil16!$C$2:$C$328,MATCH(Feuil15!B226,Feuil16!$B$2:$B$328,0))</f>
        <v>#N/A</v>
      </c>
      <c r="E226" t="str">
        <f t="shared" si="10"/>
        <v>Yes</v>
      </c>
      <c r="F226" s="3" t="e">
        <f t="shared" si="11"/>
        <v>#REF!</v>
      </c>
      <c r="G226">
        <f t="shared" si="9"/>
        <v>0</v>
      </c>
    </row>
    <row r="227" spans="4:7" x14ac:dyDescent="0.25">
      <c r="D227" s="29" t="e">
        <f>INDEX(Feuil16!$C$2:$C$328,MATCH(Feuil15!B227,Feuil16!$B$2:$B$328,0))</f>
        <v>#N/A</v>
      </c>
      <c r="E227" t="str">
        <f t="shared" si="10"/>
        <v>Yes</v>
      </c>
      <c r="F227" s="3" t="e">
        <f t="shared" si="11"/>
        <v>#REF!</v>
      </c>
      <c r="G227">
        <f t="shared" si="9"/>
        <v>0</v>
      </c>
    </row>
    <row r="228" spans="4:7" x14ac:dyDescent="0.25">
      <c r="D228" s="29" t="e">
        <f>INDEX(Feuil16!$C$2:$C$328,MATCH(Feuil15!B228,Feuil16!$B$2:$B$328,0))</f>
        <v>#N/A</v>
      </c>
      <c r="E228" t="str">
        <f t="shared" si="10"/>
        <v>Yes</v>
      </c>
      <c r="F228" s="3" t="e">
        <f t="shared" si="11"/>
        <v>#REF!</v>
      </c>
      <c r="G228">
        <f t="shared" si="9"/>
        <v>0</v>
      </c>
    </row>
    <row r="229" spans="4:7" x14ac:dyDescent="0.25">
      <c r="D229" s="29" t="e">
        <f>INDEX(Feuil16!$C$2:$C$328,MATCH(Feuil15!B229,Feuil16!$B$2:$B$328,0))</f>
        <v>#N/A</v>
      </c>
      <c r="E229" t="str">
        <f t="shared" si="10"/>
        <v>Yes</v>
      </c>
      <c r="F229" s="3" t="e">
        <f t="shared" si="11"/>
        <v>#REF!</v>
      </c>
      <c r="G229">
        <f t="shared" si="9"/>
        <v>0</v>
      </c>
    </row>
    <row r="230" spans="4:7" x14ac:dyDescent="0.25">
      <c r="D230" s="29" t="e">
        <f>INDEX(Feuil16!$C$2:$C$328,MATCH(Feuil15!B230,Feuil16!$B$2:$B$328,0))</f>
        <v>#N/A</v>
      </c>
      <c r="E230" t="str">
        <f t="shared" si="10"/>
        <v>Yes</v>
      </c>
      <c r="F230" s="3" t="e">
        <f t="shared" si="11"/>
        <v>#REF!</v>
      </c>
      <c r="G230">
        <f t="shared" si="9"/>
        <v>0</v>
      </c>
    </row>
    <row r="231" spans="4:7" x14ac:dyDescent="0.25">
      <c r="D231" s="29" t="e">
        <f>INDEX(Feuil16!$C$2:$C$328,MATCH(Feuil15!B231,Feuil16!$B$2:$B$328,0))</f>
        <v>#N/A</v>
      </c>
      <c r="E231" t="str">
        <f t="shared" si="10"/>
        <v>Yes</v>
      </c>
      <c r="F231" s="3" t="e">
        <f t="shared" si="11"/>
        <v>#REF!</v>
      </c>
      <c r="G231">
        <f t="shared" si="9"/>
        <v>0</v>
      </c>
    </row>
    <row r="232" spans="4:7" x14ac:dyDescent="0.25">
      <c r="D232" s="29" t="e">
        <f>INDEX(Feuil16!$C$2:$C$328,MATCH(Feuil15!B232,Feuil16!$B$2:$B$328,0))</f>
        <v>#N/A</v>
      </c>
      <c r="E232" t="str">
        <f t="shared" si="10"/>
        <v>Yes</v>
      </c>
      <c r="F232" s="3" t="e">
        <f t="shared" si="11"/>
        <v>#REF!</v>
      </c>
      <c r="G232">
        <f t="shared" si="9"/>
        <v>0</v>
      </c>
    </row>
    <row r="233" spans="4:7" x14ac:dyDescent="0.25">
      <c r="D233" s="29" t="e">
        <f>INDEX(Feuil16!$C$2:$C$328,MATCH(Feuil15!B233,Feuil16!$B$2:$B$328,0))</f>
        <v>#N/A</v>
      </c>
      <c r="E233" t="str">
        <f t="shared" si="10"/>
        <v>Yes</v>
      </c>
      <c r="F233" s="3" t="e">
        <f t="shared" si="11"/>
        <v>#REF!</v>
      </c>
      <c r="G233">
        <f t="shared" si="9"/>
        <v>0</v>
      </c>
    </row>
    <row r="234" spans="4:7" x14ac:dyDescent="0.25">
      <c r="D234" s="29" t="e">
        <f>INDEX(Feuil16!$C$2:$C$328,MATCH(Feuil15!B234,Feuil16!$B$2:$B$328,0))</f>
        <v>#N/A</v>
      </c>
      <c r="E234" t="str">
        <f t="shared" si="10"/>
        <v>Yes</v>
      </c>
      <c r="F234" s="3" t="e">
        <f t="shared" si="11"/>
        <v>#REF!</v>
      </c>
      <c r="G234">
        <f t="shared" si="9"/>
        <v>0</v>
      </c>
    </row>
    <row r="235" spans="4:7" x14ac:dyDescent="0.25">
      <c r="D235" s="29" t="e">
        <f>INDEX(Feuil16!$C$2:$C$328,MATCH(Feuil15!B235,Feuil16!$B$2:$B$328,0))</f>
        <v>#N/A</v>
      </c>
      <c r="E235" t="str">
        <f t="shared" si="10"/>
        <v>Yes</v>
      </c>
      <c r="F235" s="3" t="e">
        <f t="shared" si="11"/>
        <v>#REF!</v>
      </c>
      <c r="G235">
        <f t="shared" si="9"/>
        <v>0</v>
      </c>
    </row>
    <row r="236" spans="4:7" x14ac:dyDescent="0.25">
      <c r="D236" s="29" t="e">
        <f>INDEX(Feuil16!$C$2:$C$328,MATCH(Feuil15!B236,Feuil16!$B$2:$B$328,0))</f>
        <v>#N/A</v>
      </c>
      <c r="E236" t="str">
        <f t="shared" si="10"/>
        <v>Yes</v>
      </c>
      <c r="F236" s="3" t="e">
        <f t="shared" si="11"/>
        <v>#REF!</v>
      </c>
      <c r="G236">
        <f t="shared" si="9"/>
        <v>0</v>
      </c>
    </row>
    <row r="237" spans="4:7" x14ac:dyDescent="0.25">
      <c r="D237" s="29" t="e">
        <f>INDEX(Feuil16!$C$2:$C$328,MATCH(Feuil15!B237,Feuil16!$B$2:$B$328,0))</f>
        <v>#N/A</v>
      </c>
      <c r="E237" t="str">
        <f t="shared" si="10"/>
        <v>Yes</v>
      </c>
      <c r="F237" s="3" t="e">
        <f t="shared" si="11"/>
        <v>#REF!</v>
      </c>
      <c r="G237">
        <f t="shared" si="9"/>
        <v>0</v>
      </c>
    </row>
    <row r="238" spans="4:7" x14ac:dyDescent="0.25">
      <c r="D238" s="29" t="e">
        <f>INDEX(Feuil16!$C$2:$C$328,MATCH(Feuil15!B238,Feuil16!$B$2:$B$328,0))</f>
        <v>#N/A</v>
      </c>
      <c r="E238" t="str">
        <f t="shared" si="10"/>
        <v>Yes</v>
      </c>
      <c r="F238" s="3" t="e">
        <f t="shared" si="11"/>
        <v>#REF!</v>
      </c>
      <c r="G238">
        <f t="shared" si="9"/>
        <v>0</v>
      </c>
    </row>
    <row r="239" spans="4:7" x14ac:dyDescent="0.25">
      <c r="D239" s="29" t="e">
        <f>INDEX(Feuil16!$C$2:$C$328,MATCH(Feuil15!B239,Feuil16!$B$2:$B$328,0))</f>
        <v>#N/A</v>
      </c>
      <c r="E239" t="str">
        <f t="shared" si="10"/>
        <v>Yes</v>
      </c>
      <c r="F239" s="3" t="e">
        <f t="shared" si="11"/>
        <v>#REF!</v>
      </c>
      <c r="G239">
        <f t="shared" si="9"/>
        <v>0</v>
      </c>
    </row>
    <row r="240" spans="4:7" x14ac:dyDescent="0.25">
      <c r="D240" s="29" t="e">
        <f>INDEX(Feuil16!$C$2:$C$328,MATCH(Feuil15!B240,Feuil16!$B$2:$B$328,0))</f>
        <v>#N/A</v>
      </c>
      <c r="E240" t="str">
        <f t="shared" si="10"/>
        <v>Yes</v>
      </c>
      <c r="F240" s="3" t="e">
        <f t="shared" si="11"/>
        <v>#REF!</v>
      </c>
      <c r="G240">
        <f t="shared" si="9"/>
        <v>0</v>
      </c>
    </row>
    <row r="241" spans="4:7" x14ac:dyDescent="0.25">
      <c r="D241" s="29" t="e">
        <f>INDEX(Feuil16!$C$2:$C$328,MATCH(Feuil15!B241,Feuil16!$B$2:$B$328,0))</f>
        <v>#N/A</v>
      </c>
      <c r="E241" t="str">
        <f t="shared" si="10"/>
        <v>Yes</v>
      </c>
      <c r="F241" s="3" t="e">
        <f t="shared" si="11"/>
        <v>#REF!</v>
      </c>
      <c r="G241">
        <f t="shared" si="9"/>
        <v>0</v>
      </c>
    </row>
    <row r="242" spans="4:7" x14ac:dyDescent="0.25">
      <c r="D242" s="29" t="e">
        <f>INDEX(Feuil16!$C$2:$C$328,MATCH(Feuil15!B242,Feuil16!$B$2:$B$328,0))</f>
        <v>#N/A</v>
      </c>
      <c r="E242" t="str">
        <f t="shared" si="10"/>
        <v>Yes</v>
      </c>
      <c r="F242" s="3" t="e">
        <f t="shared" si="11"/>
        <v>#REF!</v>
      </c>
      <c r="G242">
        <f t="shared" si="9"/>
        <v>0</v>
      </c>
    </row>
    <row r="243" spans="4:7" x14ac:dyDescent="0.25">
      <c r="D243" s="29" t="e">
        <f>INDEX(Feuil16!$C$2:$C$328,MATCH(Feuil15!B243,Feuil16!$B$2:$B$328,0))</f>
        <v>#N/A</v>
      </c>
      <c r="E243" t="str">
        <f t="shared" si="10"/>
        <v>Yes</v>
      </c>
      <c r="F243" s="3" t="e">
        <f t="shared" si="11"/>
        <v>#REF!</v>
      </c>
      <c r="G243">
        <f t="shared" si="9"/>
        <v>0</v>
      </c>
    </row>
    <row r="244" spans="4:7" x14ac:dyDescent="0.25">
      <c r="D244" s="29" t="e">
        <f>INDEX(Feuil16!$C$2:$C$328,MATCH(Feuil15!B244,Feuil16!$B$2:$B$328,0))</f>
        <v>#N/A</v>
      </c>
      <c r="E244" t="str">
        <f t="shared" si="10"/>
        <v>Yes</v>
      </c>
      <c r="F244" s="3" t="e">
        <f t="shared" si="11"/>
        <v>#REF!</v>
      </c>
      <c r="G244">
        <f t="shared" si="9"/>
        <v>0</v>
      </c>
    </row>
    <row r="245" spans="4:7" x14ac:dyDescent="0.25">
      <c r="D245" s="29" t="e">
        <f>INDEX(Feuil16!$C$2:$C$328,MATCH(Feuil15!B245,Feuil16!$B$2:$B$328,0))</f>
        <v>#N/A</v>
      </c>
      <c r="E245" t="str">
        <f t="shared" si="10"/>
        <v>Yes</v>
      </c>
      <c r="F245" s="3" t="e">
        <f t="shared" si="11"/>
        <v>#REF!</v>
      </c>
      <c r="G245">
        <f t="shared" si="9"/>
        <v>0</v>
      </c>
    </row>
    <row r="246" spans="4:7" x14ac:dyDescent="0.25">
      <c r="D246" s="29" t="e">
        <f>INDEX(Feuil16!$C$2:$C$328,MATCH(Feuil15!B246,Feuil16!$B$2:$B$328,0))</f>
        <v>#N/A</v>
      </c>
      <c r="E246" t="str">
        <f t="shared" si="10"/>
        <v>Yes</v>
      </c>
      <c r="F246" s="3" t="e">
        <f t="shared" si="11"/>
        <v>#REF!</v>
      </c>
      <c r="G246">
        <f t="shared" si="9"/>
        <v>0</v>
      </c>
    </row>
    <row r="247" spans="4:7" x14ac:dyDescent="0.25">
      <c r="D247" s="29" t="e">
        <f>INDEX(Feuil16!$C$2:$C$328,MATCH(Feuil15!B247,Feuil16!$B$2:$B$328,0))</f>
        <v>#N/A</v>
      </c>
      <c r="E247" t="str">
        <f t="shared" si="10"/>
        <v>Yes</v>
      </c>
      <c r="F247" s="3" t="e">
        <f t="shared" si="11"/>
        <v>#REF!</v>
      </c>
      <c r="G247">
        <f t="shared" si="9"/>
        <v>0</v>
      </c>
    </row>
    <row r="248" spans="4:7" x14ac:dyDescent="0.25">
      <c r="D248" s="29" t="e">
        <f>INDEX(Feuil16!$C$2:$C$328,MATCH(Feuil15!B248,Feuil16!$B$2:$B$328,0))</f>
        <v>#N/A</v>
      </c>
      <c r="E248" t="str">
        <f t="shared" si="10"/>
        <v>Yes</v>
      </c>
      <c r="F248" s="3" t="e">
        <f t="shared" si="11"/>
        <v>#REF!</v>
      </c>
      <c r="G248">
        <f t="shared" si="9"/>
        <v>0</v>
      </c>
    </row>
    <row r="249" spans="4:7" x14ac:dyDescent="0.25">
      <c r="D249" s="29" t="e">
        <f>INDEX(Feuil16!$C$2:$C$328,MATCH(Feuil15!B249,Feuil16!$B$2:$B$328,0))</f>
        <v>#N/A</v>
      </c>
      <c r="E249" t="str">
        <f t="shared" si="10"/>
        <v>Yes</v>
      </c>
      <c r="F249" s="3" t="e">
        <f t="shared" si="11"/>
        <v>#REF!</v>
      </c>
      <c r="G249">
        <f t="shared" si="9"/>
        <v>0</v>
      </c>
    </row>
    <row r="250" spans="4:7" x14ac:dyDescent="0.25">
      <c r="D250" s="29" t="e">
        <f>INDEX(Feuil16!$C$2:$C$328,MATCH(Feuil15!B250,Feuil16!$B$2:$B$328,0))</f>
        <v>#N/A</v>
      </c>
      <c r="E250" t="str">
        <f t="shared" si="10"/>
        <v>Yes</v>
      </c>
      <c r="F250" s="3" t="e">
        <f t="shared" si="11"/>
        <v>#REF!</v>
      </c>
      <c r="G250">
        <f t="shared" si="9"/>
        <v>0</v>
      </c>
    </row>
    <row r="251" spans="4:7" x14ac:dyDescent="0.25">
      <c r="D251" s="29" t="e">
        <f>INDEX(Feuil16!$C$2:$C$328,MATCH(Feuil15!B251,Feuil16!$B$2:$B$328,0))</f>
        <v>#N/A</v>
      </c>
      <c r="E251" t="str">
        <f t="shared" si="10"/>
        <v>Yes</v>
      </c>
      <c r="F251" s="3" t="e">
        <f t="shared" si="11"/>
        <v>#REF!</v>
      </c>
      <c r="G251">
        <f t="shared" si="9"/>
        <v>0</v>
      </c>
    </row>
    <row r="252" spans="4:7" x14ac:dyDescent="0.25">
      <c r="D252" s="29" t="e">
        <f>INDEX(Feuil16!$C$2:$C$328,MATCH(Feuil15!B252,Feuil16!$B$2:$B$328,0))</f>
        <v>#N/A</v>
      </c>
      <c r="E252" t="str">
        <f t="shared" si="10"/>
        <v>Yes</v>
      </c>
      <c r="F252" s="3" t="e">
        <f t="shared" si="11"/>
        <v>#REF!</v>
      </c>
      <c r="G252">
        <f t="shared" si="9"/>
        <v>0</v>
      </c>
    </row>
    <row r="253" spans="4:7" x14ac:dyDescent="0.25">
      <c r="D253" s="29" t="e">
        <f>INDEX(Feuil16!$C$2:$C$328,MATCH(Feuil15!B253,Feuil16!$B$2:$B$328,0))</f>
        <v>#N/A</v>
      </c>
      <c r="E253" t="str">
        <f t="shared" si="10"/>
        <v>Yes</v>
      </c>
      <c r="F253" s="3" t="e">
        <f t="shared" si="11"/>
        <v>#REF!</v>
      </c>
      <c r="G253">
        <f t="shared" si="9"/>
        <v>0</v>
      </c>
    </row>
    <row r="254" spans="4:7" x14ac:dyDescent="0.25">
      <c r="D254" s="29" t="e">
        <f>INDEX(Feuil16!$C$2:$C$328,MATCH(Feuil15!B254,Feuil16!$B$2:$B$328,0))</f>
        <v>#N/A</v>
      </c>
      <c r="E254" t="str">
        <f t="shared" si="10"/>
        <v>Yes</v>
      </c>
      <c r="F254" s="3" t="e">
        <f t="shared" si="11"/>
        <v>#REF!</v>
      </c>
      <c r="G254">
        <f t="shared" si="9"/>
        <v>0</v>
      </c>
    </row>
    <row r="255" spans="4:7" x14ac:dyDescent="0.25">
      <c r="D255" s="29" t="e">
        <f>INDEX(Feuil16!$C$2:$C$328,MATCH(Feuil15!B255,Feuil16!$B$2:$B$328,0))</f>
        <v>#N/A</v>
      </c>
      <c r="E255" t="str">
        <f t="shared" si="10"/>
        <v>Yes</v>
      </c>
      <c r="F255" s="3" t="e">
        <f t="shared" si="11"/>
        <v>#REF!</v>
      </c>
      <c r="G255">
        <f t="shared" si="9"/>
        <v>0</v>
      </c>
    </row>
    <row r="256" spans="4:7" x14ac:dyDescent="0.25">
      <c r="D256" s="29" t="e">
        <f>INDEX(Feuil16!$C$2:$C$328,MATCH(Feuil15!B256,Feuil16!$B$2:$B$328,0))</f>
        <v>#N/A</v>
      </c>
      <c r="E256" t="str">
        <f t="shared" si="10"/>
        <v>Yes</v>
      </c>
      <c r="F256" s="3" t="e">
        <f t="shared" si="11"/>
        <v>#REF!</v>
      </c>
      <c r="G256">
        <f t="shared" si="9"/>
        <v>0</v>
      </c>
    </row>
    <row r="257" spans="4:7" x14ac:dyDescent="0.25">
      <c r="D257" s="29" t="e">
        <f>INDEX(Feuil16!$C$2:$C$328,MATCH(Feuil15!B257,Feuil16!$B$2:$B$328,0))</f>
        <v>#N/A</v>
      </c>
      <c r="E257" t="str">
        <f t="shared" si="10"/>
        <v>Yes</v>
      </c>
      <c r="F257" s="3" t="e">
        <f t="shared" si="11"/>
        <v>#REF!</v>
      </c>
      <c r="G257">
        <f t="shared" si="9"/>
        <v>0</v>
      </c>
    </row>
    <row r="258" spans="4:7" x14ac:dyDescent="0.25">
      <c r="D258" s="29" t="e">
        <f>INDEX(Feuil16!$C$2:$C$328,MATCH(Feuil15!B258,Feuil16!$B$2:$B$328,0))</f>
        <v>#N/A</v>
      </c>
      <c r="E258" t="str">
        <f t="shared" si="10"/>
        <v>Yes</v>
      </c>
      <c r="F258" s="3" t="e">
        <f t="shared" si="11"/>
        <v>#REF!</v>
      </c>
      <c r="G258">
        <f t="shared" si="9"/>
        <v>0</v>
      </c>
    </row>
    <row r="259" spans="4:7" x14ac:dyDescent="0.25">
      <c r="D259" s="29" t="e">
        <f>INDEX(Feuil16!$C$2:$C$328,MATCH(Feuil15!B259,Feuil16!$B$2:$B$328,0))</f>
        <v>#N/A</v>
      </c>
      <c r="E259" t="str">
        <f t="shared" si="10"/>
        <v>Yes</v>
      </c>
      <c r="F259" s="3" t="e">
        <f t="shared" si="11"/>
        <v>#REF!</v>
      </c>
      <c r="G259">
        <f t="shared" si="9"/>
        <v>0</v>
      </c>
    </row>
    <row r="260" spans="4:7" x14ac:dyDescent="0.25">
      <c r="D260" s="29" t="e">
        <f>INDEX(Feuil16!$C$2:$C$328,MATCH(Feuil15!B260,Feuil16!$B$2:$B$328,0))</f>
        <v>#N/A</v>
      </c>
      <c r="E260" t="str">
        <f t="shared" si="10"/>
        <v>Yes</v>
      </c>
      <c r="F260" s="3" t="e">
        <f t="shared" si="11"/>
        <v>#REF!</v>
      </c>
      <c r="G260">
        <f t="shared" ref="G260:G323" si="12">A260</f>
        <v>0</v>
      </c>
    </row>
    <row r="261" spans="4:7" x14ac:dyDescent="0.25">
      <c r="D261" s="29" t="e">
        <f>INDEX(Feuil16!$C$2:$C$328,MATCH(Feuil15!B261,Feuil16!$B$2:$B$328,0))</f>
        <v>#N/A</v>
      </c>
      <c r="E261" t="str">
        <f t="shared" ref="E261:E324" si="13">IF(ISNA(D261),"Yes",D261)</f>
        <v>Yes</v>
      </c>
      <c r="F261" s="3" t="e">
        <f t="shared" ref="F261:F324" si="14">IF(GETPIVOTDATA("Article",$A$3,"Article",B261,"Emplacement",A261)&gt;1,IF(E261="Yes",GETPIVOTDATA("Article",$A$3,"Article",B261,"Emplacement",A261)/2,C261),GETPIVOTDATA("Article",$A$3,"Article",B261,"Emplacement",A261))</f>
        <v>#REF!</v>
      </c>
      <c r="G261">
        <f t="shared" si="12"/>
        <v>0</v>
      </c>
    </row>
    <row r="262" spans="4:7" x14ac:dyDescent="0.25">
      <c r="D262" s="29" t="e">
        <f>INDEX(Feuil16!$C$2:$C$328,MATCH(Feuil15!B262,Feuil16!$B$2:$B$328,0))</f>
        <v>#N/A</v>
      </c>
      <c r="E262" t="str">
        <f t="shared" si="13"/>
        <v>Yes</v>
      </c>
      <c r="F262" s="3" t="e">
        <f t="shared" si="14"/>
        <v>#REF!</v>
      </c>
      <c r="G262">
        <f t="shared" si="12"/>
        <v>0</v>
      </c>
    </row>
    <row r="263" spans="4:7" x14ac:dyDescent="0.25">
      <c r="D263" s="29" t="e">
        <f>INDEX(Feuil16!$C$2:$C$328,MATCH(Feuil15!B263,Feuil16!$B$2:$B$328,0))</f>
        <v>#N/A</v>
      </c>
      <c r="E263" t="str">
        <f t="shared" si="13"/>
        <v>Yes</v>
      </c>
      <c r="F263" s="3" t="e">
        <f t="shared" si="14"/>
        <v>#REF!</v>
      </c>
      <c r="G263">
        <f t="shared" si="12"/>
        <v>0</v>
      </c>
    </row>
    <row r="264" spans="4:7" x14ac:dyDescent="0.25">
      <c r="D264" s="29" t="e">
        <f>INDEX(Feuil16!$C$2:$C$328,MATCH(Feuil15!B264,Feuil16!$B$2:$B$328,0))</f>
        <v>#N/A</v>
      </c>
      <c r="E264" t="str">
        <f t="shared" si="13"/>
        <v>Yes</v>
      </c>
      <c r="F264" s="3" t="e">
        <f t="shared" si="14"/>
        <v>#REF!</v>
      </c>
      <c r="G264">
        <f t="shared" si="12"/>
        <v>0</v>
      </c>
    </row>
    <row r="265" spans="4:7" x14ac:dyDescent="0.25">
      <c r="D265" s="29" t="e">
        <f>INDEX(Feuil16!$C$2:$C$328,MATCH(Feuil15!B265,Feuil16!$B$2:$B$328,0))</f>
        <v>#N/A</v>
      </c>
      <c r="E265" t="str">
        <f t="shared" si="13"/>
        <v>Yes</v>
      </c>
      <c r="F265" s="3" t="e">
        <f t="shared" si="14"/>
        <v>#REF!</v>
      </c>
      <c r="G265">
        <f t="shared" si="12"/>
        <v>0</v>
      </c>
    </row>
    <row r="266" spans="4:7" x14ac:dyDescent="0.25">
      <c r="D266" s="29" t="e">
        <f>INDEX(Feuil16!$C$2:$C$328,MATCH(Feuil15!B266,Feuil16!$B$2:$B$328,0))</f>
        <v>#N/A</v>
      </c>
      <c r="E266" t="str">
        <f t="shared" si="13"/>
        <v>Yes</v>
      </c>
      <c r="F266" s="3" t="e">
        <f t="shared" si="14"/>
        <v>#REF!</v>
      </c>
      <c r="G266">
        <f t="shared" si="12"/>
        <v>0</v>
      </c>
    </row>
    <row r="267" spans="4:7" x14ac:dyDescent="0.25">
      <c r="D267" s="29" t="e">
        <f>INDEX(Feuil16!$C$2:$C$328,MATCH(Feuil15!B267,Feuil16!$B$2:$B$328,0))</f>
        <v>#N/A</v>
      </c>
      <c r="E267" t="str">
        <f t="shared" si="13"/>
        <v>Yes</v>
      </c>
      <c r="F267" s="3" t="e">
        <f t="shared" si="14"/>
        <v>#REF!</v>
      </c>
      <c r="G267">
        <f t="shared" si="12"/>
        <v>0</v>
      </c>
    </row>
    <row r="268" spans="4:7" x14ac:dyDescent="0.25">
      <c r="D268" s="29" t="e">
        <f>INDEX(Feuil16!$C$2:$C$328,MATCH(Feuil15!B268,Feuil16!$B$2:$B$328,0))</f>
        <v>#N/A</v>
      </c>
      <c r="E268" t="str">
        <f t="shared" si="13"/>
        <v>Yes</v>
      </c>
      <c r="F268" s="3" t="e">
        <f t="shared" si="14"/>
        <v>#REF!</v>
      </c>
      <c r="G268">
        <f t="shared" si="12"/>
        <v>0</v>
      </c>
    </row>
    <row r="269" spans="4:7" x14ac:dyDescent="0.25">
      <c r="D269" s="29" t="e">
        <f>INDEX(Feuil16!$C$2:$C$328,MATCH(Feuil15!B269,Feuil16!$B$2:$B$328,0))</f>
        <v>#N/A</v>
      </c>
      <c r="E269" t="str">
        <f t="shared" si="13"/>
        <v>Yes</v>
      </c>
      <c r="F269" s="3" t="e">
        <f t="shared" si="14"/>
        <v>#REF!</v>
      </c>
      <c r="G269">
        <f t="shared" si="12"/>
        <v>0</v>
      </c>
    </row>
    <row r="270" spans="4:7" x14ac:dyDescent="0.25">
      <c r="D270" s="29" t="e">
        <f>INDEX(Feuil16!$C$2:$C$328,MATCH(Feuil15!B270,Feuil16!$B$2:$B$328,0))</f>
        <v>#N/A</v>
      </c>
      <c r="E270" t="str">
        <f t="shared" si="13"/>
        <v>Yes</v>
      </c>
      <c r="F270" s="3" t="e">
        <f t="shared" si="14"/>
        <v>#REF!</v>
      </c>
      <c r="G270">
        <f t="shared" si="12"/>
        <v>0</v>
      </c>
    </row>
    <row r="271" spans="4:7" x14ac:dyDescent="0.25">
      <c r="D271" s="29" t="e">
        <f>INDEX(Feuil16!$C$2:$C$328,MATCH(Feuil15!B271,Feuil16!$B$2:$B$328,0))</f>
        <v>#N/A</v>
      </c>
      <c r="E271" t="str">
        <f t="shared" si="13"/>
        <v>Yes</v>
      </c>
      <c r="F271" s="3" t="e">
        <f t="shared" si="14"/>
        <v>#REF!</v>
      </c>
      <c r="G271">
        <f t="shared" si="12"/>
        <v>0</v>
      </c>
    </row>
    <row r="272" spans="4:7" x14ac:dyDescent="0.25">
      <c r="D272" s="29" t="e">
        <f>INDEX(Feuil16!$C$2:$C$328,MATCH(Feuil15!B272,Feuil16!$B$2:$B$328,0))</f>
        <v>#N/A</v>
      </c>
      <c r="E272" t="str">
        <f t="shared" si="13"/>
        <v>Yes</v>
      </c>
      <c r="F272" s="3" t="e">
        <f t="shared" si="14"/>
        <v>#REF!</v>
      </c>
      <c r="G272">
        <f t="shared" si="12"/>
        <v>0</v>
      </c>
    </row>
    <row r="273" spans="4:7" x14ac:dyDescent="0.25">
      <c r="D273" s="29" t="e">
        <f>INDEX(Feuil16!$C$2:$C$328,MATCH(Feuil15!B273,Feuil16!$B$2:$B$328,0))</f>
        <v>#N/A</v>
      </c>
      <c r="E273" t="str">
        <f t="shared" si="13"/>
        <v>Yes</v>
      </c>
      <c r="F273" s="3" t="e">
        <f t="shared" si="14"/>
        <v>#REF!</v>
      </c>
      <c r="G273">
        <f t="shared" si="12"/>
        <v>0</v>
      </c>
    </row>
    <row r="274" spans="4:7" x14ac:dyDescent="0.25">
      <c r="D274" s="29" t="e">
        <f>INDEX(Feuil16!$C$2:$C$328,MATCH(Feuil15!B274,Feuil16!$B$2:$B$328,0))</f>
        <v>#N/A</v>
      </c>
      <c r="E274" t="str">
        <f t="shared" si="13"/>
        <v>Yes</v>
      </c>
      <c r="F274" s="3" t="e">
        <f t="shared" si="14"/>
        <v>#REF!</v>
      </c>
      <c r="G274">
        <f t="shared" si="12"/>
        <v>0</v>
      </c>
    </row>
    <row r="275" spans="4:7" x14ac:dyDescent="0.25">
      <c r="D275" s="29" t="e">
        <f>INDEX(Feuil16!$C$2:$C$328,MATCH(Feuil15!B275,Feuil16!$B$2:$B$328,0))</f>
        <v>#N/A</v>
      </c>
      <c r="E275" t="str">
        <f t="shared" si="13"/>
        <v>Yes</v>
      </c>
      <c r="F275" s="3" t="e">
        <f t="shared" si="14"/>
        <v>#REF!</v>
      </c>
      <c r="G275">
        <f t="shared" si="12"/>
        <v>0</v>
      </c>
    </row>
    <row r="276" spans="4:7" x14ac:dyDescent="0.25">
      <c r="D276" s="29" t="e">
        <f>INDEX(Feuil16!$C$2:$C$328,MATCH(Feuil15!B276,Feuil16!$B$2:$B$328,0))</f>
        <v>#N/A</v>
      </c>
      <c r="E276" t="str">
        <f t="shared" si="13"/>
        <v>Yes</v>
      </c>
      <c r="F276" s="3" t="e">
        <f t="shared" si="14"/>
        <v>#REF!</v>
      </c>
      <c r="G276">
        <f t="shared" si="12"/>
        <v>0</v>
      </c>
    </row>
    <row r="277" spans="4:7" x14ac:dyDescent="0.25">
      <c r="D277" s="29" t="e">
        <f>INDEX(Feuil16!$C$2:$C$328,MATCH(Feuil15!B277,Feuil16!$B$2:$B$328,0))</f>
        <v>#N/A</v>
      </c>
      <c r="E277" t="str">
        <f t="shared" si="13"/>
        <v>Yes</v>
      </c>
      <c r="F277" s="3" t="e">
        <f t="shared" si="14"/>
        <v>#REF!</v>
      </c>
      <c r="G277">
        <f t="shared" si="12"/>
        <v>0</v>
      </c>
    </row>
    <row r="278" spans="4:7" x14ac:dyDescent="0.25">
      <c r="D278" s="29" t="e">
        <f>INDEX(Feuil16!$C$2:$C$328,MATCH(Feuil15!B278,Feuil16!$B$2:$B$328,0))</f>
        <v>#N/A</v>
      </c>
      <c r="E278" t="str">
        <f t="shared" si="13"/>
        <v>Yes</v>
      </c>
      <c r="F278" s="3" t="e">
        <f t="shared" si="14"/>
        <v>#REF!</v>
      </c>
      <c r="G278">
        <f t="shared" si="12"/>
        <v>0</v>
      </c>
    </row>
    <row r="279" spans="4:7" x14ac:dyDescent="0.25">
      <c r="D279" s="29" t="e">
        <f>INDEX(Feuil16!$C$2:$C$328,MATCH(Feuil15!B279,Feuil16!$B$2:$B$328,0))</f>
        <v>#N/A</v>
      </c>
      <c r="E279" t="str">
        <f t="shared" si="13"/>
        <v>Yes</v>
      </c>
      <c r="F279" s="3" t="e">
        <f t="shared" si="14"/>
        <v>#REF!</v>
      </c>
      <c r="G279">
        <f t="shared" si="12"/>
        <v>0</v>
      </c>
    </row>
    <row r="280" spans="4:7" x14ac:dyDescent="0.25">
      <c r="D280" s="29" t="e">
        <f>INDEX(Feuil16!$C$2:$C$328,MATCH(Feuil15!B280,Feuil16!$B$2:$B$328,0))</f>
        <v>#N/A</v>
      </c>
      <c r="E280" t="str">
        <f t="shared" si="13"/>
        <v>Yes</v>
      </c>
      <c r="F280" s="3" t="e">
        <f t="shared" si="14"/>
        <v>#REF!</v>
      </c>
      <c r="G280">
        <f t="shared" si="12"/>
        <v>0</v>
      </c>
    </row>
    <row r="281" spans="4:7" x14ac:dyDescent="0.25">
      <c r="D281" s="29" t="e">
        <f>INDEX(Feuil16!$C$2:$C$328,MATCH(Feuil15!B281,Feuil16!$B$2:$B$328,0))</f>
        <v>#N/A</v>
      </c>
      <c r="E281" t="str">
        <f t="shared" si="13"/>
        <v>Yes</v>
      </c>
      <c r="F281" s="3" t="e">
        <f t="shared" si="14"/>
        <v>#REF!</v>
      </c>
      <c r="G281">
        <f t="shared" si="12"/>
        <v>0</v>
      </c>
    </row>
    <row r="282" spans="4:7" x14ac:dyDescent="0.25">
      <c r="D282" s="29" t="e">
        <f>INDEX(Feuil16!$C$2:$C$328,MATCH(Feuil15!B282,Feuil16!$B$2:$B$328,0))</f>
        <v>#N/A</v>
      </c>
      <c r="E282" t="str">
        <f t="shared" si="13"/>
        <v>Yes</v>
      </c>
      <c r="F282" s="3" t="e">
        <f t="shared" si="14"/>
        <v>#REF!</v>
      </c>
      <c r="G282">
        <f t="shared" si="12"/>
        <v>0</v>
      </c>
    </row>
    <row r="283" spans="4:7" x14ac:dyDescent="0.25">
      <c r="D283" s="29" t="e">
        <f>INDEX(Feuil16!$C$2:$C$328,MATCH(Feuil15!B283,Feuil16!$B$2:$B$328,0))</f>
        <v>#N/A</v>
      </c>
      <c r="E283" t="str">
        <f t="shared" si="13"/>
        <v>Yes</v>
      </c>
      <c r="F283" s="3" t="e">
        <f t="shared" si="14"/>
        <v>#REF!</v>
      </c>
      <c r="G283">
        <f t="shared" si="12"/>
        <v>0</v>
      </c>
    </row>
    <row r="284" spans="4:7" x14ac:dyDescent="0.25">
      <c r="D284" s="29" t="e">
        <f>INDEX(Feuil16!$C$2:$C$328,MATCH(Feuil15!B284,Feuil16!$B$2:$B$328,0))</f>
        <v>#N/A</v>
      </c>
      <c r="E284" t="str">
        <f t="shared" si="13"/>
        <v>Yes</v>
      </c>
      <c r="F284" s="3" t="e">
        <f t="shared" si="14"/>
        <v>#REF!</v>
      </c>
      <c r="G284">
        <f t="shared" si="12"/>
        <v>0</v>
      </c>
    </row>
    <row r="285" spans="4:7" x14ac:dyDescent="0.25">
      <c r="D285" s="29" t="e">
        <f>INDEX(Feuil16!$C$2:$C$328,MATCH(Feuil15!B285,Feuil16!$B$2:$B$328,0))</f>
        <v>#N/A</v>
      </c>
      <c r="E285" t="str">
        <f t="shared" si="13"/>
        <v>Yes</v>
      </c>
      <c r="F285" s="3" t="e">
        <f t="shared" si="14"/>
        <v>#REF!</v>
      </c>
      <c r="G285">
        <f t="shared" si="12"/>
        <v>0</v>
      </c>
    </row>
    <row r="286" spans="4:7" x14ac:dyDescent="0.25">
      <c r="D286" s="29" t="e">
        <f>INDEX(Feuil16!$C$2:$C$328,MATCH(Feuil15!B286,Feuil16!$B$2:$B$328,0))</f>
        <v>#N/A</v>
      </c>
      <c r="E286" t="str">
        <f t="shared" si="13"/>
        <v>Yes</v>
      </c>
      <c r="F286" s="3" t="e">
        <f t="shared" si="14"/>
        <v>#REF!</v>
      </c>
      <c r="G286">
        <f t="shared" si="12"/>
        <v>0</v>
      </c>
    </row>
    <row r="287" spans="4:7" x14ac:dyDescent="0.25">
      <c r="D287" s="29" t="e">
        <f>INDEX(Feuil16!$C$2:$C$328,MATCH(Feuil15!B287,Feuil16!$B$2:$B$328,0))</f>
        <v>#N/A</v>
      </c>
      <c r="E287" t="str">
        <f t="shared" si="13"/>
        <v>Yes</v>
      </c>
      <c r="F287" s="3" t="e">
        <f t="shared" si="14"/>
        <v>#REF!</v>
      </c>
      <c r="G287">
        <f t="shared" si="12"/>
        <v>0</v>
      </c>
    </row>
    <row r="288" spans="4:7" x14ac:dyDescent="0.25">
      <c r="D288" s="29" t="e">
        <f>INDEX(Feuil16!$C$2:$C$328,MATCH(Feuil15!B288,Feuil16!$B$2:$B$328,0))</f>
        <v>#N/A</v>
      </c>
      <c r="E288" t="str">
        <f t="shared" si="13"/>
        <v>Yes</v>
      </c>
      <c r="F288" s="3" t="e">
        <f t="shared" si="14"/>
        <v>#REF!</v>
      </c>
      <c r="G288">
        <f t="shared" si="12"/>
        <v>0</v>
      </c>
    </row>
    <row r="289" spans="4:7" x14ac:dyDescent="0.25">
      <c r="D289" s="29" t="e">
        <f>INDEX(Feuil16!$C$2:$C$328,MATCH(Feuil15!B289,Feuil16!$B$2:$B$328,0))</f>
        <v>#N/A</v>
      </c>
      <c r="E289" t="str">
        <f t="shared" si="13"/>
        <v>Yes</v>
      </c>
      <c r="F289" s="3" t="e">
        <f t="shared" si="14"/>
        <v>#REF!</v>
      </c>
      <c r="G289">
        <f t="shared" si="12"/>
        <v>0</v>
      </c>
    </row>
    <row r="290" spans="4:7" x14ac:dyDescent="0.25">
      <c r="D290" s="29" t="e">
        <f>INDEX(Feuil16!$C$2:$C$328,MATCH(Feuil15!B290,Feuil16!$B$2:$B$328,0))</f>
        <v>#N/A</v>
      </c>
      <c r="E290" t="str">
        <f t="shared" si="13"/>
        <v>Yes</v>
      </c>
      <c r="F290" s="3" t="e">
        <f t="shared" si="14"/>
        <v>#REF!</v>
      </c>
      <c r="G290">
        <f t="shared" si="12"/>
        <v>0</v>
      </c>
    </row>
    <row r="291" spans="4:7" x14ac:dyDescent="0.25">
      <c r="D291" s="29" t="e">
        <f>INDEX(Feuil16!$C$2:$C$328,MATCH(Feuil15!B291,Feuil16!$B$2:$B$328,0))</f>
        <v>#N/A</v>
      </c>
      <c r="E291" t="str">
        <f t="shared" si="13"/>
        <v>Yes</v>
      </c>
      <c r="F291" s="3" t="e">
        <f t="shared" si="14"/>
        <v>#REF!</v>
      </c>
      <c r="G291">
        <f t="shared" si="12"/>
        <v>0</v>
      </c>
    </row>
    <row r="292" spans="4:7" x14ac:dyDescent="0.25">
      <c r="D292" s="29" t="e">
        <f>INDEX(Feuil16!$C$2:$C$328,MATCH(Feuil15!B292,Feuil16!$B$2:$B$328,0))</f>
        <v>#N/A</v>
      </c>
      <c r="E292" t="str">
        <f t="shared" si="13"/>
        <v>Yes</v>
      </c>
      <c r="F292" s="3" t="e">
        <f t="shared" si="14"/>
        <v>#REF!</v>
      </c>
      <c r="G292">
        <f t="shared" si="12"/>
        <v>0</v>
      </c>
    </row>
    <row r="293" spans="4:7" x14ac:dyDescent="0.25">
      <c r="D293" s="29" t="e">
        <f>INDEX(Feuil16!$C$2:$C$328,MATCH(Feuil15!B293,Feuil16!$B$2:$B$328,0))</f>
        <v>#N/A</v>
      </c>
      <c r="E293" t="str">
        <f t="shared" si="13"/>
        <v>Yes</v>
      </c>
      <c r="F293" s="3" t="e">
        <f t="shared" si="14"/>
        <v>#REF!</v>
      </c>
      <c r="G293">
        <f t="shared" si="12"/>
        <v>0</v>
      </c>
    </row>
    <row r="294" spans="4:7" x14ac:dyDescent="0.25">
      <c r="D294" s="29" t="e">
        <f>INDEX(Feuil16!$C$2:$C$328,MATCH(Feuil15!B294,Feuil16!$B$2:$B$328,0))</f>
        <v>#N/A</v>
      </c>
      <c r="E294" t="str">
        <f t="shared" si="13"/>
        <v>Yes</v>
      </c>
      <c r="F294" s="3" t="e">
        <f t="shared" si="14"/>
        <v>#REF!</v>
      </c>
      <c r="G294">
        <f t="shared" si="12"/>
        <v>0</v>
      </c>
    </row>
    <row r="295" spans="4:7" x14ac:dyDescent="0.25">
      <c r="D295" s="29" t="e">
        <f>INDEX(Feuil16!$C$2:$C$328,MATCH(Feuil15!B295,Feuil16!$B$2:$B$328,0))</f>
        <v>#N/A</v>
      </c>
      <c r="E295" t="str">
        <f t="shared" si="13"/>
        <v>Yes</v>
      </c>
      <c r="F295" s="3" t="e">
        <f t="shared" si="14"/>
        <v>#REF!</v>
      </c>
      <c r="G295">
        <f t="shared" si="12"/>
        <v>0</v>
      </c>
    </row>
    <row r="296" spans="4:7" x14ac:dyDescent="0.25">
      <c r="D296" s="29" t="e">
        <f>INDEX(Feuil16!$C$2:$C$328,MATCH(Feuil15!B296,Feuil16!$B$2:$B$328,0))</f>
        <v>#N/A</v>
      </c>
      <c r="E296" t="str">
        <f t="shared" si="13"/>
        <v>Yes</v>
      </c>
      <c r="F296" s="3" t="e">
        <f t="shared" si="14"/>
        <v>#REF!</v>
      </c>
      <c r="G296">
        <f t="shared" si="12"/>
        <v>0</v>
      </c>
    </row>
    <row r="297" spans="4:7" x14ac:dyDescent="0.25">
      <c r="D297" s="29" t="e">
        <f>INDEX(Feuil16!$C$2:$C$328,MATCH(Feuil15!B297,Feuil16!$B$2:$B$328,0))</f>
        <v>#N/A</v>
      </c>
      <c r="E297" t="str">
        <f t="shared" si="13"/>
        <v>Yes</v>
      </c>
      <c r="F297" s="3" t="e">
        <f t="shared" si="14"/>
        <v>#REF!</v>
      </c>
      <c r="G297">
        <f t="shared" si="12"/>
        <v>0</v>
      </c>
    </row>
    <row r="298" spans="4:7" x14ac:dyDescent="0.25">
      <c r="D298" s="29" t="e">
        <f>INDEX(Feuil16!$C$2:$C$328,MATCH(Feuil15!B298,Feuil16!$B$2:$B$328,0))</f>
        <v>#N/A</v>
      </c>
      <c r="E298" t="str">
        <f t="shared" si="13"/>
        <v>Yes</v>
      </c>
      <c r="F298" s="3" t="e">
        <f t="shared" si="14"/>
        <v>#REF!</v>
      </c>
      <c r="G298">
        <f t="shared" si="12"/>
        <v>0</v>
      </c>
    </row>
    <row r="299" spans="4:7" x14ac:dyDescent="0.25">
      <c r="D299" s="29" t="e">
        <f>INDEX(Feuil16!$C$2:$C$328,MATCH(Feuil15!B299,Feuil16!$B$2:$B$328,0))</f>
        <v>#N/A</v>
      </c>
      <c r="E299" t="str">
        <f t="shared" si="13"/>
        <v>Yes</v>
      </c>
      <c r="F299" s="3" t="e">
        <f t="shared" si="14"/>
        <v>#REF!</v>
      </c>
      <c r="G299">
        <f t="shared" si="12"/>
        <v>0</v>
      </c>
    </row>
    <row r="300" spans="4:7" x14ac:dyDescent="0.25">
      <c r="D300" s="29" t="e">
        <f>INDEX(Feuil16!$C$2:$C$328,MATCH(Feuil15!B300,Feuil16!$B$2:$B$328,0))</f>
        <v>#N/A</v>
      </c>
      <c r="E300" t="str">
        <f t="shared" si="13"/>
        <v>Yes</v>
      </c>
      <c r="F300" s="3" t="e">
        <f t="shared" si="14"/>
        <v>#REF!</v>
      </c>
      <c r="G300">
        <f t="shared" si="12"/>
        <v>0</v>
      </c>
    </row>
    <row r="301" spans="4:7" x14ac:dyDescent="0.25">
      <c r="D301" s="29" t="e">
        <f>INDEX(Feuil16!$C$2:$C$328,MATCH(Feuil15!B301,Feuil16!$B$2:$B$328,0))</f>
        <v>#N/A</v>
      </c>
      <c r="E301" t="str">
        <f t="shared" si="13"/>
        <v>Yes</v>
      </c>
      <c r="F301" s="3" t="e">
        <f t="shared" si="14"/>
        <v>#REF!</v>
      </c>
      <c r="G301">
        <f t="shared" si="12"/>
        <v>0</v>
      </c>
    </row>
    <row r="302" spans="4:7" x14ac:dyDescent="0.25">
      <c r="D302" s="29" t="e">
        <f>INDEX(Feuil16!$C$2:$C$328,MATCH(Feuil15!B302,Feuil16!$B$2:$B$328,0))</f>
        <v>#N/A</v>
      </c>
      <c r="E302" t="str">
        <f t="shared" si="13"/>
        <v>Yes</v>
      </c>
      <c r="F302" s="3" t="e">
        <f t="shared" si="14"/>
        <v>#REF!</v>
      </c>
      <c r="G302">
        <f t="shared" si="12"/>
        <v>0</v>
      </c>
    </row>
    <row r="303" spans="4:7" x14ac:dyDescent="0.25">
      <c r="D303" s="29" t="e">
        <f>INDEX(Feuil16!$C$2:$C$328,MATCH(Feuil15!B303,Feuil16!$B$2:$B$328,0))</f>
        <v>#N/A</v>
      </c>
      <c r="E303" t="str">
        <f t="shared" si="13"/>
        <v>Yes</v>
      </c>
      <c r="F303" s="3" t="e">
        <f t="shared" si="14"/>
        <v>#REF!</v>
      </c>
      <c r="G303">
        <f t="shared" si="12"/>
        <v>0</v>
      </c>
    </row>
    <row r="304" spans="4:7" x14ac:dyDescent="0.25">
      <c r="D304" s="29" t="e">
        <f>INDEX(Feuil16!$C$2:$C$328,MATCH(Feuil15!B304,Feuil16!$B$2:$B$328,0))</f>
        <v>#N/A</v>
      </c>
      <c r="E304" t="str">
        <f t="shared" si="13"/>
        <v>Yes</v>
      </c>
      <c r="F304" s="3" t="e">
        <f t="shared" si="14"/>
        <v>#REF!</v>
      </c>
      <c r="G304">
        <f t="shared" si="12"/>
        <v>0</v>
      </c>
    </row>
    <row r="305" spans="4:7" x14ac:dyDescent="0.25">
      <c r="D305" s="29" t="e">
        <f>INDEX(Feuil16!$C$2:$C$328,MATCH(Feuil15!B305,Feuil16!$B$2:$B$328,0))</f>
        <v>#N/A</v>
      </c>
      <c r="E305" t="str">
        <f t="shared" si="13"/>
        <v>Yes</v>
      </c>
      <c r="F305" s="3" t="e">
        <f t="shared" si="14"/>
        <v>#REF!</v>
      </c>
      <c r="G305">
        <f t="shared" si="12"/>
        <v>0</v>
      </c>
    </row>
    <row r="306" spans="4:7" x14ac:dyDescent="0.25">
      <c r="D306" s="29" t="e">
        <f>INDEX(Feuil16!$C$2:$C$328,MATCH(Feuil15!B306,Feuil16!$B$2:$B$328,0))</f>
        <v>#N/A</v>
      </c>
      <c r="E306" t="str">
        <f t="shared" si="13"/>
        <v>Yes</v>
      </c>
      <c r="F306" s="3" t="e">
        <f t="shared" si="14"/>
        <v>#REF!</v>
      </c>
      <c r="G306">
        <f t="shared" si="12"/>
        <v>0</v>
      </c>
    </row>
    <row r="307" spans="4:7" x14ac:dyDescent="0.25">
      <c r="D307" s="29" t="e">
        <f>INDEX(Feuil16!$C$2:$C$328,MATCH(Feuil15!B307,Feuil16!$B$2:$B$328,0))</f>
        <v>#N/A</v>
      </c>
      <c r="E307" t="str">
        <f t="shared" si="13"/>
        <v>Yes</v>
      </c>
      <c r="F307" s="3" t="e">
        <f t="shared" si="14"/>
        <v>#REF!</v>
      </c>
      <c r="G307">
        <f t="shared" si="12"/>
        <v>0</v>
      </c>
    </row>
    <row r="308" spans="4:7" x14ac:dyDescent="0.25">
      <c r="D308" s="29" t="e">
        <f>INDEX(Feuil16!$C$2:$C$328,MATCH(Feuil15!B308,Feuil16!$B$2:$B$328,0))</f>
        <v>#N/A</v>
      </c>
      <c r="E308" t="str">
        <f t="shared" si="13"/>
        <v>Yes</v>
      </c>
      <c r="F308" s="3" t="e">
        <f t="shared" si="14"/>
        <v>#REF!</v>
      </c>
      <c r="G308">
        <f t="shared" si="12"/>
        <v>0</v>
      </c>
    </row>
    <row r="309" spans="4:7" x14ac:dyDescent="0.25">
      <c r="D309" s="29" t="e">
        <f>INDEX(Feuil16!$C$2:$C$328,MATCH(Feuil15!B309,Feuil16!$B$2:$B$328,0))</f>
        <v>#N/A</v>
      </c>
      <c r="E309" t="str">
        <f t="shared" si="13"/>
        <v>Yes</v>
      </c>
      <c r="F309" s="3" t="e">
        <f t="shared" si="14"/>
        <v>#REF!</v>
      </c>
      <c r="G309">
        <f t="shared" si="12"/>
        <v>0</v>
      </c>
    </row>
    <row r="310" spans="4:7" x14ac:dyDescent="0.25">
      <c r="D310" s="29" t="e">
        <f>INDEX(Feuil16!$C$2:$C$328,MATCH(Feuil15!B310,Feuil16!$B$2:$B$328,0))</f>
        <v>#N/A</v>
      </c>
      <c r="E310" t="str">
        <f t="shared" si="13"/>
        <v>Yes</v>
      </c>
      <c r="F310" s="3" t="e">
        <f t="shared" si="14"/>
        <v>#REF!</v>
      </c>
      <c r="G310">
        <f t="shared" si="12"/>
        <v>0</v>
      </c>
    </row>
    <row r="311" spans="4:7" x14ac:dyDescent="0.25">
      <c r="D311" s="29" t="e">
        <f>INDEX(Feuil16!$C$2:$C$328,MATCH(Feuil15!B311,Feuil16!$B$2:$B$328,0))</f>
        <v>#N/A</v>
      </c>
      <c r="E311" t="str">
        <f t="shared" si="13"/>
        <v>Yes</v>
      </c>
      <c r="F311" s="3" t="e">
        <f t="shared" si="14"/>
        <v>#REF!</v>
      </c>
      <c r="G311">
        <f t="shared" si="12"/>
        <v>0</v>
      </c>
    </row>
    <row r="312" spans="4:7" x14ac:dyDescent="0.25">
      <c r="D312" s="29" t="e">
        <f>INDEX(Feuil16!$C$2:$C$328,MATCH(Feuil15!B312,Feuil16!$B$2:$B$328,0))</f>
        <v>#N/A</v>
      </c>
      <c r="E312" t="str">
        <f t="shared" si="13"/>
        <v>Yes</v>
      </c>
      <c r="F312" s="3" t="e">
        <f t="shared" si="14"/>
        <v>#REF!</v>
      </c>
      <c r="G312">
        <f t="shared" si="12"/>
        <v>0</v>
      </c>
    </row>
    <row r="313" spans="4:7" x14ac:dyDescent="0.25">
      <c r="D313" s="29" t="e">
        <f>INDEX(Feuil16!$C$2:$C$328,MATCH(Feuil15!B313,Feuil16!$B$2:$B$328,0))</f>
        <v>#N/A</v>
      </c>
      <c r="E313" t="str">
        <f t="shared" si="13"/>
        <v>Yes</v>
      </c>
      <c r="F313" s="3" t="e">
        <f t="shared" si="14"/>
        <v>#REF!</v>
      </c>
      <c r="G313">
        <f t="shared" si="12"/>
        <v>0</v>
      </c>
    </row>
    <row r="314" spans="4:7" x14ac:dyDescent="0.25">
      <c r="D314" s="29" t="e">
        <f>INDEX(Feuil16!$C$2:$C$328,MATCH(Feuil15!B314,Feuil16!$B$2:$B$328,0))</f>
        <v>#N/A</v>
      </c>
      <c r="E314" t="str">
        <f t="shared" si="13"/>
        <v>Yes</v>
      </c>
      <c r="F314" s="3" t="e">
        <f t="shared" si="14"/>
        <v>#REF!</v>
      </c>
      <c r="G314">
        <f t="shared" si="12"/>
        <v>0</v>
      </c>
    </row>
    <row r="315" spans="4:7" x14ac:dyDescent="0.25">
      <c r="D315" s="29" t="e">
        <f>INDEX(Feuil16!$C$2:$C$328,MATCH(Feuil15!B315,Feuil16!$B$2:$B$328,0))</f>
        <v>#N/A</v>
      </c>
      <c r="E315" t="str">
        <f t="shared" si="13"/>
        <v>Yes</v>
      </c>
      <c r="F315" s="3" t="e">
        <f t="shared" si="14"/>
        <v>#REF!</v>
      </c>
      <c r="G315">
        <f t="shared" si="12"/>
        <v>0</v>
      </c>
    </row>
    <row r="316" spans="4:7" x14ac:dyDescent="0.25">
      <c r="D316" s="29" t="e">
        <f>INDEX(Feuil16!$C$2:$C$328,MATCH(Feuil15!B316,Feuil16!$B$2:$B$328,0))</f>
        <v>#N/A</v>
      </c>
      <c r="E316" t="str">
        <f t="shared" si="13"/>
        <v>Yes</v>
      </c>
      <c r="F316" s="3" t="e">
        <f t="shared" si="14"/>
        <v>#REF!</v>
      </c>
      <c r="G316">
        <f t="shared" si="12"/>
        <v>0</v>
      </c>
    </row>
    <row r="317" spans="4:7" x14ac:dyDescent="0.25">
      <c r="D317" s="29" t="e">
        <f>INDEX(Feuil16!$C$2:$C$328,MATCH(Feuil15!B317,Feuil16!$B$2:$B$328,0))</f>
        <v>#N/A</v>
      </c>
      <c r="E317" t="str">
        <f t="shared" si="13"/>
        <v>Yes</v>
      </c>
      <c r="F317" s="3" t="e">
        <f t="shared" si="14"/>
        <v>#REF!</v>
      </c>
      <c r="G317">
        <f t="shared" si="12"/>
        <v>0</v>
      </c>
    </row>
    <row r="318" spans="4:7" x14ac:dyDescent="0.25">
      <c r="D318" s="29" t="e">
        <f>INDEX(Feuil16!$C$2:$C$328,MATCH(Feuil15!B318,Feuil16!$B$2:$B$328,0))</f>
        <v>#N/A</v>
      </c>
      <c r="E318" t="str">
        <f t="shared" si="13"/>
        <v>Yes</v>
      </c>
      <c r="F318" s="3" t="e">
        <f t="shared" si="14"/>
        <v>#REF!</v>
      </c>
      <c r="G318">
        <f t="shared" si="12"/>
        <v>0</v>
      </c>
    </row>
    <row r="319" spans="4:7" x14ac:dyDescent="0.25">
      <c r="D319" s="29" t="e">
        <f>INDEX(Feuil16!$C$2:$C$328,MATCH(Feuil15!B319,Feuil16!$B$2:$B$328,0))</f>
        <v>#N/A</v>
      </c>
      <c r="E319" t="str">
        <f t="shared" si="13"/>
        <v>Yes</v>
      </c>
      <c r="F319" s="3" t="e">
        <f t="shared" si="14"/>
        <v>#REF!</v>
      </c>
      <c r="G319">
        <f t="shared" si="12"/>
        <v>0</v>
      </c>
    </row>
    <row r="320" spans="4:7" x14ac:dyDescent="0.25">
      <c r="D320" s="29" t="e">
        <f>INDEX(Feuil16!$C$2:$C$328,MATCH(Feuil15!B320,Feuil16!$B$2:$B$328,0))</f>
        <v>#N/A</v>
      </c>
      <c r="E320" t="str">
        <f t="shared" si="13"/>
        <v>Yes</v>
      </c>
      <c r="F320" s="3" t="e">
        <f t="shared" si="14"/>
        <v>#REF!</v>
      </c>
      <c r="G320">
        <f t="shared" si="12"/>
        <v>0</v>
      </c>
    </row>
    <row r="321" spans="4:7" x14ac:dyDescent="0.25">
      <c r="D321" s="29" t="e">
        <f>INDEX(Feuil16!$C$2:$C$328,MATCH(Feuil15!B321,Feuil16!$B$2:$B$328,0))</f>
        <v>#N/A</v>
      </c>
      <c r="E321" t="str">
        <f t="shared" si="13"/>
        <v>Yes</v>
      </c>
      <c r="F321" s="3" t="e">
        <f t="shared" si="14"/>
        <v>#REF!</v>
      </c>
      <c r="G321">
        <f t="shared" si="12"/>
        <v>0</v>
      </c>
    </row>
    <row r="322" spans="4:7" x14ac:dyDescent="0.25">
      <c r="D322" s="29" t="e">
        <f>INDEX(Feuil16!$C$2:$C$328,MATCH(Feuil15!B322,Feuil16!$B$2:$B$328,0))</f>
        <v>#N/A</v>
      </c>
      <c r="E322" t="str">
        <f t="shared" si="13"/>
        <v>Yes</v>
      </c>
      <c r="F322" s="3" t="e">
        <f t="shared" si="14"/>
        <v>#REF!</v>
      </c>
      <c r="G322">
        <f t="shared" si="12"/>
        <v>0</v>
      </c>
    </row>
    <row r="323" spans="4:7" x14ac:dyDescent="0.25">
      <c r="D323" s="29" t="e">
        <f>INDEX(Feuil16!$C$2:$C$328,MATCH(Feuil15!B323,Feuil16!$B$2:$B$328,0))</f>
        <v>#N/A</v>
      </c>
      <c r="E323" t="str">
        <f t="shared" si="13"/>
        <v>Yes</v>
      </c>
      <c r="F323" s="3" t="e">
        <f t="shared" si="14"/>
        <v>#REF!</v>
      </c>
      <c r="G323">
        <f t="shared" si="12"/>
        <v>0</v>
      </c>
    </row>
    <row r="324" spans="4:7" x14ac:dyDescent="0.25">
      <c r="D324" s="29" t="e">
        <f>INDEX(Feuil16!$C$2:$C$328,MATCH(Feuil15!B324,Feuil16!$B$2:$B$328,0))</f>
        <v>#N/A</v>
      </c>
      <c r="E324" t="str">
        <f t="shared" si="13"/>
        <v>Yes</v>
      </c>
      <c r="F324" s="3" t="e">
        <f t="shared" si="14"/>
        <v>#REF!</v>
      </c>
      <c r="G324">
        <f t="shared" ref="G324:G387" si="15">A324</f>
        <v>0</v>
      </c>
    </row>
    <row r="325" spans="4:7" x14ac:dyDescent="0.25">
      <c r="D325" s="29" t="e">
        <f>INDEX(Feuil16!$C$2:$C$328,MATCH(Feuil15!B325,Feuil16!$B$2:$B$328,0))</f>
        <v>#N/A</v>
      </c>
      <c r="E325" t="str">
        <f t="shared" ref="E325:E388" si="16">IF(ISNA(D325),"Yes",D325)</f>
        <v>Yes</v>
      </c>
      <c r="F325" s="3" t="e">
        <f t="shared" ref="F325:F388" si="17">IF(GETPIVOTDATA("Article",$A$3,"Article",B325,"Emplacement",A325)&gt;1,IF(E325="Yes",GETPIVOTDATA("Article",$A$3,"Article",B325,"Emplacement",A325)/2,C325),GETPIVOTDATA("Article",$A$3,"Article",B325,"Emplacement",A325))</f>
        <v>#REF!</v>
      </c>
      <c r="G325">
        <f t="shared" si="15"/>
        <v>0</v>
      </c>
    </row>
    <row r="326" spans="4:7" x14ac:dyDescent="0.25">
      <c r="D326" s="29" t="e">
        <f>INDEX(Feuil16!$C$2:$C$328,MATCH(Feuil15!B326,Feuil16!$B$2:$B$328,0))</f>
        <v>#N/A</v>
      </c>
      <c r="E326" t="str">
        <f t="shared" si="16"/>
        <v>Yes</v>
      </c>
      <c r="F326" s="3" t="e">
        <f t="shared" si="17"/>
        <v>#REF!</v>
      </c>
      <c r="G326">
        <f t="shared" si="15"/>
        <v>0</v>
      </c>
    </row>
    <row r="327" spans="4:7" x14ac:dyDescent="0.25">
      <c r="D327" s="29" t="e">
        <f>INDEX(Feuil16!$C$2:$C$328,MATCH(Feuil15!B327,Feuil16!$B$2:$B$328,0))</f>
        <v>#N/A</v>
      </c>
      <c r="E327" t="str">
        <f t="shared" si="16"/>
        <v>Yes</v>
      </c>
      <c r="F327" s="3" t="e">
        <f t="shared" si="17"/>
        <v>#REF!</v>
      </c>
      <c r="G327">
        <f t="shared" si="15"/>
        <v>0</v>
      </c>
    </row>
    <row r="328" spans="4:7" x14ac:dyDescent="0.25">
      <c r="D328" s="29" t="e">
        <f>INDEX(Feuil16!$C$2:$C$328,MATCH(Feuil15!B328,Feuil16!$B$2:$B$328,0))</f>
        <v>#N/A</v>
      </c>
      <c r="E328" t="str">
        <f t="shared" si="16"/>
        <v>Yes</v>
      </c>
      <c r="F328" s="3" t="e">
        <f t="shared" si="17"/>
        <v>#REF!</v>
      </c>
      <c r="G328">
        <f t="shared" si="15"/>
        <v>0</v>
      </c>
    </row>
    <row r="329" spans="4:7" x14ac:dyDescent="0.25">
      <c r="D329" s="29" t="e">
        <f>INDEX(Feuil16!$C$2:$C$328,MATCH(Feuil15!B329,Feuil16!$B$2:$B$328,0))</f>
        <v>#N/A</v>
      </c>
      <c r="E329" t="str">
        <f t="shared" si="16"/>
        <v>Yes</v>
      </c>
      <c r="F329" s="3" t="e">
        <f t="shared" si="17"/>
        <v>#REF!</v>
      </c>
      <c r="G329">
        <f t="shared" si="15"/>
        <v>0</v>
      </c>
    </row>
    <row r="330" spans="4:7" x14ac:dyDescent="0.25">
      <c r="D330" s="29" t="e">
        <f>INDEX(Feuil16!$C$2:$C$328,MATCH(Feuil15!B330,Feuil16!$B$2:$B$328,0))</f>
        <v>#N/A</v>
      </c>
      <c r="E330" t="str">
        <f t="shared" si="16"/>
        <v>Yes</v>
      </c>
      <c r="F330" s="3" t="e">
        <f t="shared" si="17"/>
        <v>#REF!</v>
      </c>
      <c r="G330">
        <f t="shared" si="15"/>
        <v>0</v>
      </c>
    </row>
    <row r="331" spans="4:7" x14ac:dyDescent="0.25">
      <c r="D331" s="29" t="e">
        <f>INDEX(Feuil16!$C$2:$C$328,MATCH(Feuil15!B331,Feuil16!$B$2:$B$328,0))</f>
        <v>#N/A</v>
      </c>
      <c r="E331" t="str">
        <f t="shared" si="16"/>
        <v>Yes</v>
      </c>
      <c r="F331" s="3" t="e">
        <f t="shared" si="17"/>
        <v>#REF!</v>
      </c>
      <c r="G331">
        <f t="shared" si="15"/>
        <v>0</v>
      </c>
    </row>
    <row r="332" spans="4:7" x14ac:dyDescent="0.25">
      <c r="D332" s="29" t="e">
        <f>INDEX(Feuil16!$C$2:$C$328,MATCH(Feuil15!B332,Feuil16!$B$2:$B$328,0))</f>
        <v>#N/A</v>
      </c>
      <c r="E332" t="str">
        <f t="shared" si="16"/>
        <v>Yes</v>
      </c>
      <c r="F332" s="3" t="e">
        <f t="shared" si="17"/>
        <v>#REF!</v>
      </c>
      <c r="G332">
        <f t="shared" si="15"/>
        <v>0</v>
      </c>
    </row>
    <row r="333" spans="4:7" x14ac:dyDescent="0.25">
      <c r="D333" s="29" t="e">
        <f>INDEX(Feuil16!$C$2:$C$328,MATCH(Feuil15!B333,Feuil16!$B$2:$B$328,0))</f>
        <v>#N/A</v>
      </c>
      <c r="E333" t="str">
        <f t="shared" si="16"/>
        <v>Yes</v>
      </c>
      <c r="F333" s="3" t="e">
        <f t="shared" si="17"/>
        <v>#REF!</v>
      </c>
      <c r="G333">
        <f t="shared" si="15"/>
        <v>0</v>
      </c>
    </row>
    <row r="334" spans="4:7" x14ac:dyDescent="0.25">
      <c r="D334" s="29" t="e">
        <f>INDEX(Feuil16!$C$2:$C$328,MATCH(Feuil15!B334,Feuil16!$B$2:$B$328,0))</f>
        <v>#N/A</v>
      </c>
      <c r="E334" t="str">
        <f t="shared" si="16"/>
        <v>Yes</v>
      </c>
      <c r="F334" s="3" t="e">
        <f t="shared" si="17"/>
        <v>#REF!</v>
      </c>
      <c r="G334">
        <f t="shared" si="15"/>
        <v>0</v>
      </c>
    </row>
    <row r="335" spans="4:7" x14ac:dyDescent="0.25">
      <c r="D335" s="29" t="e">
        <f>INDEX(Feuil16!$C$2:$C$328,MATCH(Feuil15!B335,Feuil16!$B$2:$B$328,0))</f>
        <v>#N/A</v>
      </c>
      <c r="E335" t="str">
        <f t="shared" si="16"/>
        <v>Yes</v>
      </c>
      <c r="F335" s="3" t="e">
        <f t="shared" si="17"/>
        <v>#REF!</v>
      </c>
      <c r="G335">
        <f t="shared" si="15"/>
        <v>0</v>
      </c>
    </row>
    <row r="336" spans="4:7" x14ac:dyDescent="0.25">
      <c r="D336" s="29" t="e">
        <f>INDEX(Feuil16!$C$2:$C$328,MATCH(Feuil15!B336,Feuil16!$B$2:$B$328,0))</f>
        <v>#N/A</v>
      </c>
      <c r="E336" t="str">
        <f t="shared" si="16"/>
        <v>Yes</v>
      </c>
      <c r="F336" s="3" t="e">
        <f t="shared" si="17"/>
        <v>#REF!</v>
      </c>
      <c r="G336">
        <f t="shared" si="15"/>
        <v>0</v>
      </c>
    </row>
    <row r="337" spans="4:7" x14ac:dyDescent="0.25">
      <c r="D337" s="29" t="e">
        <f>INDEX(Feuil16!$C$2:$C$328,MATCH(Feuil15!B337,Feuil16!$B$2:$B$328,0))</f>
        <v>#N/A</v>
      </c>
      <c r="E337" t="str">
        <f t="shared" si="16"/>
        <v>Yes</v>
      </c>
      <c r="F337" s="3" t="e">
        <f t="shared" si="17"/>
        <v>#REF!</v>
      </c>
      <c r="G337">
        <f t="shared" si="15"/>
        <v>0</v>
      </c>
    </row>
    <row r="338" spans="4:7" x14ac:dyDescent="0.25">
      <c r="D338" s="29" t="e">
        <f>INDEX(Feuil16!$C$2:$C$328,MATCH(Feuil15!B338,Feuil16!$B$2:$B$328,0))</f>
        <v>#N/A</v>
      </c>
      <c r="E338" t="str">
        <f t="shared" si="16"/>
        <v>Yes</v>
      </c>
      <c r="F338" s="3" t="e">
        <f t="shared" si="17"/>
        <v>#REF!</v>
      </c>
      <c r="G338">
        <f t="shared" si="15"/>
        <v>0</v>
      </c>
    </row>
    <row r="339" spans="4:7" x14ac:dyDescent="0.25">
      <c r="D339" s="29" t="e">
        <f>INDEX(Feuil16!$C$2:$C$328,MATCH(Feuil15!B339,Feuil16!$B$2:$B$328,0))</f>
        <v>#N/A</v>
      </c>
      <c r="E339" t="str">
        <f t="shared" si="16"/>
        <v>Yes</v>
      </c>
      <c r="F339" s="3" t="e">
        <f t="shared" si="17"/>
        <v>#REF!</v>
      </c>
      <c r="G339">
        <f t="shared" si="15"/>
        <v>0</v>
      </c>
    </row>
    <row r="340" spans="4:7" x14ac:dyDescent="0.25">
      <c r="D340" s="29" t="e">
        <f>INDEX(Feuil16!$C$2:$C$328,MATCH(Feuil15!B340,Feuil16!$B$2:$B$328,0))</f>
        <v>#N/A</v>
      </c>
      <c r="E340" t="str">
        <f t="shared" si="16"/>
        <v>Yes</v>
      </c>
      <c r="F340" s="3" t="e">
        <f t="shared" si="17"/>
        <v>#REF!</v>
      </c>
      <c r="G340">
        <f t="shared" si="15"/>
        <v>0</v>
      </c>
    </row>
    <row r="341" spans="4:7" x14ac:dyDescent="0.25">
      <c r="D341" s="29" t="e">
        <f>INDEX(Feuil16!$C$2:$C$328,MATCH(Feuil15!B341,Feuil16!$B$2:$B$328,0))</f>
        <v>#N/A</v>
      </c>
      <c r="E341" t="str">
        <f t="shared" si="16"/>
        <v>Yes</v>
      </c>
      <c r="F341" s="3" t="e">
        <f t="shared" si="17"/>
        <v>#REF!</v>
      </c>
      <c r="G341">
        <f t="shared" si="15"/>
        <v>0</v>
      </c>
    </row>
    <row r="342" spans="4:7" x14ac:dyDescent="0.25">
      <c r="D342" s="29" t="e">
        <f>INDEX(Feuil16!$C$2:$C$328,MATCH(Feuil15!B342,Feuil16!$B$2:$B$328,0))</f>
        <v>#N/A</v>
      </c>
      <c r="E342" t="str">
        <f t="shared" si="16"/>
        <v>Yes</v>
      </c>
      <c r="F342" s="3" t="e">
        <f t="shared" si="17"/>
        <v>#REF!</v>
      </c>
      <c r="G342">
        <f t="shared" si="15"/>
        <v>0</v>
      </c>
    </row>
    <row r="343" spans="4:7" x14ac:dyDescent="0.25">
      <c r="D343" s="29" t="e">
        <f>INDEX(Feuil16!$C$2:$C$328,MATCH(Feuil15!B343,Feuil16!$B$2:$B$328,0))</f>
        <v>#N/A</v>
      </c>
      <c r="E343" t="str">
        <f t="shared" si="16"/>
        <v>Yes</v>
      </c>
      <c r="F343" s="3" t="e">
        <f t="shared" si="17"/>
        <v>#REF!</v>
      </c>
      <c r="G343">
        <f t="shared" si="15"/>
        <v>0</v>
      </c>
    </row>
    <row r="344" spans="4:7" x14ac:dyDescent="0.25">
      <c r="D344" s="29" t="e">
        <f>INDEX(Feuil16!$C$2:$C$328,MATCH(Feuil15!B344,Feuil16!$B$2:$B$328,0))</f>
        <v>#N/A</v>
      </c>
      <c r="E344" t="str">
        <f t="shared" si="16"/>
        <v>Yes</v>
      </c>
      <c r="F344" s="3" t="e">
        <f t="shared" si="17"/>
        <v>#REF!</v>
      </c>
      <c r="G344">
        <f t="shared" si="15"/>
        <v>0</v>
      </c>
    </row>
    <row r="345" spans="4:7" x14ac:dyDescent="0.25">
      <c r="D345" s="29" t="e">
        <f>INDEX(Feuil16!$C$2:$C$328,MATCH(Feuil15!B345,Feuil16!$B$2:$B$328,0))</f>
        <v>#N/A</v>
      </c>
      <c r="E345" t="str">
        <f t="shared" si="16"/>
        <v>Yes</v>
      </c>
      <c r="F345" s="3" t="e">
        <f t="shared" si="17"/>
        <v>#REF!</v>
      </c>
      <c r="G345">
        <f t="shared" si="15"/>
        <v>0</v>
      </c>
    </row>
    <row r="346" spans="4:7" x14ac:dyDescent="0.25">
      <c r="D346" s="29" t="e">
        <f>INDEX(Feuil16!$C$2:$C$328,MATCH(Feuil15!B346,Feuil16!$B$2:$B$328,0))</f>
        <v>#N/A</v>
      </c>
      <c r="E346" t="str">
        <f t="shared" si="16"/>
        <v>Yes</v>
      </c>
      <c r="F346" s="3" t="e">
        <f t="shared" si="17"/>
        <v>#REF!</v>
      </c>
      <c r="G346">
        <f t="shared" si="15"/>
        <v>0</v>
      </c>
    </row>
    <row r="347" spans="4:7" x14ac:dyDescent="0.25">
      <c r="D347" s="29" t="e">
        <f>INDEX(Feuil16!$C$2:$C$328,MATCH(Feuil15!B347,Feuil16!$B$2:$B$328,0))</f>
        <v>#N/A</v>
      </c>
      <c r="E347" t="str">
        <f t="shared" si="16"/>
        <v>Yes</v>
      </c>
      <c r="F347" s="3" t="e">
        <f t="shared" si="17"/>
        <v>#REF!</v>
      </c>
      <c r="G347">
        <f t="shared" si="15"/>
        <v>0</v>
      </c>
    </row>
    <row r="348" spans="4:7" x14ac:dyDescent="0.25">
      <c r="D348" s="29" t="e">
        <f>INDEX(Feuil16!$C$2:$C$328,MATCH(Feuil15!B348,Feuil16!$B$2:$B$328,0))</f>
        <v>#N/A</v>
      </c>
      <c r="E348" t="str">
        <f t="shared" si="16"/>
        <v>Yes</v>
      </c>
      <c r="F348" s="3" t="e">
        <f t="shared" si="17"/>
        <v>#REF!</v>
      </c>
      <c r="G348">
        <f t="shared" si="15"/>
        <v>0</v>
      </c>
    </row>
    <row r="349" spans="4:7" x14ac:dyDescent="0.25">
      <c r="D349" s="29" t="e">
        <f>INDEX(Feuil16!$C$2:$C$328,MATCH(Feuil15!B349,Feuil16!$B$2:$B$328,0))</f>
        <v>#N/A</v>
      </c>
      <c r="E349" t="str">
        <f t="shared" si="16"/>
        <v>Yes</v>
      </c>
      <c r="F349" s="3" t="e">
        <f t="shared" si="17"/>
        <v>#REF!</v>
      </c>
      <c r="G349">
        <f t="shared" si="15"/>
        <v>0</v>
      </c>
    </row>
    <row r="350" spans="4:7" x14ac:dyDescent="0.25">
      <c r="D350" s="29" t="e">
        <f>INDEX(Feuil16!$C$2:$C$328,MATCH(Feuil15!B350,Feuil16!$B$2:$B$328,0))</f>
        <v>#N/A</v>
      </c>
      <c r="E350" t="str">
        <f t="shared" si="16"/>
        <v>Yes</v>
      </c>
      <c r="F350" s="3" t="e">
        <f t="shared" si="17"/>
        <v>#REF!</v>
      </c>
      <c r="G350">
        <f t="shared" si="15"/>
        <v>0</v>
      </c>
    </row>
    <row r="351" spans="4:7" x14ac:dyDescent="0.25">
      <c r="D351" s="29" t="e">
        <f>INDEX(Feuil16!$C$2:$C$328,MATCH(Feuil15!B351,Feuil16!$B$2:$B$328,0))</f>
        <v>#N/A</v>
      </c>
      <c r="E351" t="str">
        <f t="shared" si="16"/>
        <v>Yes</v>
      </c>
      <c r="F351" s="3" t="e">
        <f t="shared" si="17"/>
        <v>#REF!</v>
      </c>
      <c r="G351">
        <f t="shared" si="15"/>
        <v>0</v>
      </c>
    </row>
    <row r="352" spans="4:7" x14ac:dyDescent="0.25">
      <c r="D352" s="29" t="e">
        <f>INDEX(Feuil16!$C$2:$C$328,MATCH(Feuil15!B352,Feuil16!$B$2:$B$328,0))</f>
        <v>#N/A</v>
      </c>
      <c r="E352" t="str">
        <f t="shared" si="16"/>
        <v>Yes</v>
      </c>
      <c r="F352" s="3" t="e">
        <f t="shared" si="17"/>
        <v>#REF!</v>
      </c>
      <c r="G352">
        <f t="shared" si="15"/>
        <v>0</v>
      </c>
    </row>
    <row r="353" spans="4:7" x14ac:dyDescent="0.25">
      <c r="D353" s="29" t="e">
        <f>INDEX(Feuil16!$C$2:$C$328,MATCH(Feuil15!B353,Feuil16!$B$2:$B$328,0))</f>
        <v>#N/A</v>
      </c>
      <c r="E353" t="str">
        <f t="shared" si="16"/>
        <v>Yes</v>
      </c>
      <c r="F353" s="3" t="e">
        <f t="shared" si="17"/>
        <v>#REF!</v>
      </c>
      <c r="G353">
        <f t="shared" si="15"/>
        <v>0</v>
      </c>
    </row>
    <row r="354" spans="4:7" x14ac:dyDescent="0.25">
      <c r="D354" s="29" t="e">
        <f>INDEX(Feuil16!$C$2:$C$328,MATCH(Feuil15!B354,Feuil16!$B$2:$B$328,0))</f>
        <v>#N/A</v>
      </c>
      <c r="E354" t="str">
        <f t="shared" si="16"/>
        <v>Yes</v>
      </c>
      <c r="F354" s="3" t="e">
        <f t="shared" si="17"/>
        <v>#REF!</v>
      </c>
      <c r="G354">
        <f t="shared" si="15"/>
        <v>0</v>
      </c>
    </row>
    <row r="355" spans="4:7" x14ac:dyDescent="0.25">
      <c r="D355" s="29" t="e">
        <f>INDEX(Feuil16!$C$2:$C$328,MATCH(Feuil15!B355,Feuil16!$B$2:$B$328,0))</f>
        <v>#N/A</v>
      </c>
      <c r="E355" t="str">
        <f t="shared" si="16"/>
        <v>Yes</v>
      </c>
      <c r="F355" s="3" t="e">
        <f t="shared" si="17"/>
        <v>#REF!</v>
      </c>
      <c r="G355">
        <f t="shared" si="15"/>
        <v>0</v>
      </c>
    </row>
    <row r="356" spans="4:7" x14ac:dyDescent="0.25">
      <c r="D356" s="29" t="e">
        <f>INDEX(Feuil16!$C$2:$C$328,MATCH(Feuil15!B356,Feuil16!$B$2:$B$328,0))</f>
        <v>#N/A</v>
      </c>
      <c r="E356" t="str">
        <f t="shared" si="16"/>
        <v>Yes</v>
      </c>
      <c r="F356" s="3" t="e">
        <f t="shared" si="17"/>
        <v>#REF!</v>
      </c>
      <c r="G356">
        <f t="shared" si="15"/>
        <v>0</v>
      </c>
    </row>
    <row r="357" spans="4:7" x14ac:dyDescent="0.25">
      <c r="D357" s="29" t="e">
        <f>INDEX(Feuil16!$C$2:$C$328,MATCH(Feuil15!B357,Feuil16!$B$2:$B$328,0))</f>
        <v>#N/A</v>
      </c>
      <c r="E357" t="str">
        <f t="shared" si="16"/>
        <v>Yes</v>
      </c>
      <c r="F357" s="3" t="e">
        <f t="shared" si="17"/>
        <v>#REF!</v>
      </c>
      <c r="G357">
        <f t="shared" si="15"/>
        <v>0</v>
      </c>
    </row>
    <row r="358" spans="4:7" x14ac:dyDescent="0.25">
      <c r="D358" s="29" t="e">
        <f>INDEX(Feuil16!$C$2:$C$328,MATCH(Feuil15!B358,Feuil16!$B$2:$B$328,0))</f>
        <v>#N/A</v>
      </c>
      <c r="E358" t="str">
        <f t="shared" si="16"/>
        <v>Yes</v>
      </c>
      <c r="F358" s="3" t="e">
        <f t="shared" si="17"/>
        <v>#REF!</v>
      </c>
      <c r="G358">
        <f t="shared" si="15"/>
        <v>0</v>
      </c>
    </row>
    <row r="359" spans="4:7" x14ac:dyDescent="0.25">
      <c r="D359" s="29" t="e">
        <f>INDEX(Feuil16!$C$2:$C$328,MATCH(Feuil15!B359,Feuil16!$B$2:$B$328,0))</f>
        <v>#N/A</v>
      </c>
      <c r="E359" t="str">
        <f t="shared" si="16"/>
        <v>Yes</v>
      </c>
      <c r="F359" s="3" t="e">
        <f t="shared" si="17"/>
        <v>#REF!</v>
      </c>
      <c r="G359">
        <f t="shared" si="15"/>
        <v>0</v>
      </c>
    </row>
    <row r="360" spans="4:7" x14ac:dyDescent="0.25">
      <c r="D360" s="29" t="e">
        <f>INDEX(Feuil16!$C$2:$C$328,MATCH(Feuil15!B360,Feuil16!$B$2:$B$328,0))</f>
        <v>#N/A</v>
      </c>
      <c r="E360" t="str">
        <f t="shared" si="16"/>
        <v>Yes</v>
      </c>
      <c r="F360" s="3" t="e">
        <f t="shared" si="17"/>
        <v>#REF!</v>
      </c>
      <c r="G360">
        <f t="shared" si="15"/>
        <v>0</v>
      </c>
    </row>
    <row r="361" spans="4:7" x14ac:dyDescent="0.25">
      <c r="D361" s="29" t="e">
        <f>INDEX(Feuil16!$C$2:$C$328,MATCH(Feuil15!B361,Feuil16!$B$2:$B$328,0))</f>
        <v>#N/A</v>
      </c>
      <c r="E361" t="str">
        <f t="shared" si="16"/>
        <v>Yes</v>
      </c>
      <c r="F361" s="3" t="e">
        <f t="shared" si="17"/>
        <v>#REF!</v>
      </c>
      <c r="G361">
        <f t="shared" si="15"/>
        <v>0</v>
      </c>
    </row>
    <row r="362" spans="4:7" x14ac:dyDescent="0.25">
      <c r="D362" s="29" t="e">
        <f>INDEX(Feuil16!$C$2:$C$328,MATCH(Feuil15!B362,Feuil16!$B$2:$B$328,0))</f>
        <v>#N/A</v>
      </c>
      <c r="E362" t="str">
        <f t="shared" si="16"/>
        <v>Yes</v>
      </c>
      <c r="F362" s="3" t="e">
        <f t="shared" si="17"/>
        <v>#REF!</v>
      </c>
      <c r="G362">
        <f t="shared" si="15"/>
        <v>0</v>
      </c>
    </row>
    <row r="363" spans="4:7" x14ac:dyDescent="0.25">
      <c r="D363" s="29" t="e">
        <f>INDEX(Feuil16!$C$2:$C$328,MATCH(Feuil15!B363,Feuil16!$B$2:$B$328,0))</f>
        <v>#N/A</v>
      </c>
      <c r="E363" t="str">
        <f t="shared" si="16"/>
        <v>Yes</v>
      </c>
      <c r="F363" s="3" t="e">
        <f t="shared" si="17"/>
        <v>#REF!</v>
      </c>
      <c r="G363">
        <f t="shared" si="15"/>
        <v>0</v>
      </c>
    </row>
    <row r="364" spans="4:7" x14ac:dyDescent="0.25">
      <c r="D364" s="29" t="e">
        <f>INDEX(Feuil16!$C$2:$C$328,MATCH(Feuil15!B364,Feuil16!$B$2:$B$328,0))</f>
        <v>#N/A</v>
      </c>
      <c r="E364" t="str">
        <f t="shared" si="16"/>
        <v>Yes</v>
      </c>
      <c r="F364" s="3" t="e">
        <f t="shared" si="17"/>
        <v>#REF!</v>
      </c>
      <c r="G364">
        <f t="shared" si="15"/>
        <v>0</v>
      </c>
    </row>
    <row r="365" spans="4:7" x14ac:dyDescent="0.25">
      <c r="D365" s="29" t="e">
        <f>INDEX(Feuil16!$C$2:$C$328,MATCH(Feuil15!B365,Feuil16!$B$2:$B$328,0))</f>
        <v>#N/A</v>
      </c>
      <c r="E365" t="str">
        <f t="shared" si="16"/>
        <v>Yes</v>
      </c>
      <c r="F365" s="3" t="e">
        <f t="shared" si="17"/>
        <v>#REF!</v>
      </c>
      <c r="G365">
        <f t="shared" si="15"/>
        <v>0</v>
      </c>
    </row>
    <row r="366" spans="4:7" x14ac:dyDescent="0.25">
      <c r="D366" s="29" t="e">
        <f>INDEX(Feuil16!$C$2:$C$328,MATCH(Feuil15!B366,Feuil16!$B$2:$B$328,0))</f>
        <v>#N/A</v>
      </c>
      <c r="E366" t="str">
        <f t="shared" si="16"/>
        <v>Yes</v>
      </c>
      <c r="F366" s="3" t="e">
        <f t="shared" si="17"/>
        <v>#REF!</v>
      </c>
      <c r="G366">
        <f t="shared" si="15"/>
        <v>0</v>
      </c>
    </row>
    <row r="367" spans="4:7" x14ac:dyDescent="0.25">
      <c r="D367" s="29" t="e">
        <f>INDEX(Feuil16!$C$2:$C$328,MATCH(Feuil15!B367,Feuil16!$B$2:$B$328,0))</f>
        <v>#N/A</v>
      </c>
      <c r="E367" t="str">
        <f t="shared" si="16"/>
        <v>Yes</v>
      </c>
      <c r="F367" s="3" t="e">
        <f t="shared" si="17"/>
        <v>#REF!</v>
      </c>
      <c r="G367">
        <f t="shared" si="15"/>
        <v>0</v>
      </c>
    </row>
    <row r="368" spans="4:7" x14ac:dyDescent="0.25">
      <c r="D368" s="29" t="e">
        <f>INDEX(Feuil16!$C$2:$C$328,MATCH(Feuil15!B368,Feuil16!$B$2:$B$328,0))</f>
        <v>#N/A</v>
      </c>
      <c r="E368" t="str">
        <f t="shared" si="16"/>
        <v>Yes</v>
      </c>
      <c r="F368" s="3" t="e">
        <f t="shared" si="17"/>
        <v>#REF!</v>
      </c>
      <c r="G368">
        <f t="shared" si="15"/>
        <v>0</v>
      </c>
    </row>
    <row r="369" spans="4:7" x14ac:dyDescent="0.25">
      <c r="D369" s="29" t="e">
        <f>INDEX(Feuil16!$C$2:$C$328,MATCH(Feuil15!B369,Feuil16!$B$2:$B$328,0))</f>
        <v>#N/A</v>
      </c>
      <c r="E369" t="str">
        <f t="shared" si="16"/>
        <v>Yes</v>
      </c>
      <c r="F369" s="3" t="e">
        <f t="shared" si="17"/>
        <v>#REF!</v>
      </c>
      <c r="G369">
        <f t="shared" si="15"/>
        <v>0</v>
      </c>
    </row>
    <row r="370" spans="4:7" x14ac:dyDescent="0.25">
      <c r="D370" s="29" t="e">
        <f>INDEX(Feuil16!$C$2:$C$328,MATCH(Feuil15!B370,Feuil16!$B$2:$B$328,0))</f>
        <v>#N/A</v>
      </c>
      <c r="E370" t="str">
        <f t="shared" si="16"/>
        <v>Yes</v>
      </c>
      <c r="F370" s="3" t="e">
        <f t="shared" si="17"/>
        <v>#REF!</v>
      </c>
      <c r="G370">
        <f t="shared" si="15"/>
        <v>0</v>
      </c>
    </row>
    <row r="371" spans="4:7" x14ac:dyDescent="0.25">
      <c r="D371" s="29" t="e">
        <f>INDEX(Feuil16!$C$2:$C$328,MATCH(Feuil15!B371,Feuil16!$B$2:$B$328,0))</f>
        <v>#N/A</v>
      </c>
      <c r="E371" t="str">
        <f t="shared" si="16"/>
        <v>Yes</v>
      </c>
      <c r="F371" s="3" t="e">
        <f t="shared" si="17"/>
        <v>#REF!</v>
      </c>
      <c r="G371">
        <f t="shared" si="15"/>
        <v>0</v>
      </c>
    </row>
    <row r="372" spans="4:7" x14ac:dyDescent="0.25">
      <c r="D372" s="29" t="e">
        <f>INDEX(Feuil16!$C$2:$C$328,MATCH(Feuil15!B372,Feuil16!$B$2:$B$328,0))</f>
        <v>#N/A</v>
      </c>
      <c r="E372" t="str">
        <f t="shared" si="16"/>
        <v>Yes</v>
      </c>
      <c r="F372" s="3" t="e">
        <f t="shared" si="17"/>
        <v>#REF!</v>
      </c>
      <c r="G372">
        <f t="shared" si="15"/>
        <v>0</v>
      </c>
    </row>
    <row r="373" spans="4:7" x14ac:dyDescent="0.25">
      <c r="D373" s="29" t="e">
        <f>INDEX(Feuil16!$C$2:$C$328,MATCH(Feuil15!B373,Feuil16!$B$2:$B$328,0))</f>
        <v>#N/A</v>
      </c>
      <c r="E373" t="str">
        <f t="shared" si="16"/>
        <v>Yes</v>
      </c>
      <c r="F373" s="3" t="e">
        <f t="shared" si="17"/>
        <v>#REF!</v>
      </c>
      <c r="G373">
        <f t="shared" si="15"/>
        <v>0</v>
      </c>
    </row>
    <row r="374" spans="4:7" x14ac:dyDescent="0.25">
      <c r="D374" s="29" t="e">
        <f>INDEX(Feuil16!$C$2:$C$328,MATCH(Feuil15!B374,Feuil16!$B$2:$B$328,0))</f>
        <v>#N/A</v>
      </c>
      <c r="E374" t="str">
        <f t="shared" si="16"/>
        <v>Yes</v>
      </c>
      <c r="F374" s="3" t="e">
        <f t="shared" si="17"/>
        <v>#REF!</v>
      </c>
      <c r="G374">
        <f t="shared" si="15"/>
        <v>0</v>
      </c>
    </row>
    <row r="375" spans="4:7" x14ac:dyDescent="0.25">
      <c r="D375" s="29" t="e">
        <f>INDEX(Feuil16!$C$2:$C$328,MATCH(Feuil15!B375,Feuil16!$B$2:$B$328,0))</f>
        <v>#N/A</v>
      </c>
      <c r="E375" t="str">
        <f t="shared" si="16"/>
        <v>Yes</v>
      </c>
      <c r="F375" s="3" t="e">
        <f t="shared" si="17"/>
        <v>#REF!</v>
      </c>
      <c r="G375">
        <f t="shared" si="15"/>
        <v>0</v>
      </c>
    </row>
    <row r="376" spans="4:7" x14ac:dyDescent="0.25">
      <c r="D376" s="29" t="e">
        <f>INDEX(Feuil16!$C$2:$C$328,MATCH(Feuil15!B376,Feuil16!$B$2:$B$328,0))</f>
        <v>#N/A</v>
      </c>
      <c r="E376" t="str">
        <f t="shared" si="16"/>
        <v>Yes</v>
      </c>
      <c r="F376" s="3" t="e">
        <f t="shared" si="17"/>
        <v>#REF!</v>
      </c>
      <c r="G376">
        <f t="shared" si="15"/>
        <v>0</v>
      </c>
    </row>
    <row r="377" spans="4:7" x14ac:dyDescent="0.25">
      <c r="D377" s="29" t="e">
        <f>INDEX(Feuil16!$C$2:$C$328,MATCH(Feuil15!B377,Feuil16!$B$2:$B$328,0))</f>
        <v>#N/A</v>
      </c>
      <c r="E377" t="str">
        <f t="shared" si="16"/>
        <v>Yes</v>
      </c>
      <c r="F377" s="3" t="e">
        <f t="shared" si="17"/>
        <v>#REF!</v>
      </c>
      <c r="G377">
        <f t="shared" si="15"/>
        <v>0</v>
      </c>
    </row>
    <row r="378" spans="4:7" x14ac:dyDescent="0.25">
      <c r="D378" s="29" t="e">
        <f>INDEX(Feuil16!$C$2:$C$328,MATCH(Feuil15!B378,Feuil16!$B$2:$B$328,0))</f>
        <v>#N/A</v>
      </c>
      <c r="E378" t="str">
        <f t="shared" si="16"/>
        <v>Yes</v>
      </c>
      <c r="F378" s="3" t="e">
        <f t="shared" si="17"/>
        <v>#REF!</v>
      </c>
      <c r="G378">
        <f t="shared" si="15"/>
        <v>0</v>
      </c>
    </row>
    <row r="379" spans="4:7" x14ac:dyDescent="0.25">
      <c r="D379" s="29" t="e">
        <f>INDEX(Feuil16!$C$2:$C$328,MATCH(Feuil15!B379,Feuil16!$B$2:$B$328,0))</f>
        <v>#N/A</v>
      </c>
      <c r="E379" t="str">
        <f t="shared" si="16"/>
        <v>Yes</v>
      </c>
      <c r="F379" s="3" t="e">
        <f t="shared" si="17"/>
        <v>#REF!</v>
      </c>
      <c r="G379">
        <f t="shared" si="15"/>
        <v>0</v>
      </c>
    </row>
    <row r="380" spans="4:7" x14ac:dyDescent="0.25">
      <c r="D380" s="29" t="e">
        <f>INDEX(Feuil16!$C$2:$C$328,MATCH(Feuil15!B380,Feuil16!$B$2:$B$328,0))</f>
        <v>#N/A</v>
      </c>
      <c r="E380" t="str">
        <f t="shared" si="16"/>
        <v>Yes</v>
      </c>
      <c r="F380" s="3" t="e">
        <f t="shared" si="17"/>
        <v>#REF!</v>
      </c>
      <c r="G380">
        <f t="shared" si="15"/>
        <v>0</v>
      </c>
    </row>
    <row r="381" spans="4:7" x14ac:dyDescent="0.25">
      <c r="D381" s="29" t="e">
        <f>INDEX(Feuil16!$C$2:$C$328,MATCH(Feuil15!B381,Feuil16!$B$2:$B$328,0))</f>
        <v>#N/A</v>
      </c>
      <c r="E381" t="str">
        <f t="shared" si="16"/>
        <v>Yes</v>
      </c>
      <c r="F381" s="3" t="e">
        <f t="shared" si="17"/>
        <v>#REF!</v>
      </c>
      <c r="G381">
        <f t="shared" si="15"/>
        <v>0</v>
      </c>
    </row>
    <row r="382" spans="4:7" x14ac:dyDescent="0.25">
      <c r="D382" s="29" t="e">
        <f>INDEX(Feuil16!$C$2:$C$328,MATCH(Feuil15!B382,Feuil16!$B$2:$B$328,0))</f>
        <v>#N/A</v>
      </c>
      <c r="E382" t="str">
        <f t="shared" si="16"/>
        <v>Yes</v>
      </c>
      <c r="F382" s="3" t="e">
        <f t="shared" si="17"/>
        <v>#REF!</v>
      </c>
      <c r="G382">
        <f t="shared" si="15"/>
        <v>0</v>
      </c>
    </row>
    <row r="383" spans="4:7" x14ac:dyDescent="0.25">
      <c r="D383" s="29" t="e">
        <f>INDEX(Feuil16!$C$2:$C$328,MATCH(Feuil15!B383,Feuil16!$B$2:$B$328,0))</f>
        <v>#N/A</v>
      </c>
      <c r="E383" t="str">
        <f t="shared" si="16"/>
        <v>Yes</v>
      </c>
      <c r="F383" s="3" t="e">
        <f t="shared" si="17"/>
        <v>#REF!</v>
      </c>
      <c r="G383">
        <f t="shared" si="15"/>
        <v>0</v>
      </c>
    </row>
    <row r="384" spans="4:7" x14ac:dyDescent="0.25">
      <c r="D384" s="29" t="e">
        <f>INDEX(Feuil16!$C$2:$C$328,MATCH(Feuil15!B384,Feuil16!$B$2:$B$328,0))</f>
        <v>#N/A</v>
      </c>
      <c r="E384" t="str">
        <f t="shared" si="16"/>
        <v>Yes</v>
      </c>
      <c r="F384" s="3" t="e">
        <f t="shared" si="17"/>
        <v>#REF!</v>
      </c>
      <c r="G384">
        <f t="shared" si="15"/>
        <v>0</v>
      </c>
    </row>
    <row r="385" spans="4:7" x14ac:dyDescent="0.25">
      <c r="D385" s="29" t="e">
        <f>INDEX(Feuil16!$C$2:$C$328,MATCH(Feuil15!B385,Feuil16!$B$2:$B$328,0))</f>
        <v>#N/A</v>
      </c>
      <c r="E385" t="str">
        <f t="shared" si="16"/>
        <v>Yes</v>
      </c>
      <c r="F385" s="3" t="e">
        <f t="shared" si="17"/>
        <v>#REF!</v>
      </c>
      <c r="G385">
        <f t="shared" si="15"/>
        <v>0</v>
      </c>
    </row>
    <row r="386" spans="4:7" x14ac:dyDescent="0.25">
      <c r="D386" s="29" t="e">
        <f>INDEX(Feuil16!$C$2:$C$328,MATCH(Feuil15!B386,Feuil16!$B$2:$B$328,0))</f>
        <v>#N/A</v>
      </c>
      <c r="E386" t="str">
        <f t="shared" si="16"/>
        <v>Yes</v>
      </c>
      <c r="F386" s="3" t="e">
        <f t="shared" si="17"/>
        <v>#REF!</v>
      </c>
      <c r="G386">
        <f t="shared" si="15"/>
        <v>0</v>
      </c>
    </row>
    <row r="387" spans="4:7" x14ac:dyDescent="0.25">
      <c r="D387" s="29" t="e">
        <f>INDEX(Feuil16!$C$2:$C$328,MATCH(Feuil15!B387,Feuil16!$B$2:$B$328,0))</f>
        <v>#N/A</v>
      </c>
      <c r="E387" t="str">
        <f t="shared" si="16"/>
        <v>Yes</v>
      </c>
      <c r="F387" s="3" t="e">
        <f t="shared" si="17"/>
        <v>#REF!</v>
      </c>
      <c r="G387">
        <f t="shared" si="15"/>
        <v>0</v>
      </c>
    </row>
    <row r="388" spans="4:7" x14ac:dyDescent="0.25">
      <c r="D388" s="29" t="e">
        <f>INDEX(Feuil16!$C$2:$C$328,MATCH(Feuil15!B388,Feuil16!$B$2:$B$328,0))</f>
        <v>#N/A</v>
      </c>
      <c r="E388" t="str">
        <f t="shared" si="16"/>
        <v>Yes</v>
      </c>
      <c r="F388" s="3" t="e">
        <f t="shared" si="17"/>
        <v>#REF!</v>
      </c>
      <c r="G388">
        <f t="shared" ref="G388:G451" si="18">A388</f>
        <v>0</v>
      </c>
    </row>
    <row r="389" spans="4:7" x14ac:dyDescent="0.25">
      <c r="D389" s="29" t="e">
        <f>INDEX(Feuil16!$C$2:$C$328,MATCH(Feuil15!B389,Feuil16!$B$2:$B$328,0))</f>
        <v>#N/A</v>
      </c>
      <c r="E389" t="str">
        <f t="shared" ref="E389:E452" si="19">IF(ISNA(D389),"Yes",D389)</f>
        <v>Yes</v>
      </c>
      <c r="F389" s="3" t="e">
        <f t="shared" ref="F389:F452" si="20">IF(GETPIVOTDATA("Article",$A$3,"Article",B389,"Emplacement",A389)&gt;1,IF(E389="Yes",GETPIVOTDATA("Article",$A$3,"Article",B389,"Emplacement",A389)/2,C389),GETPIVOTDATA("Article",$A$3,"Article",B389,"Emplacement",A389))</f>
        <v>#REF!</v>
      </c>
      <c r="G389">
        <f t="shared" si="18"/>
        <v>0</v>
      </c>
    </row>
    <row r="390" spans="4:7" x14ac:dyDescent="0.25">
      <c r="D390" s="29" t="e">
        <f>INDEX(Feuil16!$C$2:$C$328,MATCH(Feuil15!B390,Feuil16!$B$2:$B$328,0))</f>
        <v>#N/A</v>
      </c>
      <c r="E390" t="str">
        <f t="shared" si="19"/>
        <v>Yes</v>
      </c>
      <c r="F390" s="3" t="e">
        <f t="shared" si="20"/>
        <v>#REF!</v>
      </c>
      <c r="G390">
        <f t="shared" si="18"/>
        <v>0</v>
      </c>
    </row>
    <row r="391" spans="4:7" x14ac:dyDescent="0.25">
      <c r="D391" s="29" t="e">
        <f>INDEX(Feuil16!$C$2:$C$328,MATCH(Feuil15!B391,Feuil16!$B$2:$B$328,0))</f>
        <v>#N/A</v>
      </c>
      <c r="E391" t="str">
        <f t="shared" si="19"/>
        <v>Yes</v>
      </c>
      <c r="F391" s="3" t="e">
        <f t="shared" si="20"/>
        <v>#REF!</v>
      </c>
      <c r="G391">
        <f t="shared" si="18"/>
        <v>0</v>
      </c>
    </row>
    <row r="392" spans="4:7" x14ac:dyDescent="0.25">
      <c r="D392" s="29" t="e">
        <f>INDEX(Feuil16!$C$2:$C$328,MATCH(Feuil15!B392,Feuil16!$B$2:$B$328,0))</f>
        <v>#N/A</v>
      </c>
      <c r="E392" t="str">
        <f t="shared" si="19"/>
        <v>Yes</v>
      </c>
      <c r="F392" s="3" t="e">
        <f t="shared" si="20"/>
        <v>#REF!</v>
      </c>
      <c r="G392">
        <f t="shared" si="18"/>
        <v>0</v>
      </c>
    </row>
    <row r="393" spans="4:7" x14ac:dyDescent="0.25">
      <c r="D393" s="29" t="e">
        <f>INDEX(Feuil16!$C$2:$C$328,MATCH(Feuil15!B393,Feuil16!$B$2:$B$328,0))</f>
        <v>#N/A</v>
      </c>
      <c r="E393" t="str">
        <f t="shared" si="19"/>
        <v>Yes</v>
      </c>
      <c r="F393" s="3" t="e">
        <f t="shared" si="20"/>
        <v>#REF!</v>
      </c>
      <c r="G393">
        <f t="shared" si="18"/>
        <v>0</v>
      </c>
    </row>
    <row r="394" spans="4:7" x14ac:dyDescent="0.25">
      <c r="D394" s="29" t="e">
        <f>INDEX(Feuil16!$C$2:$C$328,MATCH(Feuil15!B394,Feuil16!$B$2:$B$328,0))</f>
        <v>#N/A</v>
      </c>
      <c r="E394" t="str">
        <f t="shared" si="19"/>
        <v>Yes</v>
      </c>
      <c r="F394" s="3" t="e">
        <f t="shared" si="20"/>
        <v>#REF!</v>
      </c>
      <c r="G394">
        <f t="shared" si="18"/>
        <v>0</v>
      </c>
    </row>
    <row r="395" spans="4:7" x14ac:dyDescent="0.25">
      <c r="D395" s="29" t="e">
        <f>INDEX(Feuil16!$C$2:$C$328,MATCH(Feuil15!B395,Feuil16!$B$2:$B$328,0))</f>
        <v>#N/A</v>
      </c>
      <c r="E395" t="str">
        <f t="shared" si="19"/>
        <v>Yes</v>
      </c>
      <c r="F395" s="3" t="e">
        <f t="shared" si="20"/>
        <v>#REF!</v>
      </c>
      <c r="G395">
        <f t="shared" si="18"/>
        <v>0</v>
      </c>
    </row>
    <row r="396" spans="4:7" x14ac:dyDescent="0.25">
      <c r="D396" s="29" t="e">
        <f>INDEX(Feuil16!$C$2:$C$328,MATCH(Feuil15!B396,Feuil16!$B$2:$B$328,0))</f>
        <v>#N/A</v>
      </c>
      <c r="E396" t="str">
        <f t="shared" si="19"/>
        <v>Yes</v>
      </c>
      <c r="F396" s="3" t="e">
        <f t="shared" si="20"/>
        <v>#REF!</v>
      </c>
      <c r="G396">
        <f t="shared" si="18"/>
        <v>0</v>
      </c>
    </row>
    <row r="397" spans="4:7" x14ac:dyDescent="0.25">
      <c r="D397" s="29" t="e">
        <f>INDEX(Feuil16!$C$2:$C$328,MATCH(Feuil15!B397,Feuil16!$B$2:$B$328,0))</f>
        <v>#N/A</v>
      </c>
      <c r="E397" t="str">
        <f t="shared" si="19"/>
        <v>Yes</v>
      </c>
      <c r="F397" s="3" t="e">
        <f t="shared" si="20"/>
        <v>#REF!</v>
      </c>
      <c r="G397">
        <f t="shared" si="18"/>
        <v>0</v>
      </c>
    </row>
    <row r="398" spans="4:7" x14ac:dyDescent="0.25">
      <c r="D398" s="29" t="e">
        <f>INDEX(Feuil16!$C$2:$C$328,MATCH(Feuil15!B398,Feuil16!$B$2:$B$328,0))</f>
        <v>#N/A</v>
      </c>
      <c r="E398" t="str">
        <f t="shared" si="19"/>
        <v>Yes</v>
      </c>
      <c r="F398" s="3" t="e">
        <f t="shared" si="20"/>
        <v>#REF!</v>
      </c>
      <c r="G398">
        <f t="shared" si="18"/>
        <v>0</v>
      </c>
    </row>
    <row r="399" spans="4:7" x14ac:dyDescent="0.25">
      <c r="D399" s="29" t="e">
        <f>INDEX(Feuil16!$C$2:$C$328,MATCH(Feuil15!B399,Feuil16!$B$2:$B$328,0))</f>
        <v>#N/A</v>
      </c>
      <c r="E399" t="str">
        <f t="shared" si="19"/>
        <v>Yes</v>
      </c>
      <c r="F399" s="3" t="e">
        <f t="shared" si="20"/>
        <v>#REF!</v>
      </c>
      <c r="G399">
        <f t="shared" si="18"/>
        <v>0</v>
      </c>
    </row>
    <row r="400" spans="4:7" x14ac:dyDescent="0.25">
      <c r="D400" s="29" t="e">
        <f>INDEX(Feuil16!$C$2:$C$328,MATCH(Feuil15!B400,Feuil16!$B$2:$B$328,0))</f>
        <v>#N/A</v>
      </c>
      <c r="E400" t="str">
        <f t="shared" si="19"/>
        <v>Yes</v>
      </c>
      <c r="F400" s="3" t="e">
        <f t="shared" si="20"/>
        <v>#REF!</v>
      </c>
      <c r="G400">
        <f t="shared" si="18"/>
        <v>0</v>
      </c>
    </row>
    <row r="401" spans="4:7" x14ac:dyDescent="0.25">
      <c r="D401" s="29" t="e">
        <f>INDEX(Feuil16!$C$2:$C$328,MATCH(Feuil15!B401,Feuil16!$B$2:$B$328,0))</f>
        <v>#N/A</v>
      </c>
      <c r="E401" t="str">
        <f t="shared" si="19"/>
        <v>Yes</v>
      </c>
      <c r="F401" s="3" t="e">
        <f t="shared" si="20"/>
        <v>#REF!</v>
      </c>
      <c r="G401">
        <f t="shared" si="18"/>
        <v>0</v>
      </c>
    </row>
    <row r="402" spans="4:7" x14ac:dyDescent="0.25">
      <c r="D402" s="29" t="e">
        <f>INDEX(Feuil16!$C$2:$C$328,MATCH(Feuil15!B402,Feuil16!$B$2:$B$328,0))</f>
        <v>#N/A</v>
      </c>
      <c r="E402" t="str">
        <f t="shared" si="19"/>
        <v>Yes</v>
      </c>
      <c r="F402" s="3" t="e">
        <f t="shared" si="20"/>
        <v>#REF!</v>
      </c>
      <c r="G402">
        <f t="shared" si="18"/>
        <v>0</v>
      </c>
    </row>
    <row r="403" spans="4:7" x14ac:dyDescent="0.25">
      <c r="D403" s="29" t="e">
        <f>INDEX(Feuil16!$C$2:$C$328,MATCH(Feuil15!B403,Feuil16!$B$2:$B$328,0))</f>
        <v>#N/A</v>
      </c>
      <c r="E403" t="str">
        <f t="shared" si="19"/>
        <v>Yes</v>
      </c>
      <c r="F403" s="3" t="e">
        <f t="shared" si="20"/>
        <v>#REF!</v>
      </c>
      <c r="G403">
        <f t="shared" si="18"/>
        <v>0</v>
      </c>
    </row>
    <row r="404" spans="4:7" x14ac:dyDescent="0.25">
      <c r="D404" s="29" t="e">
        <f>INDEX(Feuil16!$C$2:$C$328,MATCH(Feuil15!B404,Feuil16!$B$2:$B$328,0))</f>
        <v>#N/A</v>
      </c>
      <c r="E404" t="str">
        <f t="shared" si="19"/>
        <v>Yes</v>
      </c>
      <c r="F404" s="3" t="e">
        <f t="shared" si="20"/>
        <v>#REF!</v>
      </c>
      <c r="G404">
        <f t="shared" si="18"/>
        <v>0</v>
      </c>
    </row>
    <row r="405" spans="4:7" x14ac:dyDescent="0.25">
      <c r="D405" s="29" t="e">
        <f>INDEX(Feuil16!$C$2:$C$328,MATCH(Feuil15!B405,Feuil16!$B$2:$B$328,0))</f>
        <v>#N/A</v>
      </c>
      <c r="E405" t="str">
        <f t="shared" si="19"/>
        <v>Yes</v>
      </c>
      <c r="F405" s="3" t="e">
        <f t="shared" si="20"/>
        <v>#REF!</v>
      </c>
      <c r="G405">
        <f t="shared" si="18"/>
        <v>0</v>
      </c>
    </row>
    <row r="406" spans="4:7" x14ac:dyDescent="0.25">
      <c r="D406" s="29" t="e">
        <f>INDEX(Feuil16!$C$2:$C$328,MATCH(Feuil15!B406,Feuil16!$B$2:$B$328,0))</f>
        <v>#N/A</v>
      </c>
      <c r="E406" t="str">
        <f t="shared" si="19"/>
        <v>Yes</v>
      </c>
      <c r="F406" s="3" t="e">
        <f t="shared" si="20"/>
        <v>#REF!</v>
      </c>
      <c r="G406">
        <f t="shared" si="18"/>
        <v>0</v>
      </c>
    </row>
    <row r="407" spans="4:7" x14ac:dyDescent="0.25">
      <c r="D407" s="29" t="e">
        <f>INDEX(Feuil16!$C$2:$C$328,MATCH(Feuil15!B407,Feuil16!$B$2:$B$328,0))</f>
        <v>#N/A</v>
      </c>
      <c r="E407" t="str">
        <f t="shared" si="19"/>
        <v>Yes</v>
      </c>
      <c r="F407" s="3" t="e">
        <f t="shared" si="20"/>
        <v>#REF!</v>
      </c>
      <c r="G407">
        <f t="shared" si="18"/>
        <v>0</v>
      </c>
    </row>
    <row r="408" spans="4:7" x14ac:dyDescent="0.25">
      <c r="D408" s="29" t="e">
        <f>INDEX(Feuil16!$C$2:$C$328,MATCH(Feuil15!B408,Feuil16!$B$2:$B$328,0))</f>
        <v>#N/A</v>
      </c>
      <c r="E408" t="str">
        <f t="shared" si="19"/>
        <v>Yes</v>
      </c>
      <c r="F408" s="3" t="e">
        <f t="shared" si="20"/>
        <v>#REF!</v>
      </c>
      <c r="G408">
        <f t="shared" si="18"/>
        <v>0</v>
      </c>
    </row>
    <row r="409" spans="4:7" x14ac:dyDescent="0.25">
      <c r="D409" s="29" t="e">
        <f>INDEX(Feuil16!$C$2:$C$328,MATCH(Feuil15!B409,Feuil16!$B$2:$B$328,0))</f>
        <v>#N/A</v>
      </c>
      <c r="E409" t="str">
        <f t="shared" si="19"/>
        <v>Yes</v>
      </c>
      <c r="F409" s="3" t="e">
        <f t="shared" si="20"/>
        <v>#REF!</v>
      </c>
      <c r="G409">
        <f t="shared" si="18"/>
        <v>0</v>
      </c>
    </row>
    <row r="410" spans="4:7" x14ac:dyDescent="0.25">
      <c r="D410" s="29" t="e">
        <f>INDEX(Feuil16!$C$2:$C$328,MATCH(Feuil15!B410,Feuil16!$B$2:$B$328,0))</f>
        <v>#N/A</v>
      </c>
      <c r="E410" t="str">
        <f t="shared" si="19"/>
        <v>Yes</v>
      </c>
      <c r="F410" s="3" t="e">
        <f t="shared" si="20"/>
        <v>#REF!</v>
      </c>
      <c r="G410">
        <f t="shared" si="18"/>
        <v>0</v>
      </c>
    </row>
    <row r="411" spans="4:7" x14ac:dyDescent="0.25">
      <c r="D411" s="29" t="e">
        <f>INDEX(Feuil16!$C$2:$C$328,MATCH(Feuil15!B411,Feuil16!$B$2:$B$328,0))</f>
        <v>#N/A</v>
      </c>
      <c r="E411" t="str">
        <f t="shared" si="19"/>
        <v>Yes</v>
      </c>
      <c r="F411" s="3" t="e">
        <f t="shared" si="20"/>
        <v>#REF!</v>
      </c>
      <c r="G411">
        <f t="shared" si="18"/>
        <v>0</v>
      </c>
    </row>
    <row r="412" spans="4:7" x14ac:dyDescent="0.25">
      <c r="D412" s="29" t="e">
        <f>INDEX(Feuil16!$C$2:$C$328,MATCH(Feuil15!B412,Feuil16!$B$2:$B$328,0))</f>
        <v>#N/A</v>
      </c>
      <c r="E412" t="str">
        <f t="shared" si="19"/>
        <v>Yes</v>
      </c>
      <c r="F412" s="3" t="e">
        <f t="shared" si="20"/>
        <v>#REF!</v>
      </c>
      <c r="G412">
        <f t="shared" si="18"/>
        <v>0</v>
      </c>
    </row>
    <row r="413" spans="4:7" x14ac:dyDescent="0.25">
      <c r="D413" s="29" t="e">
        <f>INDEX(Feuil16!$C$2:$C$328,MATCH(Feuil15!B413,Feuil16!$B$2:$B$328,0))</f>
        <v>#N/A</v>
      </c>
      <c r="E413" t="str">
        <f t="shared" si="19"/>
        <v>Yes</v>
      </c>
      <c r="F413" s="3" t="e">
        <f t="shared" si="20"/>
        <v>#REF!</v>
      </c>
      <c r="G413">
        <f t="shared" si="18"/>
        <v>0</v>
      </c>
    </row>
    <row r="414" spans="4:7" x14ac:dyDescent="0.25">
      <c r="D414" s="29" t="e">
        <f>INDEX(Feuil16!$C$2:$C$328,MATCH(Feuil15!B414,Feuil16!$B$2:$B$328,0))</f>
        <v>#N/A</v>
      </c>
      <c r="E414" t="str">
        <f t="shared" si="19"/>
        <v>Yes</v>
      </c>
      <c r="F414" s="3" t="e">
        <f t="shared" si="20"/>
        <v>#REF!</v>
      </c>
      <c r="G414">
        <f t="shared" si="18"/>
        <v>0</v>
      </c>
    </row>
    <row r="415" spans="4:7" x14ac:dyDescent="0.25">
      <c r="D415" s="29" t="e">
        <f>INDEX(Feuil16!$C$2:$C$328,MATCH(Feuil15!B415,Feuil16!$B$2:$B$328,0))</f>
        <v>#N/A</v>
      </c>
      <c r="E415" t="str">
        <f t="shared" si="19"/>
        <v>Yes</v>
      </c>
      <c r="F415" s="3" t="e">
        <f t="shared" si="20"/>
        <v>#REF!</v>
      </c>
      <c r="G415">
        <f t="shared" si="18"/>
        <v>0</v>
      </c>
    </row>
    <row r="416" spans="4:7" x14ac:dyDescent="0.25">
      <c r="D416" s="29" t="e">
        <f>INDEX(Feuil16!$C$2:$C$328,MATCH(Feuil15!B416,Feuil16!$B$2:$B$328,0))</f>
        <v>#N/A</v>
      </c>
      <c r="E416" t="str">
        <f t="shared" si="19"/>
        <v>Yes</v>
      </c>
      <c r="F416" s="3" t="e">
        <f t="shared" si="20"/>
        <v>#REF!</v>
      </c>
      <c r="G416">
        <f t="shared" si="18"/>
        <v>0</v>
      </c>
    </row>
    <row r="417" spans="4:7" x14ac:dyDescent="0.25">
      <c r="D417" s="29" t="e">
        <f>INDEX(Feuil16!$C$2:$C$328,MATCH(Feuil15!B417,Feuil16!$B$2:$B$328,0))</f>
        <v>#N/A</v>
      </c>
      <c r="E417" t="str">
        <f t="shared" si="19"/>
        <v>Yes</v>
      </c>
      <c r="F417" s="3" t="e">
        <f t="shared" si="20"/>
        <v>#REF!</v>
      </c>
      <c r="G417">
        <f t="shared" si="18"/>
        <v>0</v>
      </c>
    </row>
    <row r="418" spans="4:7" x14ac:dyDescent="0.25">
      <c r="D418" s="29" t="e">
        <f>INDEX(Feuil16!$C$2:$C$328,MATCH(Feuil15!B418,Feuil16!$B$2:$B$328,0))</f>
        <v>#N/A</v>
      </c>
      <c r="E418" t="str">
        <f t="shared" si="19"/>
        <v>Yes</v>
      </c>
      <c r="F418" s="3" t="e">
        <f t="shared" si="20"/>
        <v>#REF!</v>
      </c>
      <c r="G418">
        <f t="shared" si="18"/>
        <v>0</v>
      </c>
    </row>
    <row r="419" spans="4:7" x14ac:dyDescent="0.25">
      <c r="D419" s="29" t="e">
        <f>INDEX(Feuil16!$C$2:$C$328,MATCH(Feuil15!B419,Feuil16!$B$2:$B$328,0))</f>
        <v>#N/A</v>
      </c>
      <c r="E419" t="str">
        <f t="shared" si="19"/>
        <v>Yes</v>
      </c>
      <c r="F419" s="3" t="e">
        <f t="shared" si="20"/>
        <v>#REF!</v>
      </c>
      <c r="G419">
        <f t="shared" si="18"/>
        <v>0</v>
      </c>
    </row>
    <row r="420" spans="4:7" x14ac:dyDescent="0.25">
      <c r="D420" s="29" t="e">
        <f>INDEX(Feuil16!$C$2:$C$328,MATCH(Feuil15!B420,Feuil16!$B$2:$B$328,0))</f>
        <v>#N/A</v>
      </c>
      <c r="E420" t="str">
        <f t="shared" si="19"/>
        <v>Yes</v>
      </c>
      <c r="F420" s="3" t="e">
        <f t="shared" si="20"/>
        <v>#REF!</v>
      </c>
      <c r="G420">
        <f t="shared" si="18"/>
        <v>0</v>
      </c>
    </row>
    <row r="421" spans="4:7" x14ac:dyDescent="0.25">
      <c r="D421" s="29" t="e">
        <f>INDEX(Feuil16!$C$2:$C$328,MATCH(Feuil15!B421,Feuil16!$B$2:$B$328,0))</f>
        <v>#N/A</v>
      </c>
      <c r="E421" t="str">
        <f t="shared" si="19"/>
        <v>Yes</v>
      </c>
      <c r="F421" s="3" t="e">
        <f t="shared" si="20"/>
        <v>#REF!</v>
      </c>
      <c r="G421">
        <f t="shared" si="18"/>
        <v>0</v>
      </c>
    </row>
    <row r="422" spans="4:7" x14ac:dyDescent="0.25">
      <c r="D422" s="29" t="e">
        <f>INDEX(Feuil16!$C$2:$C$328,MATCH(Feuil15!B422,Feuil16!$B$2:$B$328,0))</f>
        <v>#N/A</v>
      </c>
      <c r="E422" t="str">
        <f t="shared" si="19"/>
        <v>Yes</v>
      </c>
      <c r="F422" s="3" t="e">
        <f t="shared" si="20"/>
        <v>#REF!</v>
      </c>
      <c r="G422">
        <f t="shared" si="18"/>
        <v>0</v>
      </c>
    </row>
    <row r="423" spans="4:7" x14ac:dyDescent="0.25">
      <c r="D423" s="29" t="e">
        <f>INDEX(Feuil16!$C$2:$C$328,MATCH(Feuil15!B423,Feuil16!$B$2:$B$328,0))</f>
        <v>#N/A</v>
      </c>
      <c r="E423" t="str">
        <f t="shared" si="19"/>
        <v>Yes</v>
      </c>
      <c r="F423" s="3" t="e">
        <f t="shared" si="20"/>
        <v>#REF!</v>
      </c>
      <c r="G423">
        <f t="shared" si="18"/>
        <v>0</v>
      </c>
    </row>
    <row r="424" spans="4:7" x14ac:dyDescent="0.25">
      <c r="D424" s="29" t="e">
        <f>INDEX(Feuil16!$C$2:$C$328,MATCH(Feuil15!B424,Feuil16!$B$2:$B$328,0))</f>
        <v>#N/A</v>
      </c>
      <c r="E424" t="str">
        <f t="shared" si="19"/>
        <v>Yes</v>
      </c>
      <c r="F424" s="3" t="e">
        <f t="shared" si="20"/>
        <v>#REF!</v>
      </c>
      <c r="G424">
        <f t="shared" si="18"/>
        <v>0</v>
      </c>
    </row>
    <row r="425" spans="4:7" x14ac:dyDescent="0.25">
      <c r="D425" s="29" t="e">
        <f>INDEX(Feuil16!$C$2:$C$328,MATCH(Feuil15!B425,Feuil16!$B$2:$B$328,0))</f>
        <v>#N/A</v>
      </c>
      <c r="E425" t="str">
        <f t="shared" si="19"/>
        <v>Yes</v>
      </c>
      <c r="F425" s="3" t="e">
        <f t="shared" si="20"/>
        <v>#REF!</v>
      </c>
      <c r="G425">
        <f t="shared" si="18"/>
        <v>0</v>
      </c>
    </row>
    <row r="426" spans="4:7" x14ac:dyDescent="0.25">
      <c r="D426" s="29" t="e">
        <f>INDEX(Feuil16!$C$2:$C$328,MATCH(Feuil15!B426,Feuil16!$B$2:$B$328,0))</f>
        <v>#N/A</v>
      </c>
      <c r="E426" t="str">
        <f t="shared" si="19"/>
        <v>Yes</v>
      </c>
      <c r="F426" s="3" t="e">
        <f t="shared" si="20"/>
        <v>#REF!</v>
      </c>
      <c r="G426">
        <f t="shared" si="18"/>
        <v>0</v>
      </c>
    </row>
    <row r="427" spans="4:7" x14ac:dyDescent="0.25">
      <c r="D427" s="29" t="e">
        <f>INDEX(Feuil16!$C$2:$C$328,MATCH(Feuil15!B427,Feuil16!$B$2:$B$328,0))</f>
        <v>#N/A</v>
      </c>
      <c r="E427" t="str">
        <f t="shared" si="19"/>
        <v>Yes</v>
      </c>
      <c r="F427" s="3" t="e">
        <f t="shared" si="20"/>
        <v>#REF!</v>
      </c>
      <c r="G427">
        <f t="shared" si="18"/>
        <v>0</v>
      </c>
    </row>
    <row r="428" spans="4:7" x14ac:dyDescent="0.25">
      <c r="D428" s="29" t="e">
        <f>INDEX(Feuil16!$C$2:$C$328,MATCH(Feuil15!B428,Feuil16!$B$2:$B$328,0))</f>
        <v>#N/A</v>
      </c>
      <c r="E428" t="str">
        <f t="shared" si="19"/>
        <v>Yes</v>
      </c>
      <c r="F428" s="3" t="e">
        <f t="shared" si="20"/>
        <v>#REF!</v>
      </c>
      <c r="G428">
        <f t="shared" si="18"/>
        <v>0</v>
      </c>
    </row>
    <row r="429" spans="4:7" x14ac:dyDescent="0.25">
      <c r="D429" s="29" t="e">
        <f>INDEX(Feuil16!$C$2:$C$328,MATCH(Feuil15!B429,Feuil16!$B$2:$B$328,0))</f>
        <v>#N/A</v>
      </c>
      <c r="E429" t="str">
        <f t="shared" si="19"/>
        <v>Yes</v>
      </c>
      <c r="F429" s="3" t="e">
        <f t="shared" si="20"/>
        <v>#REF!</v>
      </c>
      <c r="G429">
        <f t="shared" si="18"/>
        <v>0</v>
      </c>
    </row>
    <row r="430" spans="4:7" x14ac:dyDescent="0.25">
      <c r="D430" s="29" t="e">
        <f>INDEX(Feuil16!$C$2:$C$328,MATCH(Feuil15!B430,Feuil16!$B$2:$B$328,0))</f>
        <v>#N/A</v>
      </c>
      <c r="E430" t="str">
        <f t="shared" si="19"/>
        <v>Yes</v>
      </c>
      <c r="F430" s="3" t="e">
        <f t="shared" si="20"/>
        <v>#REF!</v>
      </c>
      <c r="G430">
        <f t="shared" si="18"/>
        <v>0</v>
      </c>
    </row>
    <row r="431" spans="4:7" x14ac:dyDescent="0.25">
      <c r="D431" s="29" t="e">
        <f>INDEX(Feuil16!$C$2:$C$328,MATCH(Feuil15!B431,Feuil16!$B$2:$B$328,0))</f>
        <v>#N/A</v>
      </c>
      <c r="E431" t="str">
        <f t="shared" si="19"/>
        <v>Yes</v>
      </c>
      <c r="F431" s="3" t="e">
        <f t="shared" si="20"/>
        <v>#REF!</v>
      </c>
      <c r="G431">
        <f t="shared" si="18"/>
        <v>0</v>
      </c>
    </row>
    <row r="432" spans="4:7" x14ac:dyDescent="0.25">
      <c r="D432" s="29" t="e">
        <f>INDEX(Feuil16!$C$2:$C$328,MATCH(Feuil15!B432,Feuil16!$B$2:$B$328,0))</f>
        <v>#N/A</v>
      </c>
      <c r="E432" t="str">
        <f t="shared" si="19"/>
        <v>Yes</v>
      </c>
      <c r="F432" s="3" t="e">
        <f t="shared" si="20"/>
        <v>#REF!</v>
      </c>
      <c r="G432">
        <f t="shared" si="18"/>
        <v>0</v>
      </c>
    </row>
    <row r="433" spans="4:7" x14ac:dyDescent="0.25">
      <c r="D433" s="29" t="e">
        <f>INDEX(Feuil16!$C$2:$C$328,MATCH(Feuil15!B433,Feuil16!$B$2:$B$328,0))</f>
        <v>#N/A</v>
      </c>
      <c r="E433" t="str">
        <f t="shared" si="19"/>
        <v>Yes</v>
      </c>
      <c r="F433" s="3" t="e">
        <f t="shared" si="20"/>
        <v>#REF!</v>
      </c>
      <c r="G433">
        <f t="shared" si="18"/>
        <v>0</v>
      </c>
    </row>
    <row r="434" spans="4:7" x14ac:dyDescent="0.25">
      <c r="D434" s="29" t="e">
        <f>INDEX(Feuil16!$C$2:$C$328,MATCH(Feuil15!B434,Feuil16!$B$2:$B$328,0))</f>
        <v>#N/A</v>
      </c>
      <c r="E434" t="str">
        <f t="shared" si="19"/>
        <v>Yes</v>
      </c>
      <c r="F434" s="3" t="e">
        <f t="shared" si="20"/>
        <v>#REF!</v>
      </c>
      <c r="G434">
        <f t="shared" si="18"/>
        <v>0</v>
      </c>
    </row>
    <row r="435" spans="4:7" x14ac:dyDescent="0.25">
      <c r="D435" s="29" t="e">
        <f>INDEX(Feuil16!$C$2:$C$328,MATCH(Feuil15!B435,Feuil16!$B$2:$B$328,0))</f>
        <v>#N/A</v>
      </c>
      <c r="E435" t="str">
        <f t="shared" si="19"/>
        <v>Yes</v>
      </c>
      <c r="F435" s="3" t="e">
        <f t="shared" si="20"/>
        <v>#REF!</v>
      </c>
      <c r="G435">
        <f t="shared" si="18"/>
        <v>0</v>
      </c>
    </row>
    <row r="436" spans="4:7" x14ac:dyDescent="0.25">
      <c r="D436" s="29" t="e">
        <f>INDEX(Feuil16!$C$2:$C$328,MATCH(Feuil15!B436,Feuil16!$B$2:$B$328,0))</f>
        <v>#N/A</v>
      </c>
      <c r="E436" t="str">
        <f t="shared" si="19"/>
        <v>Yes</v>
      </c>
      <c r="F436" s="3" t="e">
        <f t="shared" si="20"/>
        <v>#REF!</v>
      </c>
      <c r="G436">
        <f t="shared" si="18"/>
        <v>0</v>
      </c>
    </row>
    <row r="437" spans="4:7" x14ac:dyDescent="0.25">
      <c r="D437" s="29" t="e">
        <f>INDEX(Feuil16!$C$2:$C$328,MATCH(Feuil15!B437,Feuil16!$B$2:$B$328,0))</f>
        <v>#N/A</v>
      </c>
      <c r="E437" t="str">
        <f t="shared" si="19"/>
        <v>Yes</v>
      </c>
      <c r="F437" s="3" t="e">
        <f t="shared" si="20"/>
        <v>#REF!</v>
      </c>
      <c r="G437">
        <f t="shared" si="18"/>
        <v>0</v>
      </c>
    </row>
    <row r="438" spans="4:7" x14ac:dyDescent="0.25">
      <c r="D438" s="29" t="e">
        <f>INDEX(Feuil16!$C$2:$C$328,MATCH(Feuil15!B438,Feuil16!$B$2:$B$328,0))</f>
        <v>#N/A</v>
      </c>
      <c r="E438" t="str">
        <f t="shared" si="19"/>
        <v>Yes</v>
      </c>
      <c r="F438" s="3" t="e">
        <f t="shared" si="20"/>
        <v>#REF!</v>
      </c>
      <c r="G438">
        <f t="shared" si="18"/>
        <v>0</v>
      </c>
    </row>
    <row r="439" spans="4:7" x14ac:dyDescent="0.25">
      <c r="D439" s="29" t="e">
        <f>INDEX(Feuil16!$C$2:$C$328,MATCH(Feuil15!B439,Feuil16!$B$2:$B$328,0))</f>
        <v>#N/A</v>
      </c>
      <c r="E439" t="str">
        <f t="shared" si="19"/>
        <v>Yes</v>
      </c>
      <c r="F439" s="3" t="e">
        <f t="shared" si="20"/>
        <v>#REF!</v>
      </c>
      <c r="G439">
        <f t="shared" si="18"/>
        <v>0</v>
      </c>
    </row>
    <row r="440" spans="4:7" x14ac:dyDescent="0.25">
      <c r="D440" s="29" t="e">
        <f>INDEX(Feuil16!$C$2:$C$328,MATCH(Feuil15!B440,Feuil16!$B$2:$B$328,0))</f>
        <v>#N/A</v>
      </c>
      <c r="E440" t="str">
        <f t="shared" si="19"/>
        <v>Yes</v>
      </c>
      <c r="F440" s="3" t="e">
        <f t="shared" si="20"/>
        <v>#REF!</v>
      </c>
      <c r="G440">
        <f t="shared" si="18"/>
        <v>0</v>
      </c>
    </row>
    <row r="441" spans="4:7" x14ac:dyDescent="0.25">
      <c r="D441" s="29" t="e">
        <f>INDEX(Feuil16!$C$2:$C$328,MATCH(Feuil15!B441,Feuil16!$B$2:$B$328,0))</f>
        <v>#N/A</v>
      </c>
      <c r="E441" t="str">
        <f t="shared" si="19"/>
        <v>Yes</v>
      </c>
      <c r="F441" s="3" t="e">
        <f t="shared" si="20"/>
        <v>#REF!</v>
      </c>
      <c r="G441">
        <f t="shared" si="18"/>
        <v>0</v>
      </c>
    </row>
    <row r="442" spans="4:7" x14ac:dyDescent="0.25">
      <c r="D442" s="29" t="e">
        <f>INDEX(Feuil16!$C$2:$C$328,MATCH(Feuil15!B442,Feuil16!$B$2:$B$328,0))</f>
        <v>#N/A</v>
      </c>
      <c r="E442" t="str">
        <f t="shared" si="19"/>
        <v>Yes</v>
      </c>
      <c r="F442" s="3" t="e">
        <f t="shared" si="20"/>
        <v>#REF!</v>
      </c>
      <c r="G442">
        <f t="shared" si="18"/>
        <v>0</v>
      </c>
    </row>
    <row r="443" spans="4:7" x14ac:dyDescent="0.25">
      <c r="D443" s="29" t="e">
        <f>INDEX(Feuil16!$C$2:$C$328,MATCH(Feuil15!B443,Feuil16!$B$2:$B$328,0))</f>
        <v>#N/A</v>
      </c>
      <c r="E443" t="str">
        <f t="shared" si="19"/>
        <v>Yes</v>
      </c>
      <c r="F443" s="3" t="e">
        <f t="shared" si="20"/>
        <v>#REF!</v>
      </c>
      <c r="G443">
        <f t="shared" si="18"/>
        <v>0</v>
      </c>
    </row>
    <row r="444" spans="4:7" x14ac:dyDescent="0.25">
      <c r="D444" s="29" t="e">
        <f>INDEX(Feuil16!$C$2:$C$328,MATCH(Feuil15!B444,Feuil16!$B$2:$B$328,0))</f>
        <v>#N/A</v>
      </c>
      <c r="E444" t="str">
        <f t="shared" si="19"/>
        <v>Yes</v>
      </c>
      <c r="F444" s="3" t="e">
        <f t="shared" si="20"/>
        <v>#REF!</v>
      </c>
      <c r="G444">
        <f t="shared" si="18"/>
        <v>0</v>
      </c>
    </row>
    <row r="445" spans="4:7" x14ac:dyDescent="0.25">
      <c r="D445" s="29" t="e">
        <f>INDEX(Feuil16!$C$2:$C$328,MATCH(Feuil15!B445,Feuil16!$B$2:$B$328,0))</f>
        <v>#N/A</v>
      </c>
      <c r="E445" t="str">
        <f t="shared" si="19"/>
        <v>Yes</v>
      </c>
      <c r="F445" s="3" t="e">
        <f t="shared" si="20"/>
        <v>#REF!</v>
      </c>
      <c r="G445">
        <f t="shared" si="18"/>
        <v>0</v>
      </c>
    </row>
    <row r="446" spans="4:7" x14ac:dyDescent="0.25">
      <c r="D446" s="29" t="e">
        <f>INDEX(Feuil16!$C$2:$C$328,MATCH(Feuil15!B446,Feuil16!$B$2:$B$328,0))</f>
        <v>#N/A</v>
      </c>
      <c r="E446" t="str">
        <f t="shared" si="19"/>
        <v>Yes</v>
      </c>
      <c r="F446" s="3" t="e">
        <f t="shared" si="20"/>
        <v>#REF!</v>
      </c>
      <c r="G446">
        <f t="shared" si="18"/>
        <v>0</v>
      </c>
    </row>
    <row r="447" spans="4:7" x14ac:dyDescent="0.25">
      <c r="D447" s="29" t="e">
        <f>INDEX(Feuil16!$C$2:$C$328,MATCH(Feuil15!B447,Feuil16!$B$2:$B$328,0))</f>
        <v>#N/A</v>
      </c>
      <c r="E447" t="str">
        <f t="shared" si="19"/>
        <v>Yes</v>
      </c>
      <c r="F447" s="3" t="e">
        <f t="shared" si="20"/>
        <v>#REF!</v>
      </c>
      <c r="G447">
        <f t="shared" si="18"/>
        <v>0</v>
      </c>
    </row>
    <row r="448" spans="4:7" x14ac:dyDescent="0.25">
      <c r="D448" s="29" t="e">
        <f>INDEX(Feuil16!$C$2:$C$328,MATCH(Feuil15!B448,Feuil16!$B$2:$B$328,0))</f>
        <v>#N/A</v>
      </c>
      <c r="E448" t="str">
        <f t="shared" si="19"/>
        <v>Yes</v>
      </c>
      <c r="F448" s="3" t="e">
        <f t="shared" si="20"/>
        <v>#REF!</v>
      </c>
      <c r="G448">
        <f t="shared" si="18"/>
        <v>0</v>
      </c>
    </row>
    <row r="449" spans="4:7" x14ac:dyDescent="0.25">
      <c r="D449" s="29" t="e">
        <f>INDEX(Feuil16!$C$2:$C$328,MATCH(Feuil15!B449,Feuil16!$B$2:$B$328,0))</f>
        <v>#N/A</v>
      </c>
      <c r="E449" t="str">
        <f t="shared" si="19"/>
        <v>Yes</v>
      </c>
      <c r="F449" s="3" t="e">
        <f t="shared" si="20"/>
        <v>#REF!</v>
      </c>
      <c r="G449">
        <f t="shared" si="18"/>
        <v>0</v>
      </c>
    </row>
    <row r="450" spans="4:7" x14ac:dyDescent="0.25">
      <c r="D450" s="29" t="e">
        <f>INDEX(Feuil16!$C$2:$C$328,MATCH(Feuil15!B450,Feuil16!$B$2:$B$328,0))</f>
        <v>#N/A</v>
      </c>
      <c r="E450" t="str">
        <f t="shared" si="19"/>
        <v>Yes</v>
      </c>
      <c r="F450" s="3" t="e">
        <f t="shared" si="20"/>
        <v>#REF!</v>
      </c>
      <c r="G450">
        <f t="shared" si="18"/>
        <v>0</v>
      </c>
    </row>
    <row r="451" spans="4:7" x14ac:dyDescent="0.25">
      <c r="D451" s="29" t="e">
        <f>INDEX(Feuil16!$C$2:$C$328,MATCH(Feuil15!B451,Feuil16!$B$2:$B$328,0))</f>
        <v>#N/A</v>
      </c>
      <c r="E451" t="str">
        <f t="shared" si="19"/>
        <v>Yes</v>
      </c>
      <c r="F451" s="3" t="e">
        <f t="shared" si="20"/>
        <v>#REF!</v>
      </c>
      <c r="G451">
        <f t="shared" si="18"/>
        <v>0</v>
      </c>
    </row>
    <row r="452" spans="4:7" x14ac:dyDescent="0.25">
      <c r="D452" s="29" t="e">
        <f>INDEX(Feuil16!$C$2:$C$328,MATCH(Feuil15!B452,Feuil16!$B$2:$B$328,0))</f>
        <v>#N/A</v>
      </c>
      <c r="E452" t="str">
        <f t="shared" si="19"/>
        <v>Yes</v>
      </c>
      <c r="F452" s="3" t="e">
        <f t="shared" si="20"/>
        <v>#REF!</v>
      </c>
      <c r="G452">
        <f t="shared" ref="G452:G515" si="21">A452</f>
        <v>0</v>
      </c>
    </row>
    <row r="453" spans="4:7" x14ac:dyDescent="0.25">
      <c r="D453" s="29" t="e">
        <f>INDEX(Feuil16!$C$2:$C$328,MATCH(Feuil15!B453,Feuil16!$B$2:$B$328,0))</f>
        <v>#N/A</v>
      </c>
      <c r="E453" t="str">
        <f t="shared" ref="E453:E516" si="22">IF(ISNA(D453),"Yes",D453)</f>
        <v>Yes</v>
      </c>
      <c r="F453" s="3" t="e">
        <f t="shared" ref="F453:F516" si="23">IF(GETPIVOTDATA("Article",$A$3,"Article",B453,"Emplacement",A453)&gt;1,IF(E453="Yes",GETPIVOTDATA("Article",$A$3,"Article",B453,"Emplacement",A453)/2,C453),GETPIVOTDATA("Article",$A$3,"Article",B453,"Emplacement",A453))</f>
        <v>#REF!</v>
      </c>
      <c r="G453">
        <f t="shared" si="21"/>
        <v>0</v>
      </c>
    </row>
    <row r="454" spans="4:7" x14ac:dyDescent="0.25">
      <c r="D454" s="29" t="e">
        <f>INDEX(Feuil16!$C$2:$C$328,MATCH(Feuil15!B454,Feuil16!$B$2:$B$328,0))</f>
        <v>#N/A</v>
      </c>
      <c r="E454" t="str">
        <f t="shared" si="22"/>
        <v>Yes</v>
      </c>
      <c r="F454" s="3" t="e">
        <f t="shared" si="23"/>
        <v>#REF!</v>
      </c>
      <c r="G454">
        <f t="shared" si="21"/>
        <v>0</v>
      </c>
    </row>
    <row r="455" spans="4:7" x14ac:dyDescent="0.25">
      <c r="D455" s="29" t="e">
        <f>INDEX(Feuil16!$C$2:$C$328,MATCH(Feuil15!B455,Feuil16!$B$2:$B$328,0))</f>
        <v>#N/A</v>
      </c>
      <c r="E455" t="str">
        <f t="shared" si="22"/>
        <v>Yes</v>
      </c>
      <c r="F455" s="3" t="e">
        <f t="shared" si="23"/>
        <v>#REF!</v>
      </c>
      <c r="G455">
        <f t="shared" si="21"/>
        <v>0</v>
      </c>
    </row>
    <row r="456" spans="4:7" x14ac:dyDescent="0.25">
      <c r="D456" s="29" t="e">
        <f>INDEX(Feuil16!$C$2:$C$328,MATCH(Feuil15!B456,Feuil16!$B$2:$B$328,0))</f>
        <v>#N/A</v>
      </c>
      <c r="E456" t="str">
        <f t="shared" si="22"/>
        <v>Yes</v>
      </c>
      <c r="F456" s="3" t="e">
        <f t="shared" si="23"/>
        <v>#REF!</v>
      </c>
      <c r="G456">
        <f t="shared" si="21"/>
        <v>0</v>
      </c>
    </row>
    <row r="457" spans="4:7" x14ac:dyDescent="0.25">
      <c r="D457" s="29" t="e">
        <f>INDEX(Feuil16!$C$2:$C$328,MATCH(Feuil15!B457,Feuil16!$B$2:$B$328,0))</f>
        <v>#N/A</v>
      </c>
      <c r="E457" t="str">
        <f t="shared" si="22"/>
        <v>Yes</v>
      </c>
      <c r="F457" s="3" t="e">
        <f t="shared" si="23"/>
        <v>#REF!</v>
      </c>
      <c r="G457">
        <f t="shared" si="21"/>
        <v>0</v>
      </c>
    </row>
    <row r="458" spans="4:7" x14ac:dyDescent="0.25">
      <c r="D458" s="29" t="e">
        <f>INDEX(Feuil16!$C$2:$C$328,MATCH(Feuil15!B458,Feuil16!$B$2:$B$328,0))</f>
        <v>#N/A</v>
      </c>
      <c r="E458" t="str">
        <f t="shared" si="22"/>
        <v>Yes</v>
      </c>
      <c r="F458" s="3" t="e">
        <f t="shared" si="23"/>
        <v>#REF!</v>
      </c>
      <c r="G458">
        <f t="shared" si="21"/>
        <v>0</v>
      </c>
    </row>
    <row r="459" spans="4:7" x14ac:dyDescent="0.25">
      <c r="D459" s="29" t="e">
        <f>INDEX(Feuil16!$C$2:$C$328,MATCH(Feuil15!B459,Feuil16!$B$2:$B$328,0))</f>
        <v>#N/A</v>
      </c>
      <c r="E459" t="str">
        <f t="shared" si="22"/>
        <v>Yes</v>
      </c>
      <c r="F459" s="3" t="e">
        <f t="shared" si="23"/>
        <v>#REF!</v>
      </c>
      <c r="G459">
        <f t="shared" si="21"/>
        <v>0</v>
      </c>
    </row>
    <row r="460" spans="4:7" x14ac:dyDescent="0.25">
      <c r="D460" s="29" t="e">
        <f>INDEX(Feuil16!$C$2:$C$328,MATCH(Feuil15!B460,Feuil16!$B$2:$B$328,0))</f>
        <v>#N/A</v>
      </c>
      <c r="E460" t="str">
        <f t="shared" si="22"/>
        <v>Yes</v>
      </c>
      <c r="F460" s="3" t="e">
        <f t="shared" si="23"/>
        <v>#REF!</v>
      </c>
      <c r="G460">
        <f t="shared" si="21"/>
        <v>0</v>
      </c>
    </row>
    <row r="461" spans="4:7" x14ac:dyDescent="0.25">
      <c r="D461" s="29" t="e">
        <f>INDEX(Feuil16!$C$2:$C$328,MATCH(Feuil15!B461,Feuil16!$B$2:$B$328,0))</f>
        <v>#N/A</v>
      </c>
      <c r="E461" t="str">
        <f t="shared" si="22"/>
        <v>Yes</v>
      </c>
      <c r="F461" s="3" t="e">
        <f t="shared" si="23"/>
        <v>#REF!</v>
      </c>
      <c r="G461">
        <f t="shared" si="21"/>
        <v>0</v>
      </c>
    </row>
    <row r="462" spans="4:7" x14ac:dyDescent="0.25">
      <c r="D462" s="29" t="e">
        <f>INDEX(Feuil16!$C$2:$C$328,MATCH(Feuil15!B462,Feuil16!$B$2:$B$328,0))</f>
        <v>#N/A</v>
      </c>
      <c r="E462" t="str">
        <f t="shared" si="22"/>
        <v>Yes</v>
      </c>
      <c r="F462" s="3" t="e">
        <f t="shared" si="23"/>
        <v>#REF!</v>
      </c>
      <c r="G462">
        <f t="shared" si="21"/>
        <v>0</v>
      </c>
    </row>
    <row r="463" spans="4:7" x14ac:dyDescent="0.25">
      <c r="D463" s="29" t="e">
        <f>INDEX(Feuil16!$C$2:$C$328,MATCH(Feuil15!B463,Feuil16!$B$2:$B$328,0))</f>
        <v>#N/A</v>
      </c>
      <c r="E463" t="str">
        <f t="shared" si="22"/>
        <v>Yes</v>
      </c>
      <c r="F463" s="3" t="e">
        <f t="shared" si="23"/>
        <v>#REF!</v>
      </c>
      <c r="G463">
        <f t="shared" si="21"/>
        <v>0</v>
      </c>
    </row>
    <row r="464" spans="4:7" x14ac:dyDescent="0.25">
      <c r="D464" s="29" t="e">
        <f>INDEX(Feuil16!$C$2:$C$328,MATCH(Feuil15!B464,Feuil16!$B$2:$B$328,0))</f>
        <v>#N/A</v>
      </c>
      <c r="E464" t="str">
        <f t="shared" si="22"/>
        <v>Yes</v>
      </c>
      <c r="F464" s="3" t="e">
        <f t="shared" si="23"/>
        <v>#REF!</v>
      </c>
      <c r="G464">
        <f t="shared" si="21"/>
        <v>0</v>
      </c>
    </row>
    <row r="465" spans="4:7" x14ac:dyDescent="0.25">
      <c r="D465" s="29" t="e">
        <f>INDEX(Feuil16!$C$2:$C$328,MATCH(Feuil15!B465,Feuil16!$B$2:$B$328,0))</f>
        <v>#N/A</v>
      </c>
      <c r="E465" t="str">
        <f t="shared" si="22"/>
        <v>Yes</v>
      </c>
      <c r="F465" s="3" t="e">
        <f t="shared" si="23"/>
        <v>#REF!</v>
      </c>
      <c r="G465">
        <f t="shared" si="21"/>
        <v>0</v>
      </c>
    </row>
    <row r="466" spans="4:7" x14ac:dyDescent="0.25">
      <c r="D466" s="29" t="e">
        <f>INDEX(Feuil16!$C$2:$C$328,MATCH(Feuil15!B466,Feuil16!$B$2:$B$328,0))</f>
        <v>#N/A</v>
      </c>
      <c r="E466" t="str">
        <f t="shared" si="22"/>
        <v>Yes</v>
      </c>
      <c r="F466" s="3" t="e">
        <f t="shared" si="23"/>
        <v>#REF!</v>
      </c>
      <c r="G466">
        <f t="shared" si="21"/>
        <v>0</v>
      </c>
    </row>
    <row r="467" spans="4:7" x14ac:dyDescent="0.25">
      <c r="D467" s="29" t="e">
        <f>INDEX(Feuil16!$C$2:$C$328,MATCH(Feuil15!B467,Feuil16!$B$2:$B$328,0))</f>
        <v>#N/A</v>
      </c>
      <c r="E467" t="str">
        <f t="shared" si="22"/>
        <v>Yes</v>
      </c>
      <c r="F467" s="3" t="e">
        <f t="shared" si="23"/>
        <v>#REF!</v>
      </c>
      <c r="G467">
        <f t="shared" si="21"/>
        <v>0</v>
      </c>
    </row>
    <row r="468" spans="4:7" x14ac:dyDescent="0.25">
      <c r="D468" s="29" t="e">
        <f>INDEX(Feuil16!$C$2:$C$328,MATCH(Feuil15!B468,Feuil16!$B$2:$B$328,0))</f>
        <v>#N/A</v>
      </c>
      <c r="E468" t="str">
        <f t="shared" si="22"/>
        <v>Yes</v>
      </c>
      <c r="F468" s="3" t="e">
        <f t="shared" si="23"/>
        <v>#REF!</v>
      </c>
      <c r="G468">
        <f t="shared" si="21"/>
        <v>0</v>
      </c>
    </row>
    <row r="469" spans="4:7" x14ac:dyDescent="0.25">
      <c r="D469" s="29" t="e">
        <f>INDEX(Feuil16!$C$2:$C$328,MATCH(Feuil15!B469,Feuil16!$B$2:$B$328,0))</f>
        <v>#N/A</v>
      </c>
      <c r="E469" t="str">
        <f t="shared" si="22"/>
        <v>Yes</v>
      </c>
      <c r="F469" s="3" t="e">
        <f t="shared" si="23"/>
        <v>#REF!</v>
      </c>
      <c r="G469">
        <f t="shared" si="21"/>
        <v>0</v>
      </c>
    </row>
    <row r="470" spans="4:7" x14ac:dyDescent="0.25">
      <c r="D470" s="29" t="e">
        <f>INDEX(Feuil16!$C$2:$C$328,MATCH(Feuil15!B470,Feuil16!$B$2:$B$328,0))</f>
        <v>#N/A</v>
      </c>
      <c r="E470" t="str">
        <f t="shared" si="22"/>
        <v>Yes</v>
      </c>
      <c r="F470" s="3" t="e">
        <f t="shared" si="23"/>
        <v>#REF!</v>
      </c>
      <c r="G470">
        <f t="shared" si="21"/>
        <v>0</v>
      </c>
    </row>
    <row r="471" spans="4:7" x14ac:dyDescent="0.25">
      <c r="D471" s="29" t="e">
        <f>INDEX(Feuil16!$C$2:$C$328,MATCH(Feuil15!B471,Feuil16!$B$2:$B$328,0))</f>
        <v>#N/A</v>
      </c>
      <c r="E471" t="str">
        <f t="shared" si="22"/>
        <v>Yes</v>
      </c>
      <c r="F471" s="3" t="e">
        <f t="shared" si="23"/>
        <v>#REF!</v>
      </c>
      <c r="G471">
        <f t="shared" si="21"/>
        <v>0</v>
      </c>
    </row>
    <row r="472" spans="4:7" x14ac:dyDescent="0.25">
      <c r="D472" s="29" t="e">
        <f>INDEX(Feuil16!$C$2:$C$328,MATCH(Feuil15!B472,Feuil16!$B$2:$B$328,0))</f>
        <v>#N/A</v>
      </c>
      <c r="E472" t="str">
        <f t="shared" si="22"/>
        <v>Yes</v>
      </c>
      <c r="F472" s="3" t="e">
        <f t="shared" si="23"/>
        <v>#REF!</v>
      </c>
      <c r="G472">
        <f t="shared" si="21"/>
        <v>0</v>
      </c>
    </row>
    <row r="473" spans="4:7" x14ac:dyDescent="0.25">
      <c r="D473" s="29" t="e">
        <f>INDEX(Feuil16!$C$2:$C$328,MATCH(Feuil15!B473,Feuil16!$B$2:$B$328,0))</f>
        <v>#N/A</v>
      </c>
      <c r="E473" t="str">
        <f t="shared" si="22"/>
        <v>Yes</v>
      </c>
      <c r="F473" s="3" t="e">
        <f t="shared" si="23"/>
        <v>#REF!</v>
      </c>
      <c r="G473">
        <f t="shared" si="21"/>
        <v>0</v>
      </c>
    </row>
    <row r="474" spans="4:7" x14ac:dyDescent="0.25">
      <c r="D474" s="29" t="e">
        <f>INDEX(Feuil16!$C$2:$C$328,MATCH(Feuil15!B474,Feuil16!$B$2:$B$328,0))</f>
        <v>#N/A</v>
      </c>
      <c r="E474" t="str">
        <f t="shared" si="22"/>
        <v>Yes</v>
      </c>
      <c r="F474" s="3" t="e">
        <f t="shared" si="23"/>
        <v>#REF!</v>
      </c>
      <c r="G474">
        <f t="shared" si="21"/>
        <v>0</v>
      </c>
    </row>
    <row r="475" spans="4:7" x14ac:dyDescent="0.25">
      <c r="D475" s="29" t="e">
        <f>INDEX(Feuil16!$C$2:$C$328,MATCH(Feuil15!B475,Feuil16!$B$2:$B$328,0))</f>
        <v>#N/A</v>
      </c>
      <c r="E475" t="str">
        <f t="shared" si="22"/>
        <v>Yes</v>
      </c>
      <c r="F475" s="3" t="e">
        <f t="shared" si="23"/>
        <v>#REF!</v>
      </c>
      <c r="G475">
        <f t="shared" si="21"/>
        <v>0</v>
      </c>
    </row>
    <row r="476" spans="4:7" x14ac:dyDescent="0.25">
      <c r="D476" s="29" t="e">
        <f>INDEX(Feuil16!$C$2:$C$328,MATCH(Feuil15!B476,Feuil16!$B$2:$B$328,0))</f>
        <v>#N/A</v>
      </c>
      <c r="E476" t="str">
        <f t="shared" si="22"/>
        <v>Yes</v>
      </c>
      <c r="F476" s="3" t="e">
        <f t="shared" si="23"/>
        <v>#REF!</v>
      </c>
      <c r="G476">
        <f t="shared" si="21"/>
        <v>0</v>
      </c>
    </row>
    <row r="477" spans="4:7" x14ac:dyDescent="0.25">
      <c r="D477" s="29" t="e">
        <f>INDEX(Feuil16!$C$2:$C$328,MATCH(Feuil15!B477,Feuil16!$B$2:$B$328,0))</f>
        <v>#N/A</v>
      </c>
      <c r="E477" t="str">
        <f t="shared" si="22"/>
        <v>Yes</v>
      </c>
      <c r="F477" s="3" t="e">
        <f t="shared" si="23"/>
        <v>#REF!</v>
      </c>
      <c r="G477">
        <f t="shared" si="21"/>
        <v>0</v>
      </c>
    </row>
    <row r="478" spans="4:7" x14ac:dyDescent="0.25">
      <c r="D478" s="29" t="e">
        <f>INDEX(Feuil16!$C$2:$C$328,MATCH(Feuil15!B478,Feuil16!$B$2:$B$328,0))</f>
        <v>#N/A</v>
      </c>
      <c r="E478" t="str">
        <f t="shared" si="22"/>
        <v>Yes</v>
      </c>
      <c r="F478" s="3" t="e">
        <f t="shared" si="23"/>
        <v>#REF!</v>
      </c>
      <c r="G478">
        <f t="shared" si="21"/>
        <v>0</v>
      </c>
    </row>
    <row r="479" spans="4:7" x14ac:dyDescent="0.25">
      <c r="D479" s="29" t="e">
        <f>INDEX(Feuil16!$C$2:$C$328,MATCH(Feuil15!B479,Feuil16!$B$2:$B$328,0))</f>
        <v>#N/A</v>
      </c>
      <c r="E479" t="str">
        <f t="shared" si="22"/>
        <v>Yes</v>
      </c>
      <c r="F479" s="3" t="e">
        <f t="shared" si="23"/>
        <v>#REF!</v>
      </c>
      <c r="G479">
        <f t="shared" si="21"/>
        <v>0</v>
      </c>
    </row>
    <row r="480" spans="4:7" x14ac:dyDescent="0.25">
      <c r="D480" s="29" t="e">
        <f>INDEX(Feuil16!$C$2:$C$328,MATCH(Feuil15!B480,Feuil16!$B$2:$B$328,0))</f>
        <v>#N/A</v>
      </c>
      <c r="E480" t="str">
        <f t="shared" si="22"/>
        <v>Yes</v>
      </c>
      <c r="F480" s="3" t="e">
        <f t="shared" si="23"/>
        <v>#REF!</v>
      </c>
      <c r="G480">
        <f t="shared" si="21"/>
        <v>0</v>
      </c>
    </row>
    <row r="481" spans="4:7" x14ac:dyDescent="0.25">
      <c r="D481" s="29" t="e">
        <f>INDEX(Feuil16!$C$2:$C$328,MATCH(Feuil15!B481,Feuil16!$B$2:$B$328,0))</f>
        <v>#N/A</v>
      </c>
      <c r="E481" t="str">
        <f t="shared" si="22"/>
        <v>Yes</v>
      </c>
      <c r="F481" s="3" t="e">
        <f t="shared" si="23"/>
        <v>#REF!</v>
      </c>
      <c r="G481">
        <f t="shared" si="21"/>
        <v>0</v>
      </c>
    </row>
    <row r="482" spans="4:7" x14ac:dyDescent="0.25">
      <c r="D482" s="29" t="e">
        <f>INDEX(Feuil16!$C$2:$C$328,MATCH(Feuil15!B482,Feuil16!$B$2:$B$328,0))</f>
        <v>#N/A</v>
      </c>
      <c r="E482" t="str">
        <f t="shared" si="22"/>
        <v>Yes</v>
      </c>
      <c r="F482" s="3" t="e">
        <f t="shared" si="23"/>
        <v>#REF!</v>
      </c>
      <c r="G482">
        <f t="shared" si="21"/>
        <v>0</v>
      </c>
    </row>
    <row r="483" spans="4:7" x14ac:dyDescent="0.25">
      <c r="D483" s="29" t="e">
        <f>INDEX(Feuil16!$C$2:$C$328,MATCH(Feuil15!B483,Feuil16!$B$2:$B$328,0))</f>
        <v>#N/A</v>
      </c>
      <c r="E483" t="str">
        <f t="shared" si="22"/>
        <v>Yes</v>
      </c>
      <c r="F483" s="3" t="e">
        <f t="shared" si="23"/>
        <v>#REF!</v>
      </c>
      <c r="G483">
        <f t="shared" si="21"/>
        <v>0</v>
      </c>
    </row>
    <row r="484" spans="4:7" x14ac:dyDescent="0.25">
      <c r="D484" s="29" t="e">
        <f>INDEX(Feuil16!$C$2:$C$328,MATCH(Feuil15!B484,Feuil16!$B$2:$B$328,0))</f>
        <v>#N/A</v>
      </c>
      <c r="E484" t="str">
        <f t="shared" si="22"/>
        <v>Yes</v>
      </c>
      <c r="F484" s="3" t="e">
        <f t="shared" si="23"/>
        <v>#REF!</v>
      </c>
      <c r="G484">
        <f t="shared" si="21"/>
        <v>0</v>
      </c>
    </row>
    <row r="485" spans="4:7" x14ac:dyDescent="0.25">
      <c r="D485" s="29" t="e">
        <f>INDEX(Feuil16!$C$2:$C$328,MATCH(Feuil15!B485,Feuil16!$B$2:$B$328,0))</f>
        <v>#N/A</v>
      </c>
      <c r="E485" t="str">
        <f t="shared" si="22"/>
        <v>Yes</v>
      </c>
      <c r="F485" s="3" t="e">
        <f t="shared" si="23"/>
        <v>#REF!</v>
      </c>
      <c r="G485">
        <f t="shared" si="21"/>
        <v>0</v>
      </c>
    </row>
    <row r="486" spans="4:7" x14ac:dyDescent="0.25">
      <c r="D486" s="29" t="e">
        <f>INDEX(Feuil16!$C$2:$C$328,MATCH(Feuil15!B486,Feuil16!$B$2:$B$328,0))</f>
        <v>#N/A</v>
      </c>
      <c r="E486" t="str">
        <f t="shared" si="22"/>
        <v>Yes</v>
      </c>
      <c r="F486" s="3" t="e">
        <f t="shared" si="23"/>
        <v>#REF!</v>
      </c>
      <c r="G486">
        <f t="shared" si="21"/>
        <v>0</v>
      </c>
    </row>
    <row r="487" spans="4:7" x14ac:dyDescent="0.25">
      <c r="D487" s="29" t="e">
        <f>INDEX(Feuil16!$C$2:$C$328,MATCH(Feuil15!B487,Feuil16!$B$2:$B$328,0))</f>
        <v>#N/A</v>
      </c>
      <c r="E487" t="str">
        <f t="shared" si="22"/>
        <v>Yes</v>
      </c>
      <c r="F487" s="3" t="e">
        <f t="shared" si="23"/>
        <v>#REF!</v>
      </c>
      <c r="G487">
        <f t="shared" si="21"/>
        <v>0</v>
      </c>
    </row>
    <row r="488" spans="4:7" x14ac:dyDescent="0.25">
      <c r="D488" s="29" t="e">
        <f>INDEX(Feuil16!$C$2:$C$328,MATCH(Feuil15!B488,Feuil16!$B$2:$B$328,0))</f>
        <v>#N/A</v>
      </c>
      <c r="E488" t="str">
        <f t="shared" si="22"/>
        <v>Yes</v>
      </c>
      <c r="F488" s="3" t="e">
        <f t="shared" si="23"/>
        <v>#REF!</v>
      </c>
      <c r="G488">
        <f t="shared" si="21"/>
        <v>0</v>
      </c>
    </row>
    <row r="489" spans="4:7" x14ac:dyDescent="0.25">
      <c r="D489" s="29" t="e">
        <f>INDEX(Feuil16!$C$2:$C$328,MATCH(Feuil15!B489,Feuil16!$B$2:$B$328,0))</f>
        <v>#N/A</v>
      </c>
      <c r="E489" t="str">
        <f t="shared" si="22"/>
        <v>Yes</v>
      </c>
      <c r="F489" s="3" t="e">
        <f t="shared" si="23"/>
        <v>#REF!</v>
      </c>
      <c r="G489">
        <f t="shared" si="21"/>
        <v>0</v>
      </c>
    </row>
    <row r="490" spans="4:7" x14ac:dyDescent="0.25">
      <c r="D490" s="29" t="e">
        <f>INDEX(Feuil16!$C$2:$C$328,MATCH(Feuil15!B490,Feuil16!$B$2:$B$328,0))</f>
        <v>#N/A</v>
      </c>
      <c r="E490" t="str">
        <f t="shared" si="22"/>
        <v>Yes</v>
      </c>
      <c r="F490" s="3" t="e">
        <f t="shared" si="23"/>
        <v>#REF!</v>
      </c>
      <c r="G490">
        <f t="shared" si="21"/>
        <v>0</v>
      </c>
    </row>
    <row r="491" spans="4:7" x14ac:dyDescent="0.25">
      <c r="D491" s="29" t="e">
        <f>INDEX(Feuil16!$C$2:$C$328,MATCH(Feuil15!B491,Feuil16!$B$2:$B$328,0))</f>
        <v>#N/A</v>
      </c>
      <c r="E491" t="str">
        <f t="shared" si="22"/>
        <v>Yes</v>
      </c>
      <c r="F491" s="3" t="e">
        <f t="shared" si="23"/>
        <v>#REF!</v>
      </c>
      <c r="G491">
        <f t="shared" si="21"/>
        <v>0</v>
      </c>
    </row>
    <row r="492" spans="4:7" x14ac:dyDescent="0.25">
      <c r="D492" s="29" t="e">
        <f>INDEX(Feuil16!$C$2:$C$328,MATCH(Feuil15!B492,Feuil16!$B$2:$B$328,0))</f>
        <v>#N/A</v>
      </c>
      <c r="E492" t="str">
        <f t="shared" si="22"/>
        <v>Yes</v>
      </c>
      <c r="F492" s="3" t="e">
        <f t="shared" si="23"/>
        <v>#REF!</v>
      </c>
      <c r="G492">
        <f t="shared" si="21"/>
        <v>0</v>
      </c>
    </row>
    <row r="493" spans="4:7" x14ac:dyDescent="0.25">
      <c r="D493" s="29" t="e">
        <f>INDEX(Feuil16!$C$2:$C$328,MATCH(Feuil15!B493,Feuil16!$B$2:$B$328,0))</f>
        <v>#N/A</v>
      </c>
      <c r="E493" t="str">
        <f t="shared" si="22"/>
        <v>Yes</v>
      </c>
      <c r="F493" s="3" t="e">
        <f t="shared" si="23"/>
        <v>#REF!</v>
      </c>
      <c r="G493">
        <f t="shared" si="21"/>
        <v>0</v>
      </c>
    </row>
    <row r="494" spans="4:7" x14ac:dyDescent="0.25">
      <c r="D494" s="29" t="e">
        <f>INDEX(Feuil16!$C$2:$C$328,MATCH(Feuil15!B494,Feuil16!$B$2:$B$328,0))</f>
        <v>#N/A</v>
      </c>
      <c r="E494" t="str">
        <f t="shared" si="22"/>
        <v>Yes</v>
      </c>
      <c r="F494" s="3" t="e">
        <f t="shared" si="23"/>
        <v>#REF!</v>
      </c>
      <c r="G494">
        <f t="shared" si="21"/>
        <v>0</v>
      </c>
    </row>
    <row r="495" spans="4:7" x14ac:dyDescent="0.25">
      <c r="D495" s="29" t="e">
        <f>INDEX(Feuil16!$C$2:$C$328,MATCH(Feuil15!B495,Feuil16!$B$2:$B$328,0))</f>
        <v>#N/A</v>
      </c>
      <c r="E495" t="str">
        <f t="shared" si="22"/>
        <v>Yes</v>
      </c>
      <c r="F495" s="3" t="e">
        <f t="shared" si="23"/>
        <v>#REF!</v>
      </c>
      <c r="G495">
        <f t="shared" si="21"/>
        <v>0</v>
      </c>
    </row>
    <row r="496" spans="4:7" x14ac:dyDescent="0.25">
      <c r="D496" s="29" t="e">
        <f>INDEX(Feuil16!$C$2:$C$328,MATCH(Feuil15!B496,Feuil16!$B$2:$B$328,0))</f>
        <v>#N/A</v>
      </c>
      <c r="E496" t="str">
        <f t="shared" si="22"/>
        <v>Yes</v>
      </c>
      <c r="F496" s="3" t="e">
        <f t="shared" si="23"/>
        <v>#REF!</v>
      </c>
      <c r="G496">
        <f t="shared" si="21"/>
        <v>0</v>
      </c>
    </row>
    <row r="497" spans="4:7" x14ac:dyDescent="0.25">
      <c r="D497" s="29" t="e">
        <f>INDEX(Feuil16!$C$2:$C$328,MATCH(Feuil15!B497,Feuil16!$B$2:$B$328,0))</f>
        <v>#N/A</v>
      </c>
      <c r="E497" t="str">
        <f t="shared" si="22"/>
        <v>Yes</v>
      </c>
      <c r="F497" s="3" t="e">
        <f t="shared" si="23"/>
        <v>#REF!</v>
      </c>
      <c r="G497">
        <f t="shared" si="21"/>
        <v>0</v>
      </c>
    </row>
    <row r="498" spans="4:7" x14ac:dyDescent="0.25">
      <c r="D498" s="29" t="e">
        <f>INDEX(Feuil16!$C$2:$C$328,MATCH(Feuil15!B498,Feuil16!$B$2:$B$328,0))</f>
        <v>#N/A</v>
      </c>
      <c r="E498" t="str">
        <f t="shared" si="22"/>
        <v>Yes</v>
      </c>
      <c r="F498" s="3" t="e">
        <f t="shared" si="23"/>
        <v>#REF!</v>
      </c>
      <c r="G498">
        <f t="shared" si="21"/>
        <v>0</v>
      </c>
    </row>
    <row r="499" spans="4:7" x14ac:dyDescent="0.25">
      <c r="D499" s="29" t="e">
        <f>INDEX(Feuil16!$C$2:$C$328,MATCH(Feuil15!B499,Feuil16!$B$2:$B$328,0))</f>
        <v>#N/A</v>
      </c>
      <c r="E499" t="str">
        <f t="shared" si="22"/>
        <v>Yes</v>
      </c>
      <c r="F499" s="3" t="e">
        <f t="shared" si="23"/>
        <v>#REF!</v>
      </c>
      <c r="G499">
        <f t="shared" si="21"/>
        <v>0</v>
      </c>
    </row>
    <row r="500" spans="4:7" x14ac:dyDescent="0.25">
      <c r="D500" s="29" t="e">
        <f>INDEX(Feuil16!$C$2:$C$328,MATCH(Feuil15!B500,Feuil16!$B$2:$B$328,0))</f>
        <v>#N/A</v>
      </c>
      <c r="E500" t="str">
        <f t="shared" si="22"/>
        <v>Yes</v>
      </c>
      <c r="F500" s="3" t="e">
        <f t="shared" si="23"/>
        <v>#REF!</v>
      </c>
      <c r="G500">
        <f t="shared" si="21"/>
        <v>0</v>
      </c>
    </row>
    <row r="501" spans="4:7" x14ac:dyDescent="0.25">
      <c r="D501" s="29" t="e">
        <f>INDEX(Feuil16!$C$2:$C$328,MATCH(Feuil15!B501,Feuil16!$B$2:$B$328,0))</f>
        <v>#N/A</v>
      </c>
      <c r="E501" t="str">
        <f t="shared" si="22"/>
        <v>Yes</v>
      </c>
      <c r="F501" s="3" t="e">
        <f t="shared" si="23"/>
        <v>#REF!</v>
      </c>
      <c r="G501">
        <f t="shared" si="21"/>
        <v>0</v>
      </c>
    </row>
    <row r="502" spans="4:7" x14ac:dyDescent="0.25">
      <c r="D502" s="29" t="e">
        <f>INDEX(Feuil16!$C$2:$C$328,MATCH(Feuil15!B502,Feuil16!$B$2:$B$328,0))</f>
        <v>#N/A</v>
      </c>
      <c r="E502" t="str">
        <f t="shared" si="22"/>
        <v>Yes</v>
      </c>
      <c r="F502" s="3" t="e">
        <f t="shared" si="23"/>
        <v>#REF!</v>
      </c>
      <c r="G502">
        <f t="shared" si="21"/>
        <v>0</v>
      </c>
    </row>
    <row r="503" spans="4:7" x14ac:dyDescent="0.25">
      <c r="D503" s="29" t="e">
        <f>INDEX(Feuil16!$C$2:$C$328,MATCH(Feuil15!B503,Feuil16!$B$2:$B$328,0))</f>
        <v>#N/A</v>
      </c>
      <c r="E503" t="str">
        <f t="shared" si="22"/>
        <v>Yes</v>
      </c>
      <c r="F503" s="3" t="e">
        <f t="shared" si="23"/>
        <v>#REF!</v>
      </c>
      <c r="G503">
        <f t="shared" si="21"/>
        <v>0</v>
      </c>
    </row>
    <row r="504" spans="4:7" x14ac:dyDescent="0.25">
      <c r="D504" s="29" t="e">
        <f>INDEX(Feuil16!$C$2:$C$328,MATCH(Feuil15!B504,Feuil16!$B$2:$B$328,0))</f>
        <v>#N/A</v>
      </c>
      <c r="E504" t="str">
        <f t="shared" si="22"/>
        <v>Yes</v>
      </c>
      <c r="F504" s="3" t="e">
        <f t="shared" si="23"/>
        <v>#REF!</v>
      </c>
      <c r="G504">
        <f t="shared" si="21"/>
        <v>0</v>
      </c>
    </row>
    <row r="505" spans="4:7" x14ac:dyDescent="0.25">
      <c r="D505" s="29" t="e">
        <f>INDEX(Feuil16!$C$2:$C$328,MATCH(Feuil15!B505,Feuil16!$B$2:$B$328,0))</f>
        <v>#N/A</v>
      </c>
      <c r="E505" t="str">
        <f t="shared" si="22"/>
        <v>Yes</v>
      </c>
      <c r="F505" s="3" t="e">
        <f t="shared" si="23"/>
        <v>#REF!</v>
      </c>
      <c r="G505">
        <f t="shared" si="21"/>
        <v>0</v>
      </c>
    </row>
    <row r="506" spans="4:7" x14ac:dyDescent="0.25">
      <c r="D506" s="29" t="e">
        <f>INDEX(Feuil16!$C$2:$C$328,MATCH(Feuil15!B506,Feuil16!$B$2:$B$328,0))</f>
        <v>#N/A</v>
      </c>
      <c r="E506" t="str">
        <f t="shared" si="22"/>
        <v>Yes</v>
      </c>
      <c r="F506" s="3" t="e">
        <f t="shared" si="23"/>
        <v>#REF!</v>
      </c>
      <c r="G506">
        <f t="shared" si="21"/>
        <v>0</v>
      </c>
    </row>
    <row r="507" spans="4:7" x14ac:dyDescent="0.25">
      <c r="D507" s="29" t="e">
        <f>INDEX(Feuil16!$C$2:$C$328,MATCH(Feuil15!B507,Feuil16!$B$2:$B$328,0))</f>
        <v>#N/A</v>
      </c>
      <c r="E507" t="str">
        <f t="shared" si="22"/>
        <v>Yes</v>
      </c>
      <c r="F507" s="3" t="e">
        <f t="shared" si="23"/>
        <v>#REF!</v>
      </c>
      <c r="G507">
        <f t="shared" si="21"/>
        <v>0</v>
      </c>
    </row>
    <row r="508" spans="4:7" x14ac:dyDescent="0.25">
      <c r="D508" s="29" t="e">
        <f>INDEX(Feuil16!$C$2:$C$328,MATCH(Feuil15!B508,Feuil16!$B$2:$B$328,0))</f>
        <v>#N/A</v>
      </c>
      <c r="E508" t="str">
        <f t="shared" si="22"/>
        <v>Yes</v>
      </c>
      <c r="F508" s="3" t="e">
        <f t="shared" si="23"/>
        <v>#REF!</v>
      </c>
      <c r="G508">
        <f t="shared" si="21"/>
        <v>0</v>
      </c>
    </row>
    <row r="509" spans="4:7" x14ac:dyDescent="0.25">
      <c r="D509" s="29" t="e">
        <f>INDEX(Feuil16!$C$2:$C$328,MATCH(Feuil15!B509,Feuil16!$B$2:$B$328,0))</f>
        <v>#N/A</v>
      </c>
      <c r="E509" t="str">
        <f t="shared" si="22"/>
        <v>Yes</v>
      </c>
      <c r="F509" s="3" t="e">
        <f t="shared" si="23"/>
        <v>#REF!</v>
      </c>
      <c r="G509">
        <f t="shared" si="21"/>
        <v>0</v>
      </c>
    </row>
    <row r="510" spans="4:7" x14ac:dyDescent="0.25">
      <c r="D510" s="29" t="e">
        <f>INDEX(Feuil16!$C$2:$C$328,MATCH(Feuil15!B510,Feuil16!$B$2:$B$328,0))</f>
        <v>#N/A</v>
      </c>
      <c r="E510" t="str">
        <f t="shared" si="22"/>
        <v>Yes</v>
      </c>
      <c r="F510" s="3" t="e">
        <f t="shared" si="23"/>
        <v>#REF!</v>
      </c>
      <c r="G510">
        <f t="shared" si="21"/>
        <v>0</v>
      </c>
    </row>
    <row r="511" spans="4:7" x14ac:dyDescent="0.25">
      <c r="D511" s="29" t="e">
        <f>INDEX(Feuil16!$C$2:$C$328,MATCH(Feuil15!B511,Feuil16!$B$2:$B$328,0))</f>
        <v>#N/A</v>
      </c>
      <c r="E511" t="str">
        <f t="shared" si="22"/>
        <v>Yes</v>
      </c>
      <c r="F511" s="3" t="e">
        <f t="shared" si="23"/>
        <v>#REF!</v>
      </c>
      <c r="G511">
        <f t="shared" si="21"/>
        <v>0</v>
      </c>
    </row>
    <row r="512" spans="4:7" x14ac:dyDescent="0.25">
      <c r="D512" s="29" t="e">
        <f>INDEX(Feuil16!$C$2:$C$328,MATCH(Feuil15!B512,Feuil16!$B$2:$B$328,0))</f>
        <v>#N/A</v>
      </c>
      <c r="E512" t="str">
        <f t="shared" si="22"/>
        <v>Yes</v>
      </c>
      <c r="F512" s="3" t="e">
        <f t="shared" si="23"/>
        <v>#REF!</v>
      </c>
      <c r="G512">
        <f t="shared" si="21"/>
        <v>0</v>
      </c>
    </row>
    <row r="513" spans="4:7" x14ac:dyDescent="0.25">
      <c r="D513" s="29" t="e">
        <f>INDEX(Feuil16!$C$2:$C$328,MATCH(Feuil15!B513,Feuil16!$B$2:$B$328,0))</f>
        <v>#N/A</v>
      </c>
      <c r="E513" t="str">
        <f t="shared" si="22"/>
        <v>Yes</v>
      </c>
      <c r="F513" s="3" t="e">
        <f t="shared" si="23"/>
        <v>#REF!</v>
      </c>
      <c r="G513">
        <f t="shared" si="21"/>
        <v>0</v>
      </c>
    </row>
    <row r="514" spans="4:7" x14ac:dyDescent="0.25">
      <c r="D514" s="29" t="e">
        <f>INDEX(Feuil16!$C$2:$C$328,MATCH(Feuil15!B514,Feuil16!$B$2:$B$328,0))</f>
        <v>#N/A</v>
      </c>
      <c r="E514" t="str">
        <f t="shared" si="22"/>
        <v>Yes</v>
      </c>
      <c r="F514" s="3" t="e">
        <f t="shared" si="23"/>
        <v>#REF!</v>
      </c>
      <c r="G514">
        <f t="shared" si="21"/>
        <v>0</v>
      </c>
    </row>
    <row r="515" spans="4:7" x14ac:dyDescent="0.25">
      <c r="D515" s="29" t="e">
        <f>INDEX(Feuil16!$C$2:$C$328,MATCH(Feuil15!B515,Feuil16!$B$2:$B$328,0))</f>
        <v>#N/A</v>
      </c>
      <c r="E515" t="str">
        <f t="shared" si="22"/>
        <v>Yes</v>
      </c>
      <c r="F515" s="3" t="e">
        <f t="shared" si="23"/>
        <v>#REF!</v>
      </c>
      <c r="G515">
        <f t="shared" si="21"/>
        <v>0</v>
      </c>
    </row>
    <row r="516" spans="4:7" x14ac:dyDescent="0.25">
      <c r="D516" s="29" t="e">
        <f>INDEX(Feuil16!$C$2:$C$328,MATCH(Feuil15!B516,Feuil16!$B$2:$B$328,0))</f>
        <v>#N/A</v>
      </c>
      <c r="E516" t="str">
        <f t="shared" si="22"/>
        <v>Yes</v>
      </c>
      <c r="F516" s="3" t="e">
        <f t="shared" si="23"/>
        <v>#REF!</v>
      </c>
      <c r="G516">
        <f t="shared" ref="G516:G579" si="24">A516</f>
        <v>0</v>
      </c>
    </row>
    <row r="517" spans="4:7" x14ac:dyDescent="0.25">
      <c r="D517" s="29" t="e">
        <f>INDEX(Feuil16!$C$2:$C$328,MATCH(Feuil15!B517,Feuil16!$B$2:$B$328,0))</f>
        <v>#N/A</v>
      </c>
      <c r="E517" t="str">
        <f t="shared" ref="E517:E580" si="25">IF(ISNA(D517),"Yes",D517)</f>
        <v>Yes</v>
      </c>
      <c r="F517" s="3" t="e">
        <f t="shared" ref="F517:F580" si="26">IF(GETPIVOTDATA("Article",$A$3,"Article",B517,"Emplacement",A517)&gt;1,IF(E517="Yes",GETPIVOTDATA("Article",$A$3,"Article",B517,"Emplacement",A517)/2,C517),GETPIVOTDATA("Article",$A$3,"Article",B517,"Emplacement",A517))</f>
        <v>#REF!</v>
      </c>
      <c r="G517">
        <f t="shared" si="24"/>
        <v>0</v>
      </c>
    </row>
    <row r="518" spans="4:7" x14ac:dyDescent="0.25">
      <c r="D518" s="29" t="e">
        <f>INDEX(Feuil16!$C$2:$C$328,MATCH(Feuil15!B518,Feuil16!$B$2:$B$328,0))</f>
        <v>#N/A</v>
      </c>
      <c r="E518" t="str">
        <f t="shared" si="25"/>
        <v>Yes</v>
      </c>
      <c r="F518" s="3" t="e">
        <f t="shared" si="26"/>
        <v>#REF!</v>
      </c>
      <c r="G518">
        <f t="shared" si="24"/>
        <v>0</v>
      </c>
    </row>
    <row r="519" spans="4:7" x14ac:dyDescent="0.25">
      <c r="D519" s="29" t="e">
        <f>INDEX(Feuil16!$C$2:$C$328,MATCH(Feuil15!B519,Feuil16!$B$2:$B$328,0))</f>
        <v>#N/A</v>
      </c>
      <c r="E519" t="str">
        <f t="shared" si="25"/>
        <v>Yes</v>
      </c>
      <c r="F519" s="3" t="e">
        <f t="shared" si="26"/>
        <v>#REF!</v>
      </c>
      <c r="G519">
        <f t="shared" si="24"/>
        <v>0</v>
      </c>
    </row>
    <row r="520" spans="4:7" x14ac:dyDescent="0.25">
      <c r="D520" s="29" t="e">
        <f>INDEX(Feuil16!$C$2:$C$328,MATCH(Feuil15!B520,Feuil16!$B$2:$B$328,0))</f>
        <v>#N/A</v>
      </c>
      <c r="E520" t="str">
        <f t="shared" si="25"/>
        <v>Yes</v>
      </c>
      <c r="F520" s="3" t="e">
        <f t="shared" si="26"/>
        <v>#REF!</v>
      </c>
      <c r="G520">
        <f t="shared" si="24"/>
        <v>0</v>
      </c>
    </row>
    <row r="521" spans="4:7" x14ac:dyDescent="0.25">
      <c r="D521" s="29" t="e">
        <f>INDEX(Feuil16!$C$2:$C$328,MATCH(Feuil15!B521,Feuil16!$B$2:$B$328,0))</f>
        <v>#N/A</v>
      </c>
      <c r="E521" t="str">
        <f t="shared" si="25"/>
        <v>Yes</v>
      </c>
      <c r="F521" s="3" t="e">
        <f t="shared" si="26"/>
        <v>#REF!</v>
      </c>
      <c r="G521">
        <f t="shared" si="24"/>
        <v>0</v>
      </c>
    </row>
    <row r="522" spans="4:7" x14ac:dyDescent="0.25">
      <c r="D522" s="29" t="e">
        <f>INDEX(Feuil16!$C$2:$C$328,MATCH(Feuil15!B522,Feuil16!$B$2:$B$328,0))</f>
        <v>#N/A</v>
      </c>
      <c r="E522" t="str">
        <f t="shared" si="25"/>
        <v>Yes</v>
      </c>
      <c r="F522" s="3" t="e">
        <f t="shared" si="26"/>
        <v>#REF!</v>
      </c>
      <c r="G522">
        <f t="shared" si="24"/>
        <v>0</v>
      </c>
    </row>
    <row r="523" spans="4:7" x14ac:dyDescent="0.25">
      <c r="D523" s="29" t="e">
        <f>INDEX(Feuil16!$C$2:$C$328,MATCH(Feuil15!B523,Feuil16!$B$2:$B$328,0))</f>
        <v>#N/A</v>
      </c>
      <c r="E523" t="str">
        <f t="shared" si="25"/>
        <v>Yes</v>
      </c>
      <c r="F523" s="3" t="e">
        <f t="shared" si="26"/>
        <v>#REF!</v>
      </c>
      <c r="G523">
        <f t="shared" si="24"/>
        <v>0</v>
      </c>
    </row>
    <row r="524" spans="4:7" x14ac:dyDescent="0.25">
      <c r="D524" s="29" t="e">
        <f>INDEX(Feuil16!$C$2:$C$328,MATCH(Feuil15!B524,Feuil16!$B$2:$B$328,0))</f>
        <v>#N/A</v>
      </c>
      <c r="E524" t="str">
        <f t="shared" si="25"/>
        <v>Yes</v>
      </c>
      <c r="F524" s="3" t="e">
        <f t="shared" si="26"/>
        <v>#REF!</v>
      </c>
      <c r="G524">
        <f t="shared" si="24"/>
        <v>0</v>
      </c>
    </row>
    <row r="525" spans="4:7" x14ac:dyDescent="0.25">
      <c r="D525" s="29" t="e">
        <f>INDEX(Feuil16!$C$2:$C$328,MATCH(Feuil15!B525,Feuil16!$B$2:$B$328,0))</f>
        <v>#N/A</v>
      </c>
      <c r="E525" t="str">
        <f t="shared" si="25"/>
        <v>Yes</v>
      </c>
      <c r="F525" s="3" t="e">
        <f t="shared" si="26"/>
        <v>#REF!</v>
      </c>
      <c r="G525">
        <f t="shared" si="24"/>
        <v>0</v>
      </c>
    </row>
    <row r="526" spans="4:7" x14ac:dyDescent="0.25">
      <c r="D526" s="29" t="e">
        <f>INDEX(Feuil16!$C$2:$C$328,MATCH(Feuil15!B526,Feuil16!$B$2:$B$328,0))</f>
        <v>#N/A</v>
      </c>
      <c r="E526" t="str">
        <f t="shared" si="25"/>
        <v>Yes</v>
      </c>
      <c r="F526" s="3" t="e">
        <f t="shared" si="26"/>
        <v>#REF!</v>
      </c>
      <c r="G526">
        <f t="shared" si="24"/>
        <v>0</v>
      </c>
    </row>
    <row r="527" spans="4:7" x14ac:dyDescent="0.25">
      <c r="D527" s="29" t="e">
        <f>INDEX(Feuil16!$C$2:$C$328,MATCH(Feuil15!B527,Feuil16!$B$2:$B$328,0))</f>
        <v>#N/A</v>
      </c>
      <c r="E527" t="str">
        <f t="shared" si="25"/>
        <v>Yes</v>
      </c>
      <c r="F527" s="3" t="e">
        <f t="shared" si="26"/>
        <v>#REF!</v>
      </c>
      <c r="G527">
        <f t="shared" si="24"/>
        <v>0</v>
      </c>
    </row>
    <row r="528" spans="4:7" x14ac:dyDescent="0.25">
      <c r="D528" s="29" t="e">
        <f>INDEX(Feuil16!$C$2:$C$328,MATCH(Feuil15!B528,Feuil16!$B$2:$B$328,0))</f>
        <v>#N/A</v>
      </c>
      <c r="E528" t="str">
        <f t="shared" si="25"/>
        <v>Yes</v>
      </c>
      <c r="F528" s="3" t="e">
        <f t="shared" si="26"/>
        <v>#REF!</v>
      </c>
      <c r="G528">
        <f t="shared" si="24"/>
        <v>0</v>
      </c>
    </row>
    <row r="529" spans="4:7" x14ac:dyDescent="0.25">
      <c r="D529" s="29" t="e">
        <f>INDEX(Feuil16!$C$2:$C$328,MATCH(Feuil15!B529,Feuil16!$B$2:$B$328,0))</f>
        <v>#N/A</v>
      </c>
      <c r="E529" t="str">
        <f t="shared" si="25"/>
        <v>Yes</v>
      </c>
      <c r="F529" s="3" t="e">
        <f t="shared" si="26"/>
        <v>#REF!</v>
      </c>
      <c r="G529">
        <f t="shared" si="24"/>
        <v>0</v>
      </c>
    </row>
    <row r="530" spans="4:7" x14ac:dyDescent="0.25">
      <c r="D530" s="29" t="e">
        <f>INDEX(Feuil16!$C$2:$C$328,MATCH(Feuil15!B530,Feuil16!$B$2:$B$328,0))</f>
        <v>#N/A</v>
      </c>
      <c r="E530" t="str">
        <f t="shared" si="25"/>
        <v>Yes</v>
      </c>
      <c r="F530" s="3" t="e">
        <f t="shared" si="26"/>
        <v>#REF!</v>
      </c>
      <c r="G530">
        <f t="shared" si="24"/>
        <v>0</v>
      </c>
    </row>
    <row r="531" spans="4:7" x14ac:dyDescent="0.25">
      <c r="D531" s="29" t="e">
        <f>INDEX(Feuil16!$C$2:$C$328,MATCH(Feuil15!B531,Feuil16!$B$2:$B$328,0))</f>
        <v>#N/A</v>
      </c>
      <c r="E531" t="str">
        <f t="shared" si="25"/>
        <v>Yes</v>
      </c>
      <c r="F531" s="3" t="e">
        <f t="shared" si="26"/>
        <v>#REF!</v>
      </c>
      <c r="G531">
        <f t="shared" si="24"/>
        <v>0</v>
      </c>
    </row>
    <row r="532" spans="4:7" x14ac:dyDescent="0.25">
      <c r="D532" s="29" t="e">
        <f>INDEX(Feuil16!$C$2:$C$328,MATCH(Feuil15!B532,Feuil16!$B$2:$B$328,0))</f>
        <v>#N/A</v>
      </c>
      <c r="E532" t="str">
        <f t="shared" si="25"/>
        <v>Yes</v>
      </c>
      <c r="F532" s="3" t="e">
        <f t="shared" si="26"/>
        <v>#REF!</v>
      </c>
      <c r="G532">
        <f t="shared" si="24"/>
        <v>0</v>
      </c>
    </row>
    <row r="533" spans="4:7" x14ac:dyDescent="0.25">
      <c r="D533" s="29" t="e">
        <f>INDEX(Feuil16!$C$2:$C$328,MATCH(Feuil15!B533,Feuil16!$B$2:$B$328,0))</f>
        <v>#N/A</v>
      </c>
      <c r="E533" t="str">
        <f t="shared" si="25"/>
        <v>Yes</v>
      </c>
      <c r="F533" s="3" t="e">
        <f t="shared" si="26"/>
        <v>#REF!</v>
      </c>
      <c r="G533">
        <f t="shared" si="24"/>
        <v>0</v>
      </c>
    </row>
    <row r="534" spans="4:7" x14ac:dyDescent="0.25">
      <c r="D534" s="29" t="e">
        <f>INDEX(Feuil16!$C$2:$C$328,MATCH(Feuil15!B534,Feuil16!$B$2:$B$328,0))</f>
        <v>#N/A</v>
      </c>
      <c r="E534" t="str">
        <f t="shared" si="25"/>
        <v>Yes</v>
      </c>
      <c r="F534" s="3" t="e">
        <f t="shared" si="26"/>
        <v>#REF!</v>
      </c>
      <c r="G534">
        <f t="shared" si="24"/>
        <v>0</v>
      </c>
    </row>
    <row r="535" spans="4:7" x14ac:dyDescent="0.25">
      <c r="D535" s="29" t="e">
        <f>INDEX(Feuil16!$C$2:$C$328,MATCH(Feuil15!B535,Feuil16!$B$2:$B$328,0))</f>
        <v>#N/A</v>
      </c>
      <c r="E535" t="str">
        <f t="shared" si="25"/>
        <v>Yes</v>
      </c>
      <c r="F535" s="3" t="e">
        <f t="shared" si="26"/>
        <v>#REF!</v>
      </c>
      <c r="G535">
        <f t="shared" si="24"/>
        <v>0</v>
      </c>
    </row>
    <row r="536" spans="4:7" x14ac:dyDescent="0.25">
      <c r="D536" s="29" t="e">
        <f>INDEX(Feuil16!$C$2:$C$328,MATCH(Feuil15!B536,Feuil16!$B$2:$B$328,0))</f>
        <v>#N/A</v>
      </c>
      <c r="E536" t="str">
        <f t="shared" si="25"/>
        <v>Yes</v>
      </c>
      <c r="F536" s="3" t="e">
        <f t="shared" si="26"/>
        <v>#REF!</v>
      </c>
      <c r="G536">
        <f t="shared" si="24"/>
        <v>0</v>
      </c>
    </row>
    <row r="537" spans="4:7" x14ac:dyDescent="0.25">
      <c r="D537" s="29" t="e">
        <f>INDEX(Feuil16!$C$2:$C$328,MATCH(Feuil15!B537,Feuil16!$B$2:$B$328,0))</f>
        <v>#N/A</v>
      </c>
      <c r="E537" t="str">
        <f t="shared" si="25"/>
        <v>Yes</v>
      </c>
      <c r="F537" s="3" t="e">
        <f t="shared" si="26"/>
        <v>#REF!</v>
      </c>
      <c r="G537">
        <f t="shared" si="24"/>
        <v>0</v>
      </c>
    </row>
    <row r="538" spans="4:7" x14ac:dyDescent="0.25">
      <c r="D538" s="29" t="e">
        <f>INDEX(Feuil16!$C$2:$C$328,MATCH(Feuil15!B538,Feuil16!$B$2:$B$328,0))</f>
        <v>#N/A</v>
      </c>
      <c r="E538" t="str">
        <f t="shared" si="25"/>
        <v>Yes</v>
      </c>
      <c r="F538" s="3" t="e">
        <f t="shared" si="26"/>
        <v>#REF!</v>
      </c>
      <c r="G538">
        <f t="shared" si="24"/>
        <v>0</v>
      </c>
    </row>
    <row r="539" spans="4:7" x14ac:dyDescent="0.25">
      <c r="D539" s="29" t="e">
        <f>INDEX(Feuil16!$C$2:$C$328,MATCH(Feuil15!B539,Feuil16!$B$2:$B$328,0))</f>
        <v>#N/A</v>
      </c>
      <c r="E539" t="str">
        <f t="shared" si="25"/>
        <v>Yes</v>
      </c>
      <c r="F539" s="3" t="e">
        <f t="shared" si="26"/>
        <v>#REF!</v>
      </c>
      <c r="G539">
        <f t="shared" si="24"/>
        <v>0</v>
      </c>
    </row>
    <row r="540" spans="4:7" x14ac:dyDescent="0.25">
      <c r="D540" s="29" t="e">
        <f>INDEX(Feuil16!$C$2:$C$328,MATCH(Feuil15!B540,Feuil16!$B$2:$B$328,0))</f>
        <v>#N/A</v>
      </c>
      <c r="E540" t="str">
        <f t="shared" si="25"/>
        <v>Yes</v>
      </c>
      <c r="F540" s="3" t="e">
        <f t="shared" si="26"/>
        <v>#REF!</v>
      </c>
      <c r="G540">
        <f t="shared" si="24"/>
        <v>0</v>
      </c>
    </row>
    <row r="541" spans="4:7" x14ac:dyDescent="0.25">
      <c r="D541" s="29" t="e">
        <f>INDEX(Feuil16!$C$2:$C$328,MATCH(Feuil15!B541,Feuil16!$B$2:$B$328,0))</f>
        <v>#N/A</v>
      </c>
      <c r="E541" t="str">
        <f t="shared" si="25"/>
        <v>Yes</v>
      </c>
      <c r="F541" s="3" t="e">
        <f t="shared" si="26"/>
        <v>#REF!</v>
      </c>
      <c r="G541">
        <f t="shared" si="24"/>
        <v>0</v>
      </c>
    </row>
    <row r="542" spans="4:7" x14ac:dyDescent="0.25">
      <c r="D542" s="29" t="e">
        <f>INDEX(Feuil16!$C$2:$C$328,MATCH(Feuil15!B542,Feuil16!$B$2:$B$328,0))</f>
        <v>#N/A</v>
      </c>
      <c r="E542" t="str">
        <f t="shared" si="25"/>
        <v>Yes</v>
      </c>
      <c r="F542" s="3" t="e">
        <f t="shared" si="26"/>
        <v>#REF!</v>
      </c>
      <c r="G542">
        <f t="shared" si="24"/>
        <v>0</v>
      </c>
    </row>
    <row r="543" spans="4:7" x14ac:dyDescent="0.25">
      <c r="D543" s="29" t="e">
        <f>INDEX(Feuil16!$C$2:$C$328,MATCH(Feuil15!B543,Feuil16!$B$2:$B$328,0))</f>
        <v>#N/A</v>
      </c>
      <c r="E543" t="str">
        <f t="shared" si="25"/>
        <v>Yes</v>
      </c>
      <c r="F543" s="3" t="e">
        <f t="shared" si="26"/>
        <v>#REF!</v>
      </c>
      <c r="G543">
        <f t="shared" si="24"/>
        <v>0</v>
      </c>
    </row>
    <row r="544" spans="4:7" x14ac:dyDescent="0.25">
      <c r="D544" s="29" t="e">
        <f>INDEX(Feuil16!$C$2:$C$328,MATCH(Feuil15!B544,Feuil16!$B$2:$B$328,0))</f>
        <v>#N/A</v>
      </c>
      <c r="E544" t="str">
        <f t="shared" si="25"/>
        <v>Yes</v>
      </c>
      <c r="F544" s="3" t="e">
        <f t="shared" si="26"/>
        <v>#REF!</v>
      </c>
      <c r="G544">
        <f t="shared" si="24"/>
        <v>0</v>
      </c>
    </row>
    <row r="545" spans="4:7" x14ac:dyDescent="0.25">
      <c r="D545" s="29" t="e">
        <f>INDEX(Feuil16!$C$2:$C$328,MATCH(Feuil15!B545,Feuil16!$B$2:$B$328,0))</f>
        <v>#N/A</v>
      </c>
      <c r="E545" t="str">
        <f t="shared" si="25"/>
        <v>Yes</v>
      </c>
      <c r="F545" s="3" t="e">
        <f t="shared" si="26"/>
        <v>#REF!</v>
      </c>
      <c r="G545">
        <f t="shared" si="24"/>
        <v>0</v>
      </c>
    </row>
    <row r="546" spans="4:7" x14ac:dyDescent="0.25">
      <c r="D546" s="29" t="e">
        <f>INDEX(Feuil16!$C$2:$C$328,MATCH(Feuil15!B546,Feuil16!$B$2:$B$328,0))</f>
        <v>#N/A</v>
      </c>
      <c r="E546" t="str">
        <f t="shared" si="25"/>
        <v>Yes</v>
      </c>
      <c r="F546" s="3" t="e">
        <f t="shared" si="26"/>
        <v>#REF!</v>
      </c>
      <c r="G546">
        <f t="shared" si="24"/>
        <v>0</v>
      </c>
    </row>
    <row r="547" spans="4:7" x14ac:dyDescent="0.25">
      <c r="D547" s="29" t="e">
        <f>INDEX(Feuil16!$C$2:$C$328,MATCH(Feuil15!B547,Feuil16!$B$2:$B$328,0))</f>
        <v>#N/A</v>
      </c>
      <c r="E547" t="str">
        <f t="shared" si="25"/>
        <v>Yes</v>
      </c>
      <c r="F547" s="3" t="e">
        <f t="shared" si="26"/>
        <v>#REF!</v>
      </c>
      <c r="G547">
        <f t="shared" si="24"/>
        <v>0</v>
      </c>
    </row>
    <row r="548" spans="4:7" x14ac:dyDescent="0.25">
      <c r="D548" s="29" t="e">
        <f>INDEX(Feuil16!$C$2:$C$328,MATCH(Feuil15!B548,Feuil16!$B$2:$B$328,0))</f>
        <v>#N/A</v>
      </c>
      <c r="E548" t="str">
        <f t="shared" si="25"/>
        <v>Yes</v>
      </c>
      <c r="F548" s="3" t="e">
        <f t="shared" si="26"/>
        <v>#REF!</v>
      </c>
      <c r="G548">
        <f t="shared" si="24"/>
        <v>0</v>
      </c>
    </row>
    <row r="549" spans="4:7" x14ac:dyDescent="0.25">
      <c r="D549" s="29" t="e">
        <f>INDEX(Feuil16!$C$2:$C$328,MATCH(Feuil15!B549,Feuil16!$B$2:$B$328,0))</f>
        <v>#N/A</v>
      </c>
      <c r="E549" t="str">
        <f t="shared" si="25"/>
        <v>Yes</v>
      </c>
      <c r="F549" s="3" t="e">
        <f t="shared" si="26"/>
        <v>#REF!</v>
      </c>
      <c r="G549">
        <f t="shared" si="24"/>
        <v>0</v>
      </c>
    </row>
    <row r="550" spans="4:7" x14ac:dyDescent="0.25">
      <c r="D550" s="29" t="e">
        <f>INDEX(Feuil16!$C$2:$C$328,MATCH(Feuil15!B550,Feuil16!$B$2:$B$328,0))</f>
        <v>#N/A</v>
      </c>
      <c r="E550" t="str">
        <f t="shared" si="25"/>
        <v>Yes</v>
      </c>
      <c r="F550" s="3" t="e">
        <f t="shared" si="26"/>
        <v>#REF!</v>
      </c>
      <c r="G550">
        <f t="shared" si="24"/>
        <v>0</v>
      </c>
    </row>
    <row r="551" spans="4:7" x14ac:dyDescent="0.25">
      <c r="D551" s="29" t="e">
        <f>INDEX(Feuil16!$C$2:$C$328,MATCH(Feuil15!B551,Feuil16!$B$2:$B$328,0))</f>
        <v>#N/A</v>
      </c>
      <c r="E551" t="str">
        <f t="shared" si="25"/>
        <v>Yes</v>
      </c>
      <c r="F551" s="3" t="e">
        <f t="shared" si="26"/>
        <v>#REF!</v>
      </c>
      <c r="G551">
        <f t="shared" si="24"/>
        <v>0</v>
      </c>
    </row>
    <row r="552" spans="4:7" x14ac:dyDescent="0.25">
      <c r="D552" s="29" t="e">
        <f>INDEX(Feuil16!$C$2:$C$328,MATCH(Feuil15!B552,Feuil16!$B$2:$B$328,0))</f>
        <v>#N/A</v>
      </c>
      <c r="E552" t="str">
        <f t="shared" si="25"/>
        <v>Yes</v>
      </c>
      <c r="F552" s="3" t="e">
        <f t="shared" si="26"/>
        <v>#REF!</v>
      </c>
      <c r="G552">
        <f t="shared" si="24"/>
        <v>0</v>
      </c>
    </row>
    <row r="553" spans="4:7" x14ac:dyDescent="0.25">
      <c r="D553" s="29" t="e">
        <f>INDEX(Feuil16!$C$2:$C$328,MATCH(Feuil15!B553,Feuil16!$B$2:$B$328,0))</f>
        <v>#N/A</v>
      </c>
      <c r="E553" t="str">
        <f t="shared" si="25"/>
        <v>Yes</v>
      </c>
      <c r="F553" s="3" t="e">
        <f t="shared" si="26"/>
        <v>#REF!</v>
      </c>
      <c r="G553">
        <f t="shared" si="24"/>
        <v>0</v>
      </c>
    </row>
    <row r="554" spans="4:7" x14ac:dyDescent="0.25">
      <c r="D554" s="29" t="e">
        <f>INDEX(Feuil16!$C$2:$C$328,MATCH(Feuil15!B554,Feuil16!$B$2:$B$328,0))</f>
        <v>#N/A</v>
      </c>
      <c r="E554" t="str">
        <f t="shared" si="25"/>
        <v>Yes</v>
      </c>
      <c r="F554" s="3" t="e">
        <f t="shared" si="26"/>
        <v>#REF!</v>
      </c>
      <c r="G554">
        <f t="shared" si="24"/>
        <v>0</v>
      </c>
    </row>
    <row r="555" spans="4:7" x14ac:dyDescent="0.25">
      <c r="D555" s="29" t="e">
        <f>INDEX(Feuil16!$C$2:$C$328,MATCH(Feuil15!B555,Feuil16!$B$2:$B$328,0))</f>
        <v>#N/A</v>
      </c>
      <c r="E555" t="str">
        <f t="shared" si="25"/>
        <v>Yes</v>
      </c>
      <c r="F555" s="3" t="e">
        <f t="shared" si="26"/>
        <v>#REF!</v>
      </c>
      <c r="G555">
        <f t="shared" si="24"/>
        <v>0</v>
      </c>
    </row>
    <row r="556" spans="4:7" x14ac:dyDescent="0.25">
      <c r="D556" s="29" t="e">
        <f>INDEX(Feuil16!$C$2:$C$328,MATCH(Feuil15!B556,Feuil16!$B$2:$B$328,0))</f>
        <v>#N/A</v>
      </c>
      <c r="E556" t="str">
        <f t="shared" si="25"/>
        <v>Yes</v>
      </c>
      <c r="F556" s="3" t="e">
        <f t="shared" si="26"/>
        <v>#REF!</v>
      </c>
      <c r="G556">
        <f t="shared" si="24"/>
        <v>0</v>
      </c>
    </row>
    <row r="557" spans="4:7" x14ac:dyDescent="0.25">
      <c r="D557" s="29" t="e">
        <f>INDEX(Feuil16!$C$2:$C$328,MATCH(Feuil15!B557,Feuil16!$B$2:$B$328,0))</f>
        <v>#N/A</v>
      </c>
      <c r="E557" t="str">
        <f t="shared" si="25"/>
        <v>Yes</v>
      </c>
      <c r="F557" s="3" t="e">
        <f t="shared" si="26"/>
        <v>#REF!</v>
      </c>
      <c r="G557">
        <f t="shared" si="24"/>
        <v>0</v>
      </c>
    </row>
    <row r="558" spans="4:7" x14ac:dyDescent="0.25">
      <c r="D558" s="29" t="e">
        <f>INDEX(Feuil16!$C$2:$C$328,MATCH(Feuil15!B558,Feuil16!$B$2:$B$328,0))</f>
        <v>#N/A</v>
      </c>
      <c r="E558" t="str">
        <f t="shared" si="25"/>
        <v>Yes</v>
      </c>
      <c r="F558" s="3" t="e">
        <f t="shared" si="26"/>
        <v>#REF!</v>
      </c>
      <c r="G558">
        <f t="shared" si="24"/>
        <v>0</v>
      </c>
    </row>
    <row r="559" spans="4:7" x14ac:dyDescent="0.25">
      <c r="D559" s="29" t="e">
        <f>INDEX(Feuil16!$C$2:$C$328,MATCH(Feuil15!B559,Feuil16!$B$2:$B$328,0))</f>
        <v>#N/A</v>
      </c>
      <c r="E559" t="str">
        <f t="shared" si="25"/>
        <v>Yes</v>
      </c>
      <c r="F559" s="3" t="e">
        <f t="shared" si="26"/>
        <v>#REF!</v>
      </c>
      <c r="G559">
        <f t="shared" si="24"/>
        <v>0</v>
      </c>
    </row>
    <row r="560" spans="4:7" x14ac:dyDescent="0.25">
      <c r="D560" s="29" t="e">
        <f>INDEX(Feuil16!$C$2:$C$328,MATCH(Feuil15!B560,Feuil16!$B$2:$B$328,0))</f>
        <v>#N/A</v>
      </c>
      <c r="E560" t="str">
        <f t="shared" si="25"/>
        <v>Yes</v>
      </c>
      <c r="F560" s="3" t="e">
        <f t="shared" si="26"/>
        <v>#REF!</v>
      </c>
      <c r="G560">
        <f t="shared" si="24"/>
        <v>0</v>
      </c>
    </row>
    <row r="561" spans="4:7" x14ac:dyDescent="0.25">
      <c r="D561" s="29" t="e">
        <f>INDEX(Feuil16!$C$2:$C$328,MATCH(Feuil15!B561,Feuil16!$B$2:$B$328,0))</f>
        <v>#N/A</v>
      </c>
      <c r="E561" t="str">
        <f t="shared" si="25"/>
        <v>Yes</v>
      </c>
      <c r="F561" s="3" t="e">
        <f t="shared" si="26"/>
        <v>#REF!</v>
      </c>
      <c r="G561">
        <f t="shared" si="24"/>
        <v>0</v>
      </c>
    </row>
    <row r="562" spans="4:7" x14ac:dyDescent="0.25">
      <c r="D562" s="29" t="e">
        <f>INDEX(Feuil16!$C$2:$C$328,MATCH(Feuil15!B562,Feuil16!$B$2:$B$328,0))</f>
        <v>#N/A</v>
      </c>
      <c r="E562" t="str">
        <f t="shared" si="25"/>
        <v>Yes</v>
      </c>
      <c r="F562" s="3" t="e">
        <f t="shared" si="26"/>
        <v>#REF!</v>
      </c>
      <c r="G562">
        <f t="shared" si="24"/>
        <v>0</v>
      </c>
    </row>
    <row r="563" spans="4:7" x14ac:dyDescent="0.25">
      <c r="D563" s="29" t="e">
        <f>INDEX(Feuil16!$C$2:$C$328,MATCH(Feuil15!B563,Feuil16!$B$2:$B$328,0))</f>
        <v>#N/A</v>
      </c>
      <c r="E563" t="str">
        <f t="shared" si="25"/>
        <v>Yes</v>
      </c>
      <c r="F563" s="3" t="e">
        <f t="shared" si="26"/>
        <v>#REF!</v>
      </c>
      <c r="G563">
        <f t="shared" si="24"/>
        <v>0</v>
      </c>
    </row>
    <row r="564" spans="4:7" x14ac:dyDescent="0.25">
      <c r="D564" s="29" t="e">
        <f>INDEX(Feuil16!$C$2:$C$328,MATCH(Feuil15!B564,Feuil16!$B$2:$B$328,0))</f>
        <v>#N/A</v>
      </c>
      <c r="E564" t="str">
        <f t="shared" si="25"/>
        <v>Yes</v>
      </c>
      <c r="F564" s="3" t="e">
        <f t="shared" si="26"/>
        <v>#REF!</v>
      </c>
      <c r="G564">
        <f t="shared" si="24"/>
        <v>0</v>
      </c>
    </row>
    <row r="565" spans="4:7" x14ac:dyDescent="0.25">
      <c r="D565" s="29" t="e">
        <f>INDEX(Feuil16!$C$2:$C$328,MATCH(Feuil15!B565,Feuil16!$B$2:$B$328,0))</f>
        <v>#N/A</v>
      </c>
      <c r="E565" t="str">
        <f t="shared" si="25"/>
        <v>Yes</v>
      </c>
      <c r="F565" s="3" t="e">
        <f t="shared" si="26"/>
        <v>#REF!</v>
      </c>
      <c r="G565">
        <f t="shared" si="24"/>
        <v>0</v>
      </c>
    </row>
    <row r="566" spans="4:7" x14ac:dyDescent="0.25">
      <c r="D566" s="29" t="e">
        <f>INDEX(Feuil16!$C$2:$C$328,MATCH(Feuil15!B566,Feuil16!$B$2:$B$328,0))</f>
        <v>#N/A</v>
      </c>
      <c r="E566" t="str">
        <f t="shared" si="25"/>
        <v>Yes</v>
      </c>
      <c r="F566" s="3" t="e">
        <f t="shared" si="26"/>
        <v>#REF!</v>
      </c>
      <c r="G566">
        <f t="shared" si="24"/>
        <v>0</v>
      </c>
    </row>
    <row r="567" spans="4:7" x14ac:dyDescent="0.25">
      <c r="D567" s="29" t="e">
        <f>INDEX(Feuil16!$C$2:$C$328,MATCH(Feuil15!B567,Feuil16!$B$2:$B$328,0))</f>
        <v>#N/A</v>
      </c>
      <c r="E567" t="str">
        <f t="shared" si="25"/>
        <v>Yes</v>
      </c>
      <c r="F567" s="3" t="e">
        <f t="shared" si="26"/>
        <v>#REF!</v>
      </c>
      <c r="G567">
        <f t="shared" si="24"/>
        <v>0</v>
      </c>
    </row>
    <row r="568" spans="4:7" x14ac:dyDescent="0.25">
      <c r="D568" s="29" t="e">
        <f>INDEX(Feuil16!$C$2:$C$328,MATCH(Feuil15!B568,Feuil16!$B$2:$B$328,0))</f>
        <v>#N/A</v>
      </c>
      <c r="E568" t="str">
        <f t="shared" si="25"/>
        <v>Yes</v>
      </c>
      <c r="F568" s="3" t="e">
        <f t="shared" si="26"/>
        <v>#REF!</v>
      </c>
      <c r="G568">
        <f t="shared" si="24"/>
        <v>0</v>
      </c>
    </row>
    <row r="569" spans="4:7" x14ac:dyDescent="0.25">
      <c r="D569" s="29" t="e">
        <f>INDEX(Feuil16!$C$2:$C$328,MATCH(Feuil15!B569,Feuil16!$B$2:$B$328,0))</f>
        <v>#N/A</v>
      </c>
      <c r="E569" t="str">
        <f t="shared" si="25"/>
        <v>Yes</v>
      </c>
      <c r="F569" s="3" t="e">
        <f t="shared" si="26"/>
        <v>#REF!</v>
      </c>
      <c r="G569">
        <f t="shared" si="24"/>
        <v>0</v>
      </c>
    </row>
    <row r="570" spans="4:7" x14ac:dyDescent="0.25">
      <c r="D570" s="29" t="e">
        <f>INDEX(Feuil16!$C$2:$C$328,MATCH(Feuil15!B570,Feuil16!$B$2:$B$328,0))</f>
        <v>#N/A</v>
      </c>
      <c r="E570" t="str">
        <f t="shared" si="25"/>
        <v>Yes</v>
      </c>
      <c r="F570" s="3" t="e">
        <f t="shared" si="26"/>
        <v>#REF!</v>
      </c>
      <c r="G570">
        <f t="shared" si="24"/>
        <v>0</v>
      </c>
    </row>
    <row r="571" spans="4:7" x14ac:dyDescent="0.25">
      <c r="D571" s="29" t="e">
        <f>INDEX(Feuil16!$C$2:$C$328,MATCH(Feuil15!B571,Feuil16!$B$2:$B$328,0))</f>
        <v>#N/A</v>
      </c>
      <c r="E571" t="str">
        <f t="shared" si="25"/>
        <v>Yes</v>
      </c>
      <c r="F571" s="3" t="e">
        <f t="shared" si="26"/>
        <v>#REF!</v>
      </c>
      <c r="G571">
        <f t="shared" si="24"/>
        <v>0</v>
      </c>
    </row>
    <row r="572" spans="4:7" x14ac:dyDescent="0.25">
      <c r="D572" s="29" t="e">
        <f>INDEX(Feuil16!$C$2:$C$328,MATCH(Feuil15!B572,Feuil16!$B$2:$B$328,0))</f>
        <v>#N/A</v>
      </c>
      <c r="E572" t="str">
        <f t="shared" si="25"/>
        <v>Yes</v>
      </c>
      <c r="F572" s="3" t="e">
        <f t="shared" si="26"/>
        <v>#REF!</v>
      </c>
      <c r="G572">
        <f t="shared" si="24"/>
        <v>0</v>
      </c>
    </row>
    <row r="573" spans="4:7" x14ac:dyDescent="0.25">
      <c r="D573" s="29" t="e">
        <f>INDEX(Feuil16!$C$2:$C$328,MATCH(Feuil15!B573,Feuil16!$B$2:$B$328,0))</f>
        <v>#N/A</v>
      </c>
      <c r="E573" t="str">
        <f t="shared" si="25"/>
        <v>Yes</v>
      </c>
      <c r="F573" s="3" t="e">
        <f t="shared" si="26"/>
        <v>#REF!</v>
      </c>
      <c r="G573">
        <f t="shared" si="24"/>
        <v>0</v>
      </c>
    </row>
    <row r="574" spans="4:7" x14ac:dyDescent="0.25">
      <c r="D574" s="29" t="e">
        <f>INDEX(Feuil16!$C$2:$C$328,MATCH(Feuil15!B574,Feuil16!$B$2:$B$328,0))</f>
        <v>#N/A</v>
      </c>
      <c r="E574" t="str">
        <f t="shared" si="25"/>
        <v>Yes</v>
      </c>
      <c r="F574" s="3" t="e">
        <f t="shared" si="26"/>
        <v>#REF!</v>
      </c>
      <c r="G574">
        <f t="shared" si="24"/>
        <v>0</v>
      </c>
    </row>
    <row r="575" spans="4:7" x14ac:dyDescent="0.25">
      <c r="D575" s="29" t="e">
        <f>INDEX(Feuil16!$C$2:$C$328,MATCH(Feuil15!B575,Feuil16!$B$2:$B$328,0))</f>
        <v>#N/A</v>
      </c>
      <c r="E575" t="str">
        <f t="shared" si="25"/>
        <v>Yes</v>
      </c>
      <c r="F575" s="3" t="e">
        <f t="shared" si="26"/>
        <v>#REF!</v>
      </c>
      <c r="G575">
        <f t="shared" si="24"/>
        <v>0</v>
      </c>
    </row>
    <row r="576" spans="4:7" x14ac:dyDescent="0.25">
      <c r="D576" s="29" t="e">
        <f>INDEX(Feuil16!$C$2:$C$328,MATCH(Feuil15!B576,Feuil16!$B$2:$B$328,0))</f>
        <v>#N/A</v>
      </c>
      <c r="E576" t="str">
        <f t="shared" si="25"/>
        <v>Yes</v>
      </c>
      <c r="F576" s="3" t="e">
        <f t="shared" si="26"/>
        <v>#REF!</v>
      </c>
      <c r="G576">
        <f t="shared" si="24"/>
        <v>0</v>
      </c>
    </row>
    <row r="577" spans="4:7" x14ac:dyDescent="0.25">
      <c r="D577" s="29" t="e">
        <f>INDEX(Feuil16!$C$2:$C$328,MATCH(Feuil15!B577,Feuil16!$B$2:$B$328,0))</f>
        <v>#N/A</v>
      </c>
      <c r="E577" t="str">
        <f t="shared" si="25"/>
        <v>Yes</v>
      </c>
      <c r="F577" s="3" t="e">
        <f t="shared" si="26"/>
        <v>#REF!</v>
      </c>
      <c r="G577">
        <f t="shared" si="24"/>
        <v>0</v>
      </c>
    </row>
    <row r="578" spans="4:7" x14ac:dyDescent="0.25">
      <c r="D578" s="29" t="e">
        <f>INDEX(Feuil16!$C$2:$C$328,MATCH(Feuil15!B578,Feuil16!$B$2:$B$328,0))</f>
        <v>#N/A</v>
      </c>
      <c r="E578" t="str">
        <f t="shared" si="25"/>
        <v>Yes</v>
      </c>
      <c r="F578" s="3" t="e">
        <f t="shared" si="26"/>
        <v>#REF!</v>
      </c>
      <c r="G578">
        <f t="shared" si="24"/>
        <v>0</v>
      </c>
    </row>
    <row r="579" spans="4:7" x14ac:dyDescent="0.25">
      <c r="D579" s="29" t="e">
        <f>INDEX(Feuil16!$C$2:$C$328,MATCH(Feuil15!B579,Feuil16!$B$2:$B$328,0))</f>
        <v>#N/A</v>
      </c>
      <c r="E579" t="str">
        <f t="shared" si="25"/>
        <v>Yes</v>
      </c>
      <c r="F579" s="3" t="e">
        <f t="shared" si="26"/>
        <v>#REF!</v>
      </c>
      <c r="G579">
        <f t="shared" si="24"/>
        <v>0</v>
      </c>
    </row>
    <row r="580" spans="4:7" x14ac:dyDescent="0.25">
      <c r="D580" s="29" t="e">
        <f>INDEX(Feuil16!$C$2:$C$328,MATCH(Feuil15!B580,Feuil16!$B$2:$B$328,0))</f>
        <v>#N/A</v>
      </c>
      <c r="E580" t="str">
        <f t="shared" si="25"/>
        <v>Yes</v>
      </c>
      <c r="F580" s="3" t="e">
        <f t="shared" si="26"/>
        <v>#REF!</v>
      </c>
      <c r="G580">
        <f t="shared" ref="G580:G643" si="27">A580</f>
        <v>0</v>
      </c>
    </row>
    <row r="581" spans="4:7" x14ac:dyDescent="0.25">
      <c r="D581" s="29" t="e">
        <f>INDEX(Feuil16!$C$2:$C$328,MATCH(Feuil15!B581,Feuil16!$B$2:$B$328,0))</f>
        <v>#N/A</v>
      </c>
      <c r="E581" t="str">
        <f t="shared" ref="E581:E644" si="28">IF(ISNA(D581),"Yes",D581)</f>
        <v>Yes</v>
      </c>
      <c r="F581" s="3" t="e">
        <f t="shared" ref="F581:F644" si="29">IF(GETPIVOTDATA("Article",$A$3,"Article",B581,"Emplacement",A581)&gt;1,IF(E581="Yes",GETPIVOTDATA("Article",$A$3,"Article",B581,"Emplacement",A581)/2,C581),GETPIVOTDATA("Article",$A$3,"Article",B581,"Emplacement",A581))</f>
        <v>#REF!</v>
      </c>
      <c r="G581">
        <f t="shared" si="27"/>
        <v>0</v>
      </c>
    </row>
    <row r="582" spans="4:7" x14ac:dyDescent="0.25">
      <c r="D582" s="29" t="e">
        <f>INDEX(Feuil16!$C$2:$C$328,MATCH(Feuil15!B582,Feuil16!$B$2:$B$328,0))</f>
        <v>#N/A</v>
      </c>
      <c r="E582" t="str">
        <f t="shared" si="28"/>
        <v>Yes</v>
      </c>
      <c r="F582" s="3" t="e">
        <f t="shared" si="29"/>
        <v>#REF!</v>
      </c>
      <c r="G582">
        <f t="shared" si="27"/>
        <v>0</v>
      </c>
    </row>
    <row r="583" spans="4:7" x14ac:dyDescent="0.25">
      <c r="D583" s="29" t="e">
        <f>INDEX(Feuil16!$C$2:$C$328,MATCH(Feuil15!B583,Feuil16!$B$2:$B$328,0))</f>
        <v>#N/A</v>
      </c>
      <c r="E583" t="str">
        <f t="shared" si="28"/>
        <v>Yes</v>
      </c>
      <c r="F583" s="3" t="e">
        <f t="shared" si="29"/>
        <v>#REF!</v>
      </c>
      <c r="G583">
        <f t="shared" si="27"/>
        <v>0</v>
      </c>
    </row>
    <row r="584" spans="4:7" x14ac:dyDescent="0.25">
      <c r="D584" s="29" t="e">
        <f>INDEX(Feuil16!$C$2:$C$328,MATCH(Feuil15!B584,Feuil16!$B$2:$B$328,0))</f>
        <v>#N/A</v>
      </c>
      <c r="E584" t="str">
        <f t="shared" si="28"/>
        <v>Yes</v>
      </c>
      <c r="F584" s="3" t="e">
        <f t="shared" si="29"/>
        <v>#REF!</v>
      </c>
      <c r="G584">
        <f t="shared" si="27"/>
        <v>0</v>
      </c>
    </row>
    <row r="585" spans="4:7" x14ac:dyDescent="0.25">
      <c r="D585" s="29" t="e">
        <f>INDEX(Feuil16!$C$2:$C$328,MATCH(Feuil15!B585,Feuil16!$B$2:$B$328,0))</f>
        <v>#N/A</v>
      </c>
      <c r="E585" t="str">
        <f t="shared" si="28"/>
        <v>Yes</v>
      </c>
      <c r="F585" s="3" t="e">
        <f t="shared" si="29"/>
        <v>#REF!</v>
      </c>
      <c r="G585">
        <f t="shared" si="27"/>
        <v>0</v>
      </c>
    </row>
    <row r="586" spans="4:7" x14ac:dyDescent="0.25">
      <c r="D586" s="29" t="e">
        <f>INDEX(Feuil16!$C$2:$C$328,MATCH(Feuil15!B586,Feuil16!$B$2:$B$328,0))</f>
        <v>#N/A</v>
      </c>
      <c r="E586" t="str">
        <f t="shared" si="28"/>
        <v>Yes</v>
      </c>
      <c r="F586" s="3" t="e">
        <f t="shared" si="29"/>
        <v>#REF!</v>
      </c>
      <c r="G586">
        <f t="shared" si="27"/>
        <v>0</v>
      </c>
    </row>
    <row r="587" spans="4:7" x14ac:dyDescent="0.25">
      <c r="D587" s="29" t="e">
        <f>INDEX(Feuil16!$C$2:$C$328,MATCH(Feuil15!B587,Feuil16!$B$2:$B$328,0))</f>
        <v>#N/A</v>
      </c>
      <c r="E587" t="str">
        <f t="shared" si="28"/>
        <v>Yes</v>
      </c>
      <c r="F587" s="3" t="e">
        <f t="shared" si="29"/>
        <v>#REF!</v>
      </c>
      <c r="G587">
        <f t="shared" si="27"/>
        <v>0</v>
      </c>
    </row>
    <row r="588" spans="4:7" x14ac:dyDescent="0.25">
      <c r="D588" s="29" t="e">
        <f>INDEX(Feuil16!$C$2:$C$328,MATCH(Feuil15!B588,Feuil16!$B$2:$B$328,0))</f>
        <v>#N/A</v>
      </c>
      <c r="E588" t="str">
        <f t="shared" si="28"/>
        <v>Yes</v>
      </c>
      <c r="F588" s="3" t="e">
        <f t="shared" si="29"/>
        <v>#REF!</v>
      </c>
      <c r="G588">
        <f t="shared" si="27"/>
        <v>0</v>
      </c>
    </row>
    <row r="589" spans="4:7" x14ac:dyDescent="0.25">
      <c r="D589" s="29" t="e">
        <f>INDEX(Feuil16!$C$2:$C$328,MATCH(Feuil15!B589,Feuil16!$B$2:$B$328,0))</f>
        <v>#N/A</v>
      </c>
      <c r="E589" t="str">
        <f t="shared" si="28"/>
        <v>Yes</v>
      </c>
      <c r="F589" s="3" t="e">
        <f t="shared" si="29"/>
        <v>#REF!</v>
      </c>
      <c r="G589">
        <f t="shared" si="27"/>
        <v>0</v>
      </c>
    </row>
    <row r="590" spans="4:7" x14ac:dyDescent="0.25">
      <c r="D590" s="29" t="e">
        <f>INDEX(Feuil16!$C$2:$C$328,MATCH(Feuil15!B590,Feuil16!$B$2:$B$328,0))</f>
        <v>#N/A</v>
      </c>
      <c r="E590" t="str">
        <f t="shared" si="28"/>
        <v>Yes</v>
      </c>
      <c r="F590" s="3" t="e">
        <f t="shared" si="29"/>
        <v>#REF!</v>
      </c>
      <c r="G590">
        <f t="shared" si="27"/>
        <v>0</v>
      </c>
    </row>
    <row r="591" spans="4:7" x14ac:dyDescent="0.25">
      <c r="D591" s="29" t="e">
        <f>INDEX(Feuil16!$C$2:$C$328,MATCH(Feuil15!B591,Feuil16!$B$2:$B$328,0))</f>
        <v>#N/A</v>
      </c>
      <c r="E591" t="str">
        <f t="shared" si="28"/>
        <v>Yes</v>
      </c>
      <c r="F591" s="3" t="e">
        <f t="shared" si="29"/>
        <v>#REF!</v>
      </c>
      <c r="G591">
        <f t="shared" si="27"/>
        <v>0</v>
      </c>
    </row>
    <row r="592" spans="4:7" x14ac:dyDescent="0.25">
      <c r="D592" s="29" t="e">
        <f>INDEX(Feuil16!$C$2:$C$328,MATCH(Feuil15!B592,Feuil16!$B$2:$B$328,0))</f>
        <v>#N/A</v>
      </c>
      <c r="E592" t="str">
        <f t="shared" si="28"/>
        <v>Yes</v>
      </c>
      <c r="F592" s="3" t="e">
        <f t="shared" si="29"/>
        <v>#REF!</v>
      </c>
      <c r="G592">
        <f t="shared" si="27"/>
        <v>0</v>
      </c>
    </row>
    <row r="593" spans="4:7" x14ac:dyDescent="0.25">
      <c r="D593" s="29" t="e">
        <f>INDEX(Feuil16!$C$2:$C$328,MATCH(Feuil15!B593,Feuil16!$B$2:$B$328,0))</f>
        <v>#N/A</v>
      </c>
      <c r="E593" t="str">
        <f t="shared" si="28"/>
        <v>Yes</v>
      </c>
      <c r="F593" s="3" t="e">
        <f t="shared" si="29"/>
        <v>#REF!</v>
      </c>
      <c r="G593">
        <f t="shared" si="27"/>
        <v>0</v>
      </c>
    </row>
    <row r="594" spans="4:7" x14ac:dyDescent="0.25">
      <c r="D594" s="29" t="e">
        <f>INDEX(Feuil16!$C$2:$C$328,MATCH(Feuil15!B594,Feuil16!$B$2:$B$328,0))</f>
        <v>#N/A</v>
      </c>
      <c r="E594" t="str">
        <f t="shared" si="28"/>
        <v>Yes</v>
      </c>
      <c r="F594" s="3" t="e">
        <f t="shared" si="29"/>
        <v>#REF!</v>
      </c>
      <c r="G594">
        <f t="shared" si="27"/>
        <v>0</v>
      </c>
    </row>
    <row r="595" spans="4:7" x14ac:dyDescent="0.25">
      <c r="D595" s="29" t="e">
        <f>INDEX(Feuil16!$C$2:$C$328,MATCH(Feuil15!B595,Feuil16!$B$2:$B$328,0))</f>
        <v>#N/A</v>
      </c>
      <c r="E595" t="str">
        <f t="shared" si="28"/>
        <v>Yes</v>
      </c>
      <c r="F595" s="3" t="e">
        <f t="shared" si="29"/>
        <v>#REF!</v>
      </c>
      <c r="G595">
        <f t="shared" si="27"/>
        <v>0</v>
      </c>
    </row>
    <row r="596" spans="4:7" x14ac:dyDescent="0.25">
      <c r="D596" s="29" t="e">
        <f>INDEX(Feuil16!$C$2:$C$328,MATCH(Feuil15!B596,Feuil16!$B$2:$B$328,0))</f>
        <v>#N/A</v>
      </c>
      <c r="E596" t="str">
        <f t="shared" si="28"/>
        <v>Yes</v>
      </c>
      <c r="F596" s="3" t="e">
        <f t="shared" si="29"/>
        <v>#REF!</v>
      </c>
      <c r="G596">
        <f t="shared" si="27"/>
        <v>0</v>
      </c>
    </row>
    <row r="597" spans="4:7" x14ac:dyDescent="0.25">
      <c r="D597" s="29" t="e">
        <f>INDEX(Feuil16!$C$2:$C$328,MATCH(Feuil15!B597,Feuil16!$B$2:$B$328,0))</f>
        <v>#N/A</v>
      </c>
      <c r="E597" t="str">
        <f t="shared" si="28"/>
        <v>Yes</v>
      </c>
      <c r="F597" s="3" t="e">
        <f t="shared" si="29"/>
        <v>#REF!</v>
      </c>
      <c r="G597">
        <f t="shared" si="27"/>
        <v>0</v>
      </c>
    </row>
    <row r="598" spans="4:7" x14ac:dyDescent="0.25">
      <c r="D598" s="29" t="e">
        <f>INDEX(Feuil16!$C$2:$C$328,MATCH(Feuil15!B598,Feuil16!$B$2:$B$328,0))</f>
        <v>#N/A</v>
      </c>
      <c r="E598" t="str">
        <f t="shared" si="28"/>
        <v>Yes</v>
      </c>
      <c r="F598" s="3" t="e">
        <f t="shared" si="29"/>
        <v>#REF!</v>
      </c>
      <c r="G598">
        <f t="shared" si="27"/>
        <v>0</v>
      </c>
    </row>
    <row r="599" spans="4:7" x14ac:dyDescent="0.25">
      <c r="D599" s="29" t="e">
        <f>INDEX(Feuil16!$C$2:$C$328,MATCH(Feuil15!B599,Feuil16!$B$2:$B$328,0))</f>
        <v>#N/A</v>
      </c>
      <c r="E599" t="str">
        <f t="shared" si="28"/>
        <v>Yes</v>
      </c>
      <c r="F599" s="3" t="e">
        <f t="shared" si="29"/>
        <v>#REF!</v>
      </c>
      <c r="G599">
        <f t="shared" si="27"/>
        <v>0</v>
      </c>
    </row>
    <row r="600" spans="4:7" x14ac:dyDescent="0.25">
      <c r="D600" s="29" t="e">
        <f>INDEX(Feuil16!$C$2:$C$328,MATCH(Feuil15!B600,Feuil16!$B$2:$B$328,0))</f>
        <v>#N/A</v>
      </c>
      <c r="E600" t="str">
        <f t="shared" si="28"/>
        <v>Yes</v>
      </c>
      <c r="F600" s="3" t="e">
        <f t="shared" si="29"/>
        <v>#REF!</v>
      </c>
      <c r="G600">
        <f t="shared" si="27"/>
        <v>0</v>
      </c>
    </row>
    <row r="601" spans="4:7" x14ac:dyDescent="0.25">
      <c r="D601" s="29" t="e">
        <f>INDEX(Feuil16!$C$2:$C$328,MATCH(Feuil15!B601,Feuil16!$B$2:$B$328,0))</f>
        <v>#N/A</v>
      </c>
      <c r="E601" t="str">
        <f t="shared" si="28"/>
        <v>Yes</v>
      </c>
      <c r="F601" s="3" t="e">
        <f t="shared" si="29"/>
        <v>#REF!</v>
      </c>
      <c r="G601">
        <f t="shared" si="27"/>
        <v>0</v>
      </c>
    </row>
    <row r="602" spans="4:7" x14ac:dyDescent="0.25">
      <c r="D602" s="29" t="e">
        <f>INDEX(Feuil16!$C$2:$C$328,MATCH(Feuil15!B602,Feuil16!$B$2:$B$328,0))</f>
        <v>#N/A</v>
      </c>
      <c r="E602" t="str">
        <f t="shared" si="28"/>
        <v>Yes</v>
      </c>
      <c r="F602" s="3" t="e">
        <f t="shared" si="29"/>
        <v>#REF!</v>
      </c>
      <c r="G602">
        <f t="shared" si="27"/>
        <v>0</v>
      </c>
    </row>
    <row r="603" spans="4:7" x14ac:dyDescent="0.25">
      <c r="D603" s="29" t="e">
        <f>INDEX(Feuil16!$C$2:$C$328,MATCH(Feuil15!B603,Feuil16!$B$2:$B$328,0))</f>
        <v>#N/A</v>
      </c>
      <c r="E603" t="str">
        <f t="shared" si="28"/>
        <v>Yes</v>
      </c>
      <c r="F603" s="3" t="e">
        <f t="shared" si="29"/>
        <v>#REF!</v>
      </c>
      <c r="G603">
        <f t="shared" si="27"/>
        <v>0</v>
      </c>
    </row>
    <row r="604" spans="4:7" x14ac:dyDescent="0.25">
      <c r="D604" s="29" t="e">
        <f>INDEX(Feuil16!$C$2:$C$328,MATCH(Feuil15!B604,Feuil16!$B$2:$B$328,0))</f>
        <v>#N/A</v>
      </c>
      <c r="E604" t="str">
        <f t="shared" si="28"/>
        <v>Yes</v>
      </c>
      <c r="F604" s="3" t="e">
        <f t="shared" si="29"/>
        <v>#REF!</v>
      </c>
      <c r="G604">
        <f t="shared" si="27"/>
        <v>0</v>
      </c>
    </row>
    <row r="605" spans="4:7" x14ac:dyDescent="0.25">
      <c r="D605" s="29" t="e">
        <f>INDEX(Feuil16!$C$2:$C$328,MATCH(Feuil15!B605,Feuil16!$B$2:$B$328,0))</f>
        <v>#N/A</v>
      </c>
      <c r="E605" t="str">
        <f t="shared" si="28"/>
        <v>Yes</v>
      </c>
      <c r="F605" s="3" t="e">
        <f t="shared" si="29"/>
        <v>#REF!</v>
      </c>
      <c r="G605">
        <f t="shared" si="27"/>
        <v>0</v>
      </c>
    </row>
    <row r="606" spans="4:7" x14ac:dyDescent="0.25">
      <c r="D606" s="29" t="e">
        <f>INDEX(Feuil16!$C$2:$C$328,MATCH(Feuil15!B606,Feuil16!$B$2:$B$328,0))</f>
        <v>#N/A</v>
      </c>
      <c r="E606" t="str">
        <f t="shared" si="28"/>
        <v>Yes</v>
      </c>
      <c r="F606" s="3" t="e">
        <f t="shared" si="29"/>
        <v>#REF!</v>
      </c>
      <c r="G606">
        <f t="shared" si="27"/>
        <v>0</v>
      </c>
    </row>
    <row r="607" spans="4:7" x14ac:dyDescent="0.25">
      <c r="D607" s="29" t="e">
        <f>INDEX(Feuil16!$C$2:$C$328,MATCH(Feuil15!B607,Feuil16!$B$2:$B$328,0))</f>
        <v>#N/A</v>
      </c>
      <c r="E607" t="str">
        <f t="shared" si="28"/>
        <v>Yes</v>
      </c>
      <c r="F607" s="3" t="e">
        <f t="shared" si="29"/>
        <v>#REF!</v>
      </c>
      <c r="G607">
        <f t="shared" si="27"/>
        <v>0</v>
      </c>
    </row>
    <row r="608" spans="4:7" x14ac:dyDescent="0.25">
      <c r="D608" s="29" t="e">
        <f>INDEX(Feuil16!$C$2:$C$328,MATCH(Feuil15!B608,Feuil16!$B$2:$B$328,0))</f>
        <v>#N/A</v>
      </c>
      <c r="E608" t="str">
        <f t="shared" si="28"/>
        <v>Yes</v>
      </c>
      <c r="F608" s="3" t="e">
        <f t="shared" si="29"/>
        <v>#REF!</v>
      </c>
      <c r="G608">
        <f t="shared" si="27"/>
        <v>0</v>
      </c>
    </row>
    <row r="609" spans="4:7" x14ac:dyDescent="0.25">
      <c r="D609" s="29" t="e">
        <f>INDEX(Feuil16!$C$2:$C$328,MATCH(Feuil15!B609,Feuil16!$B$2:$B$328,0))</f>
        <v>#N/A</v>
      </c>
      <c r="E609" t="str">
        <f t="shared" si="28"/>
        <v>Yes</v>
      </c>
      <c r="F609" s="3" t="e">
        <f t="shared" si="29"/>
        <v>#REF!</v>
      </c>
      <c r="G609">
        <f t="shared" si="27"/>
        <v>0</v>
      </c>
    </row>
    <row r="610" spans="4:7" x14ac:dyDescent="0.25">
      <c r="D610" s="29" t="e">
        <f>INDEX(Feuil16!$C$2:$C$328,MATCH(Feuil15!B610,Feuil16!$B$2:$B$328,0))</f>
        <v>#N/A</v>
      </c>
      <c r="E610" t="str">
        <f t="shared" si="28"/>
        <v>Yes</v>
      </c>
      <c r="F610" s="3" t="e">
        <f t="shared" si="29"/>
        <v>#REF!</v>
      </c>
      <c r="G610">
        <f t="shared" si="27"/>
        <v>0</v>
      </c>
    </row>
    <row r="611" spans="4:7" x14ac:dyDescent="0.25">
      <c r="D611" s="29" t="e">
        <f>INDEX(Feuil16!$C$2:$C$328,MATCH(Feuil15!B611,Feuil16!$B$2:$B$328,0))</f>
        <v>#N/A</v>
      </c>
      <c r="E611" t="str">
        <f t="shared" si="28"/>
        <v>Yes</v>
      </c>
      <c r="F611" s="3" t="e">
        <f t="shared" si="29"/>
        <v>#REF!</v>
      </c>
      <c r="G611">
        <f t="shared" si="27"/>
        <v>0</v>
      </c>
    </row>
    <row r="612" spans="4:7" x14ac:dyDescent="0.25">
      <c r="D612" s="29" t="e">
        <f>INDEX(Feuil16!$C$2:$C$328,MATCH(Feuil15!B612,Feuil16!$B$2:$B$328,0))</f>
        <v>#N/A</v>
      </c>
      <c r="E612" t="str">
        <f t="shared" si="28"/>
        <v>Yes</v>
      </c>
      <c r="F612" s="3" t="e">
        <f t="shared" si="29"/>
        <v>#REF!</v>
      </c>
      <c r="G612">
        <f t="shared" si="27"/>
        <v>0</v>
      </c>
    </row>
    <row r="613" spans="4:7" x14ac:dyDescent="0.25">
      <c r="D613" s="29" t="e">
        <f>INDEX(Feuil16!$C$2:$C$328,MATCH(Feuil15!B613,Feuil16!$B$2:$B$328,0))</f>
        <v>#N/A</v>
      </c>
      <c r="E613" t="str">
        <f t="shared" si="28"/>
        <v>Yes</v>
      </c>
      <c r="F613" s="3" t="e">
        <f t="shared" si="29"/>
        <v>#REF!</v>
      </c>
      <c r="G613">
        <f t="shared" si="27"/>
        <v>0</v>
      </c>
    </row>
    <row r="614" spans="4:7" x14ac:dyDescent="0.25">
      <c r="D614" s="29" t="e">
        <f>INDEX(Feuil16!$C$2:$C$328,MATCH(Feuil15!B614,Feuil16!$B$2:$B$328,0))</f>
        <v>#N/A</v>
      </c>
      <c r="E614" t="str">
        <f t="shared" si="28"/>
        <v>Yes</v>
      </c>
      <c r="F614" s="3" t="e">
        <f t="shared" si="29"/>
        <v>#REF!</v>
      </c>
      <c r="G614">
        <f t="shared" si="27"/>
        <v>0</v>
      </c>
    </row>
    <row r="615" spans="4:7" x14ac:dyDescent="0.25">
      <c r="D615" s="29" t="e">
        <f>INDEX(Feuil16!$C$2:$C$328,MATCH(Feuil15!B615,Feuil16!$B$2:$B$328,0))</f>
        <v>#N/A</v>
      </c>
      <c r="E615" t="str">
        <f t="shared" si="28"/>
        <v>Yes</v>
      </c>
      <c r="F615" s="3" t="e">
        <f t="shared" si="29"/>
        <v>#REF!</v>
      </c>
      <c r="G615">
        <f t="shared" si="27"/>
        <v>0</v>
      </c>
    </row>
    <row r="616" spans="4:7" x14ac:dyDescent="0.25">
      <c r="D616" s="29" t="e">
        <f>INDEX(Feuil16!$C$2:$C$328,MATCH(Feuil15!B616,Feuil16!$B$2:$B$328,0))</f>
        <v>#N/A</v>
      </c>
      <c r="E616" t="str">
        <f t="shared" si="28"/>
        <v>Yes</v>
      </c>
      <c r="F616" s="3" t="e">
        <f t="shared" si="29"/>
        <v>#REF!</v>
      </c>
      <c r="G616">
        <f t="shared" si="27"/>
        <v>0</v>
      </c>
    </row>
    <row r="617" spans="4:7" x14ac:dyDescent="0.25">
      <c r="D617" s="29" t="e">
        <f>INDEX(Feuil16!$C$2:$C$328,MATCH(Feuil15!B617,Feuil16!$B$2:$B$328,0))</f>
        <v>#N/A</v>
      </c>
      <c r="E617" t="str">
        <f t="shared" si="28"/>
        <v>Yes</v>
      </c>
      <c r="F617" s="3" t="e">
        <f t="shared" si="29"/>
        <v>#REF!</v>
      </c>
      <c r="G617">
        <f t="shared" si="27"/>
        <v>0</v>
      </c>
    </row>
    <row r="618" spans="4:7" x14ac:dyDescent="0.25">
      <c r="D618" s="29" t="e">
        <f>INDEX(Feuil16!$C$2:$C$328,MATCH(Feuil15!B618,Feuil16!$B$2:$B$328,0))</f>
        <v>#N/A</v>
      </c>
      <c r="E618" t="str">
        <f t="shared" si="28"/>
        <v>Yes</v>
      </c>
      <c r="F618" s="3" t="e">
        <f t="shared" si="29"/>
        <v>#REF!</v>
      </c>
      <c r="G618">
        <f t="shared" si="27"/>
        <v>0</v>
      </c>
    </row>
    <row r="619" spans="4:7" x14ac:dyDescent="0.25">
      <c r="D619" s="29" t="e">
        <f>INDEX(Feuil16!$C$2:$C$328,MATCH(Feuil15!B619,Feuil16!$B$2:$B$328,0))</f>
        <v>#N/A</v>
      </c>
      <c r="E619" t="str">
        <f t="shared" si="28"/>
        <v>Yes</v>
      </c>
      <c r="F619" s="3" t="e">
        <f t="shared" si="29"/>
        <v>#REF!</v>
      </c>
      <c r="G619">
        <f t="shared" si="27"/>
        <v>0</v>
      </c>
    </row>
    <row r="620" spans="4:7" x14ac:dyDescent="0.25">
      <c r="D620" s="29" t="e">
        <f>INDEX(Feuil16!$C$2:$C$328,MATCH(Feuil15!B620,Feuil16!$B$2:$B$328,0))</f>
        <v>#N/A</v>
      </c>
      <c r="E620" t="str">
        <f t="shared" si="28"/>
        <v>Yes</v>
      </c>
      <c r="F620" s="3" t="e">
        <f t="shared" si="29"/>
        <v>#REF!</v>
      </c>
      <c r="G620">
        <f t="shared" si="27"/>
        <v>0</v>
      </c>
    </row>
    <row r="621" spans="4:7" x14ac:dyDescent="0.25">
      <c r="D621" s="29" t="e">
        <f>INDEX(Feuil16!$C$2:$C$328,MATCH(Feuil15!B621,Feuil16!$B$2:$B$328,0))</f>
        <v>#N/A</v>
      </c>
      <c r="E621" t="str">
        <f t="shared" si="28"/>
        <v>Yes</v>
      </c>
      <c r="F621" s="3" t="e">
        <f t="shared" si="29"/>
        <v>#REF!</v>
      </c>
      <c r="G621">
        <f t="shared" si="27"/>
        <v>0</v>
      </c>
    </row>
    <row r="622" spans="4:7" x14ac:dyDescent="0.25">
      <c r="D622" s="29" t="e">
        <f>INDEX(Feuil16!$C$2:$C$328,MATCH(Feuil15!B622,Feuil16!$B$2:$B$328,0))</f>
        <v>#N/A</v>
      </c>
      <c r="E622" t="str">
        <f t="shared" si="28"/>
        <v>Yes</v>
      </c>
      <c r="F622" s="3" t="e">
        <f t="shared" si="29"/>
        <v>#REF!</v>
      </c>
      <c r="G622">
        <f t="shared" si="27"/>
        <v>0</v>
      </c>
    </row>
    <row r="623" spans="4:7" x14ac:dyDescent="0.25">
      <c r="D623" s="29" t="e">
        <f>INDEX(Feuil16!$C$2:$C$328,MATCH(Feuil15!B623,Feuil16!$B$2:$B$328,0))</f>
        <v>#N/A</v>
      </c>
      <c r="E623" t="str">
        <f t="shared" si="28"/>
        <v>Yes</v>
      </c>
      <c r="F623" s="3" t="e">
        <f t="shared" si="29"/>
        <v>#REF!</v>
      </c>
      <c r="G623">
        <f t="shared" si="27"/>
        <v>0</v>
      </c>
    </row>
    <row r="624" spans="4:7" x14ac:dyDescent="0.25">
      <c r="D624" s="29" t="e">
        <f>INDEX(Feuil16!$C$2:$C$328,MATCH(Feuil15!B624,Feuil16!$B$2:$B$328,0))</f>
        <v>#N/A</v>
      </c>
      <c r="E624" t="str">
        <f t="shared" si="28"/>
        <v>Yes</v>
      </c>
      <c r="F624" s="3" t="e">
        <f t="shared" si="29"/>
        <v>#REF!</v>
      </c>
      <c r="G624">
        <f t="shared" si="27"/>
        <v>0</v>
      </c>
    </row>
    <row r="625" spans="4:7" x14ac:dyDescent="0.25">
      <c r="D625" s="29" t="e">
        <f>INDEX(Feuil16!$C$2:$C$328,MATCH(Feuil15!B625,Feuil16!$B$2:$B$328,0))</f>
        <v>#N/A</v>
      </c>
      <c r="E625" t="str">
        <f t="shared" si="28"/>
        <v>Yes</v>
      </c>
      <c r="F625" s="3" t="e">
        <f t="shared" si="29"/>
        <v>#REF!</v>
      </c>
      <c r="G625">
        <f t="shared" si="27"/>
        <v>0</v>
      </c>
    </row>
    <row r="626" spans="4:7" x14ac:dyDescent="0.25">
      <c r="D626" s="29" t="e">
        <f>INDEX(Feuil16!$C$2:$C$328,MATCH(Feuil15!B626,Feuil16!$B$2:$B$328,0))</f>
        <v>#N/A</v>
      </c>
      <c r="E626" t="str">
        <f t="shared" si="28"/>
        <v>Yes</v>
      </c>
      <c r="F626" s="3" t="e">
        <f t="shared" si="29"/>
        <v>#REF!</v>
      </c>
      <c r="G626">
        <f t="shared" si="27"/>
        <v>0</v>
      </c>
    </row>
    <row r="627" spans="4:7" x14ac:dyDescent="0.25">
      <c r="D627" s="29" t="e">
        <f>INDEX(Feuil16!$C$2:$C$328,MATCH(Feuil15!B627,Feuil16!$B$2:$B$328,0))</f>
        <v>#N/A</v>
      </c>
      <c r="E627" t="str">
        <f t="shared" si="28"/>
        <v>Yes</v>
      </c>
      <c r="F627" s="3" t="e">
        <f t="shared" si="29"/>
        <v>#REF!</v>
      </c>
      <c r="G627">
        <f t="shared" si="27"/>
        <v>0</v>
      </c>
    </row>
    <row r="628" spans="4:7" x14ac:dyDescent="0.25">
      <c r="D628" s="29" t="e">
        <f>INDEX(Feuil16!$C$2:$C$328,MATCH(Feuil15!B628,Feuil16!$B$2:$B$328,0))</f>
        <v>#N/A</v>
      </c>
      <c r="E628" t="str">
        <f t="shared" si="28"/>
        <v>Yes</v>
      </c>
      <c r="F628" s="3" t="e">
        <f t="shared" si="29"/>
        <v>#REF!</v>
      </c>
      <c r="G628">
        <f t="shared" si="27"/>
        <v>0</v>
      </c>
    </row>
    <row r="629" spans="4:7" x14ac:dyDescent="0.25">
      <c r="D629" s="29" t="e">
        <f>INDEX(Feuil16!$C$2:$C$328,MATCH(Feuil15!B629,Feuil16!$B$2:$B$328,0))</f>
        <v>#N/A</v>
      </c>
      <c r="E629" t="str">
        <f t="shared" si="28"/>
        <v>Yes</v>
      </c>
      <c r="F629" s="3" t="e">
        <f t="shared" si="29"/>
        <v>#REF!</v>
      </c>
      <c r="G629">
        <f t="shared" si="27"/>
        <v>0</v>
      </c>
    </row>
    <row r="630" spans="4:7" x14ac:dyDescent="0.25">
      <c r="D630" s="29" t="e">
        <f>INDEX(Feuil16!$C$2:$C$328,MATCH(Feuil15!B630,Feuil16!$B$2:$B$328,0))</f>
        <v>#N/A</v>
      </c>
      <c r="E630" t="str">
        <f t="shared" si="28"/>
        <v>Yes</v>
      </c>
      <c r="F630" s="3" t="e">
        <f t="shared" si="29"/>
        <v>#REF!</v>
      </c>
      <c r="G630">
        <f t="shared" si="27"/>
        <v>0</v>
      </c>
    </row>
    <row r="631" spans="4:7" x14ac:dyDescent="0.25">
      <c r="D631" s="29" t="e">
        <f>INDEX(Feuil16!$C$2:$C$328,MATCH(Feuil15!B631,Feuil16!$B$2:$B$328,0))</f>
        <v>#N/A</v>
      </c>
      <c r="E631" t="str">
        <f t="shared" si="28"/>
        <v>Yes</v>
      </c>
      <c r="F631" s="3" t="e">
        <f t="shared" si="29"/>
        <v>#REF!</v>
      </c>
      <c r="G631">
        <f t="shared" si="27"/>
        <v>0</v>
      </c>
    </row>
    <row r="632" spans="4:7" x14ac:dyDescent="0.25">
      <c r="D632" s="29" t="e">
        <f>INDEX(Feuil16!$C$2:$C$328,MATCH(Feuil15!B632,Feuil16!$B$2:$B$328,0))</f>
        <v>#N/A</v>
      </c>
      <c r="E632" t="str">
        <f t="shared" si="28"/>
        <v>Yes</v>
      </c>
      <c r="F632" s="3" t="e">
        <f t="shared" si="29"/>
        <v>#REF!</v>
      </c>
      <c r="G632">
        <f t="shared" si="27"/>
        <v>0</v>
      </c>
    </row>
    <row r="633" spans="4:7" x14ac:dyDescent="0.25">
      <c r="D633" s="29" t="e">
        <f>INDEX(Feuil16!$C$2:$C$328,MATCH(Feuil15!B633,Feuil16!$B$2:$B$328,0))</f>
        <v>#N/A</v>
      </c>
      <c r="E633" t="str">
        <f t="shared" si="28"/>
        <v>Yes</v>
      </c>
      <c r="F633" s="3" t="e">
        <f t="shared" si="29"/>
        <v>#REF!</v>
      </c>
      <c r="G633">
        <f t="shared" si="27"/>
        <v>0</v>
      </c>
    </row>
    <row r="634" spans="4:7" x14ac:dyDescent="0.25">
      <c r="D634" s="29" t="e">
        <f>INDEX(Feuil16!$C$2:$C$328,MATCH(Feuil15!B634,Feuil16!$B$2:$B$328,0))</f>
        <v>#N/A</v>
      </c>
      <c r="E634" t="str">
        <f t="shared" si="28"/>
        <v>Yes</v>
      </c>
      <c r="F634" s="3" t="e">
        <f t="shared" si="29"/>
        <v>#REF!</v>
      </c>
      <c r="G634">
        <f t="shared" si="27"/>
        <v>0</v>
      </c>
    </row>
    <row r="635" spans="4:7" x14ac:dyDescent="0.25">
      <c r="D635" s="29" t="e">
        <f>INDEX(Feuil16!$C$2:$C$328,MATCH(Feuil15!B635,Feuil16!$B$2:$B$328,0))</f>
        <v>#N/A</v>
      </c>
      <c r="E635" t="str">
        <f t="shared" si="28"/>
        <v>Yes</v>
      </c>
      <c r="F635" s="3" t="e">
        <f t="shared" si="29"/>
        <v>#REF!</v>
      </c>
      <c r="G635">
        <f t="shared" si="27"/>
        <v>0</v>
      </c>
    </row>
    <row r="636" spans="4:7" x14ac:dyDescent="0.25">
      <c r="D636" s="29" t="e">
        <f>INDEX(Feuil16!$C$2:$C$328,MATCH(Feuil15!B636,Feuil16!$B$2:$B$328,0))</f>
        <v>#N/A</v>
      </c>
      <c r="E636" t="str">
        <f t="shared" si="28"/>
        <v>Yes</v>
      </c>
      <c r="F636" s="3" t="e">
        <f t="shared" si="29"/>
        <v>#REF!</v>
      </c>
      <c r="G636">
        <f t="shared" si="27"/>
        <v>0</v>
      </c>
    </row>
    <row r="637" spans="4:7" x14ac:dyDescent="0.25">
      <c r="D637" s="29" t="e">
        <f>INDEX(Feuil16!$C$2:$C$328,MATCH(Feuil15!B637,Feuil16!$B$2:$B$328,0))</f>
        <v>#N/A</v>
      </c>
      <c r="E637" t="str">
        <f t="shared" si="28"/>
        <v>Yes</v>
      </c>
      <c r="F637" s="3" t="e">
        <f t="shared" si="29"/>
        <v>#REF!</v>
      </c>
      <c r="G637">
        <f t="shared" si="27"/>
        <v>0</v>
      </c>
    </row>
    <row r="638" spans="4:7" x14ac:dyDescent="0.25">
      <c r="D638" s="29" t="e">
        <f>INDEX(Feuil16!$C$2:$C$328,MATCH(Feuil15!B638,Feuil16!$B$2:$B$328,0))</f>
        <v>#N/A</v>
      </c>
      <c r="E638" t="str">
        <f t="shared" si="28"/>
        <v>Yes</v>
      </c>
      <c r="F638" s="3" t="e">
        <f t="shared" si="29"/>
        <v>#REF!</v>
      </c>
      <c r="G638">
        <f t="shared" si="27"/>
        <v>0</v>
      </c>
    </row>
    <row r="639" spans="4:7" x14ac:dyDescent="0.25">
      <c r="D639" s="29" t="e">
        <f>INDEX(Feuil16!$C$2:$C$328,MATCH(Feuil15!B639,Feuil16!$B$2:$B$328,0))</f>
        <v>#N/A</v>
      </c>
      <c r="E639" t="str">
        <f t="shared" si="28"/>
        <v>Yes</v>
      </c>
      <c r="F639" s="3" t="e">
        <f t="shared" si="29"/>
        <v>#REF!</v>
      </c>
      <c r="G639">
        <f t="shared" si="27"/>
        <v>0</v>
      </c>
    </row>
    <row r="640" spans="4:7" x14ac:dyDescent="0.25">
      <c r="D640" s="29" t="e">
        <f>INDEX(Feuil16!$C$2:$C$328,MATCH(Feuil15!B640,Feuil16!$B$2:$B$328,0))</f>
        <v>#N/A</v>
      </c>
      <c r="E640" t="str">
        <f t="shared" si="28"/>
        <v>Yes</v>
      </c>
      <c r="F640" s="3" t="e">
        <f t="shared" si="29"/>
        <v>#REF!</v>
      </c>
      <c r="G640">
        <f t="shared" si="27"/>
        <v>0</v>
      </c>
    </row>
    <row r="641" spans="4:7" x14ac:dyDescent="0.25">
      <c r="D641" s="29" t="e">
        <f>INDEX(Feuil16!$C$2:$C$328,MATCH(Feuil15!B641,Feuil16!$B$2:$B$328,0))</f>
        <v>#N/A</v>
      </c>
      <c r="E641" t="str">
        <f t="shared" si="28"/>
        <v>Yes</v>
      </c>
      <c r="F641" s="3" t="e">
        <f t="shared" si="29"/>
        <v>#REF!</v>
      </c>
      <c r="G641">
        <f t="shared" si="27"/>
        <v>0</v>
      </c>
    </row>
    <row r="642" spans="4:7" x14ac:dyDescent="0.25">
      <c r="D642" s="29" t="e">
        <f>INDEX(Feuil16!$C$2:$C$328,MATCH(Feuil15!B642,Feuil16!$B$2:$B$328,0))</f>
        <v>#N/A</v>
      </c>
      <c r="E642" t="str">
        <f t="shared" si="28"/>
        <v>Yes</v>
      </c>
      <c r="F642" s="3" t="e">
        <f t="shared" si="29"/>
        <v>#REF!</v>
      </c>
      <c r="G642">
        <f t="shared" si="27"/>
        <v>0</v>
      </c>
    </row>
    <row r="643" spans="4:7" x14ac:dyDescent="0.25">
      <c r="D643" s="29" t="e">
        <f>INDEX(Feuil16!$C$2:$C$328,MATCH(Feuil15!B643,Feuil16!$B$2:$B$328,0))</f>
        <v>#N/A</v>
      </c>
      <c r="E643" t="str">
        <f t="shared" si="28"/>
        <v>Yes</v>
      </c>
      <c r="F643" s="3" t="e">
        <f t="shared" si="29"/>
        <v>#REF!</v>
      </c>
      <c r="G643">
        <f t="shared" si="27"/>
        <v>0</v>
      </c>
    </row>
    <row r="644" spans="4:7" x14ac:dyDescent="0.25">
      <c r="D644" s="29" t="e">
        <f>INDEX(Feuil16!$C$2:$C$328,MATCH(Feuil15!B644,Feuil16!$B$2:$B$328,0))</f>
        <v>#N/A</v>
      </c>
      <c r="E644" t="str">
        <f t="shared" si="28"/>
        <v>Yes</v>
      </c>
      <c r="F644" s="3" t="e">
        <f t="shared" si="29"/>
        <v>#REF!</v>
      </c>
      <c r="G644">
        <f t="shared" ref="G644:G707" si="30">A644</f>
        <v>0</v>
      </c>
    </row>
    <row r="645" spans="4:7" x14ac:dyDescent="0.25">
      <c r="D645" s="29" t="e">
        <f>INDEX(Feuil16!$C$2:$C$328,MATCH(Feuil15!B645,Feuil16!$B$2:$B$328,0))</f>
        <v>#N/A</v>
      </c>
      <c r="E645" t="str">
        <f t="shared" ref="E645:E708" si="31">IF(ISNA(D645),"Yes",D645)</f>
        <v>Yes</v>
      </c>
      <c r="F645" s="3" t="e">
        <f t="shared" ref="F645:F708" si="32">IF(GETPIVOTDATA("Article",$A$3,"Article",B645,"Emplacement",A645)&gt;1,IF(E645="Yes",GETPIVOTDATA("Article",$A$3,"Article",B645,"Emplacement",A645)/2,C645),GETPIVOTDATA("Article",$A$3,"Article",B645,"Emplacement",A645))</f>
        <v>#REF!</v>
      </c>
      <c r="G645">
        <f t="shared" si="30"/>
        <v>0</v>
      </c>
    </row>
    <row r="646" spans="4:7" x14ac:dyDescent="0.25">
      <c r="D646" s="29" t="e">
        <f>INDEX(Feuil16!$C$2:$C$328,MATCH(Feuil15!B646,Feuil16!$B$2:$B$328,0))</f>
        <v>#N/A</v>
      </c>
      <c r="E646" t="str">
        <f t="shared" si="31"/>
        <v>Yes</v>
      </c>
      <c r="F646" s="3" t="e">
        <f t="shared" si="32"/>
        <v>#REF!</v>
      </c>
      <c r="G646">
        <f t="shared" si="30"/>
        <v>0</v>
      </c>
    </row>
    <row r="647" spans="4:7" x14ac:dyDescent="0.25">
      <c r="D647" s="29" t="e">
        <f>INDEX(Feuil16!$C$2:$C$328,MATCH(Feuil15!B647,Feuil16!$B$2:$B$328,0))</f>
        <v>#N/A</v>
      </c>
      <c r="E647" t="str">
        <f t="shared" si="31"/>
        <v>Yes</v>
      </c>
      <c r="F647" s="3" t="e">
        <f t="shared" si="32"/>
        <v>#REF!</v>
      </c>
      <c r="G647">
        <f t="shared" si="30"/>
        <v>0</v>
      </c>
    </row>
    <row r="648" spans="4:7" x14ac:dyDescent="0.25">
      <c r="D648" s="29" t="e">
        <f>INDEX(Feuil16!$C$2:$C$328,MATCH(Feuil15!B648,Feuil16!$B$2:$B$328,0))</f>
        <v>#N/A</v>
      </c>
      <c r="E648" t="str">
        <f t="shared" si="31"/>
        <v>Yes</v>
      </c>
      <c r="F648" s="3" t="e">
        <f t="shared" si="32"/>
        <v>#REF!</v>
      </c>
      <c r="G648">
        <f t="shared" si="30"/>
        <v>0</v>
      </c>
    </row>
    <row r="649" spans="4:7" x14ac:dyDescent="0.25">
      <c r="D649" s="29" t="e">
        <f>INDEX(Feuil16!$C$2:$C$328,MATCH(Feuil15!B649,Feuil16!$B$2:$B$328,0))</f>
        <v>#N/A</v>
      </c>
      <c r="E649" t="str">
        <f t="shared" si="31"/>
        <v>Yes</v>
      </c>
      <c r="F649" s="3" t="e">
        <f t="shared" si="32"/>
        <v>#REF!</v>
      </c>
      <c r="G649">
        <f t="shared" si="30"/>
        <v>0</v>
      </c>
    </row>
    <row r="650" spans="4:7" x14ac:dyDescent="0.25">
      <c r="D650" s="29" t="e">
        <f>INDEX(Feuil16!$C$2:$C$328,MATCH(Feuil15!B650,Feuil16!$B$2:$B$328,0))</f>
        <v>#N/A</v>
      </c>
      <c r="E650" t="str">
        <f t="shared" si="31"/>
        <v>Yes</v>
      </c>
      <c r="F650" s="3" t="e">
        <f t="shared" si="32"/>
        <v>#REF!</v>
      </c>
      <c r="G650">
        <f t="shared" si="30"/>
        <v>0</v>
      </c>
    </row>
    <row r="651" spans="4:7" x14ac:dyDescent="0.25">
      <c r="D651" s="29" t="e">
        <f>INDEX(Feuil16!$C$2:$C$328,MATCH(Feuil15!B651,Feuil16!$B$2:$B$328,0))</f>
        <v>#N/A</v>
      </c>
      <c r="E651" t="str">
        <f t="shared" si="31"/>
        <v>Yes</v>
      </c>
      <c r="F651" s="3" t="e">
        <f t="shared" si="32"/>
        <v>#REF!</v>
      </c>
      <c r="G651">
        <f t="shared" si="30"/>
        <v>0</v>
      </c>
    </row>
    <row r="652" spans="4:7" x14ac:dyDescent="0.25">
      <c r="D652" s="29" t="e">
        <f>INDEX(Feuil16!$C$2:$C$328,MATCH(Feuil15!B652,Feuil16!$B$2:$B$328,0))</f>
        <v>#N/A</v>
      </c>
      <c r="E652" t="str">
        <f t="shared" si="31"/>
        <v>Yes</v>
      </c>
      <c r="F652" s="3" t="e">
        <f t="shared" si="32"/>
        <v>#REF!</v>
      </c>
      <c r="G652">
        <f t="shared" si="30"/>
        <v>0</v>
      </c>
    </row>
    <row r="653" spans="4:7" x14ac:dyDescent="0.25">
      <c r="D653" s="29" t="e">
        <f>INDEX(Feuil16!$C$2:$C$328,MATCH(Feuil15!B653,Feuil16!$B$2:$B$328,0))</f>
        <v>#N/A</v>
      </c>
      <c r="E653" t="str">
        <f t="shared" si="31"/>
        <v>Yes</v>
      </c>
      <c r="F653" s="3" t="e">
        <f t="shared" si="32"/>
        <v>#REF!</v>
      </c>
      <c r="G653">
        <f t="shared" si="30"/>
        <v>0</v>
      </c>
    </row>
    <row r="654" spans="4:7" x14ac:dyDescent="0.25">
      <c r="D654" s="29" t="e">
        <f>INDEX(Feuil16!$C$2:$C$328,MATCH(Feuil15!B654,Feuil16!$B$2:$B$328,0))</f>
        <v>#N/A</v>
      </c>
      <c r="E654" t="str">
        <f t="shared" si="31"/>
        <v>Yes</v>
      </c>
      <c r="F654" s="3" t="e">
        <f t="shared" si="32"/>
        <v>#REF!</v>
      </c>
      <c r="G654">
        <f t="shared" si="30"/>
        <v>0</v>
      </c>
    </row>
    <row r="655" spans="4:7" x14ac:dyDescent="0.25">
      <c r="D655" s="29" t="e">
        <f>INDEX(Feuil16!$C$2:$C$328,MATCH(Feuil15!B655,Feuil16!$B$2:$B$328,0))</f>
        <v>#N/A</v>
      </c>
      <c r="E655" t="str">
        <f t="shared" si="31"/>
        <v>Yes</v>
      </c>
      <c r="F655" s="3" t="e">
        <f t="shared" si="32"/>
        <v>#REF!</v>
      </c>
      <c r="G655">
        <f t="shared" si="30"/>
        <v>0</v>
      </c>
    </row>
    <row r="656" spans="4:7" x14ac:dyDescent="0.25">
      <c r="D656" s="29" t="e">
        <f>INDEX(Feuil16!$C$2:$C$328,MATCH(Feuil15!B656,Feuil16!$B$2:$B$328,0))</f>
        <v>#N/A</v>
      </c>
      <c r="E656" t="str">
        <f t="shared" si="31"/>
        <v>Yes</v>
      </c>
      <c r="F656" s="3" t="e">
        <f t="shared" si="32"/>
        <v>#REF!</v>
      </c>
      <c r="G656">
        <f t="shared" si="30"/>
        <v>0</v>
      </c>
    </row>
    <row r="657" spans="4:7" x14ac:dyDescent="0.25">
      <c r="D657" s="29" t="e">
        <f>INDEX(Feuil16!$C$2:$C$328,MATCH(Feuil15!B657,Feuil16!$B$2:$B$328,0))</f>
        <v>#N/A</v>
      </c>
      <c r="E657" t="str">
        <f t="shared" si="31"/>
        <v>Yes</v>
      </c>
      <c r="F657" s="3" t="e">
        <f t="shared" si="32"/>
        <v>#REF!</v>
      </c>
      <c r="G657">
        <f t="shared" si="30"/>
        <v>0</v>
      </c>
    </row>
    <row r="658" spans="4:7" x14ac:dyDescent="0.25">
      <c r="D658" s="29" t="e">
        <f>INDEX(Feuil16!$C$2:$C$328,MATCH(Feuil15!B658,Feuil16!$B$2:$B$328,0))</f>
        <v>#N/A</v>
      </c>
      <c r="E658" t="str">
        <f t="shared" si="31"/>
        <v>Yes</v>
      </c>
      <c r="F658" s="3" t="e">
        <f t="shared" si="32"/>
        <v>#REF!</v>
      </c>
      <c r="G658">
        <f t="shared" si="30"/>
        <v>0</v>
      </c>
    </row>
    <row r="659" spans="4:7" x14ac:dyDescent="0.25">
      <c r="D659" s="29" t="e">
        <f>INDEX(Feuil16!$C$2:$C$328,MATCH(Feuil15!B659,Feuil16!$B$2:$B$328,0))</f>
        <v>#N/A</v>
      </c>
      <c r="E659" t="str">
        <f t="shared" si="31"/>
        <v>Yes</v>
      </c>
      <c r="F659" s="3" t="e">
        <f t="shared" si="32"/>
        <v>#REF!</v>
      </c>
      <c r="G659">
        <f t="shared" si="30"/>
        <v>0</v>
      </c>
    </row>
    <row r="660" spans="4:7" x14ac:dyDescent="0.25">
      <c r="D660" s="29" t="e">
        <f>INDEX(Feuil16!$C$2:$C$328,MATCH(Feuil15!B660,Feuil16!$B$2:$B$328,0))</f>
        <v>#N/A</v>
      </c>
      <c r="E660" t="str">
        <f t="shared" si="31"/>
        <v>Yes</v>
      </c>
      <c r="F660" s="3" t="e">
        <f t="shared" si="32"/>
        <v>#REF!</v>
      </c>
      <c r="G660">
        <f t="shared" si="30"/>
        <v>0</v>
      </c>
    </row>
    <row r="661" spans="4:7" x14ac:dyDescent="0.25">
      <c r="D661" s="29" t="e">
        <f>INDEX(Feuil16!$C$2:$C$328,MATCH(Feuil15!B661,Feuil16!$B$2:$B$328,0))</f>
        <v>#N/A</v>
      </c>
      <c r="E661" t="str">
        <f t="shared" si="31"/>
        <v>Yes</v>
      </c>
      <c r="F661" s="3" t="e">
        <f t="shared" si="32"/>
        <v>#REF!</v>
      </c>
      <c r="G661">
        <f t="shared" si="30"/>
        <v>0</v>
      </c>
    </row>
    <row r="662" spans="4:7" x14ac:dyDescent="0.25">
      <c r="D662" s="29" t="e">
        <f>INDEX(Feuil16!$C$2:$C$328,MATCH(Feuil15!B662,Feuil16!$B$2:$B$328,0))</f>
        <v>#N/A</v>
      </c>
      <c r="E662" t="str">
        <f t="shared" si="31"/>
        <v>Yes</v>
      </c>
      <c r="F662" s="3" t="e">
        <f t="shared" si="32"/>
        <v>#REF!</v>
      </c>
      <c r="G662">
        <f t="shared" si="30"/>
        <v>0</v>
      </c>
    </row>
    <row r="663" spans="4:7" x14ac:dyDescent="0.25">
      <c r="D663" s="29" t="e">
        <f>INDEX(Feuil16!$C$2:$C$328,MATCH(Feuil15!B663,Feuil16!$B$2:$B$328,0))</f>
        <v>#N/A</v>
      </c>
      <c r="E663" t="str">
        <f t="shared" si="31"/>
        <v>Yes</v>
      </c>
      <c r="F663" s="3" t="e">
        <f t="shared" si="32"/>
        <v>#REF!</v>
      </c>
      <c r="G663">
        <f t="shared" si="30"/>
        <v>0</v>
      </c>
    </row>
    <row r="664" spans="4:7" x14ac:dyDescent="0.25">
      <c r="D664" s="29" t="e">
        <f>INDEX(Feuil16!$C$2:$C$328,MATCH(Feuil15!B664,Feuil16!$B$2:$B$328,0))</f>
        <v>#N/A</v>
      </c>
      <c r="E664" t="str">
        <f t="shared" si="31"/>
        <v>Yes</v>
      </c>
      <c r="F664" s="3" t="e">
        <f t="shared" si="32"/>
        <v>#REF!</v>
      </c>
      <c r="G664">
        <f t="shared" si="30"/>
        <v>0</v>
      </c>
    </row>
    <row r="665" spans="4:7" x14ac:dyDescent="0.25">
      <c r="D665" s="29" t="e">
        <f>INDEX(Feuil16!$C$2:$C$328,MATCH(Feuil15!B665,Feuil16!$B$2:$B$328,0))</f>
        <v>#N/A</v>
      </c>
      <c r="E665" t="str">
        <f t="shared" si="31"/>
        <v>Yes</v>
      </c>
      <c r="F665" s="3" t="e">
        <f t="shared" si="32"/>
        <v>#REF!</v>
      </c>
      <c r="G665">
        <f t="shared" si="30"/>
        <v>0</v>
      </c>
    </row>
    <row r="666" spans="4:7" x14ac:dyDescent="0.25">
      <c r="D666" s="29" t="e">
        <f>INDEX(Feuil16!$C$2:$C$328,MATCH(Feuil15!B666,Feuil16!$B$2:$B$328,0))</f>
        <v>#N/A</v>
      </c>
      <c r="E666" t="str">
        <f t="shared" si="31"/>
        <v>Yes</v>
      </c>
      <c r="F666" s="3" t="e">
        <f t="shared" si="32"/>
        <v>#REF!</v>
      </c>
      <c r="G666">
        <f t="shared" si="30"/>
        <v>0</v>
      </c>
    </row>
    <row r="667" spans="4:7" x14ac:dyDescent="0.25">
      <c r="D667" s="29" t="e">
        <f>INDEX(Feuil16!$C$2:$C$328,MATCH(Feuil15!B667,Feuil16!$B$2:$B$328,0))</f>
        <v>#N/A</v>
      </c>
      <c r="E667" t="str">
        <f t="shared" si="31"/>
        <v>Yes</v>
      </c>
      <c r="F667" s="3" t="e">
        <f t="shared" si="32"/>
        <v>#REF!</v>
      </c>
      <c r="G667">
        <f t="shared" si="30"/>
        <v>0</v>
      </c>
    </row>
    <row r="668" spans="4:7" x14ac:dyDescent="0.25">
      <c r="D668" s="29" t="e">
        <f>INDEX(Feuil16!$C$2:$C$328,MATCH(Feuil15!B668,Feuil16!$B$2:$B$328,0))</f>
        <v>#N/A</v>
      </c>
      <c r="E668" t="str">
        <f t="shared" si="31"/>
        <v>Yes</v>
      </c>
      <c r="F668" s="3" t="e">
        <f t="shared" si="32"/>
        <v>#REF!</v>
      </c>
      <c r="G668">
        <f t="shared" si="30"/>
        <v>0</v>
      </c>
    </row>
    <row r="669" spans="4:7" x14ac:dyDescent="0.25">
      <c r="D669" s="29" t="e">
        <f>INDEX(Feuil16!$C$2:$C$328,MATCH(Feuil15!B669,Feuil16!$B$2:$B$328,0))</f>
        <v>#N/A</v>
      </c>
      <c r="E669" t="str">
        <f t="shared" si="31"/>
        <v>Yes</v>
      </c>
      <c r="F669" s="3" t="e">
        <f t="shared" si="32"/>
        <v>#REF!</v>
      </c>
      <c r="G669">
        <f t="shared" si="30"/>
        <v>0</v>
      </c>
    </row>
    <row r="670" spans="4:7" x14ac:dyDescent="0.25">
      <c r="D670" s="29" t="e">
        <f>INDEX(Feuil16!$C$2:$C$328,MATCH(Feuil15!B670,Feuil16!$B$2:$B$328,0))</f>
        <v>#N/A</v>
      </c>
      <c r="E670" t="str">
        <f t="shared" si="31"/>
        <v>Yes</v>
      </c>
      <c r="F670" s="3" t="e">
        <f t="shared" si="32"/>
        <v>#REF!</v>
      </c>
      <c r="G670">
        <f t="shared" si="30"/>
        <v>0</v>
      </c>
    </row>
    <row r="671" spans="4:7" x14ac:dyDescent="0.25">
      <c r="D671" s="29" t="e">
        <f>INDEX(Feuil16!$C$2:$C$328,MATCH(Feuil15!B671,Feuil16!$B$2:$B$328,0))</f>
        <v>#N/A</v>
      </c>
      <c r="E671" t="str">
        <f t="shared" si="31"/>
        <v>Yes</v>
      </c>
      <c r="F671" s="3" t="e">
        <f t="shared" si="32"/>
        <v>#REF!</v>
      </c>
      <c r="G671">
        <f t="shared" si="30"/>
        <v>0</v>
      </c>
    </row>
    <row r="672" spans="4:7" x14ac:dyDescent="0.25">
      <c r="D672" s="29" t="e">
        <f>INDEX(Feuil16!$C$2:$C$328,MATCH(Feuil15!B672,Feuil16!$B$2:$B$328,0))</f>
        <v>#N/A</v>
      </c>
      <c r="E672" t="str">
        <f t="shared" si="31"/>
        <v>Yes</v>
      </c>
      <c r="F672" s="3" t="e">
        <f t="shared" si="32"/>
        <v>#REF!</v>
      </c>
      <c r="G672">
        <f t="shared" si="30"/>
        <v>0</v>
      </c>
    </row>
    <row r="673" spans="4:7" x14ac:dyDescent="0.25">
      <c r="D673" s="29" t="e">
        <f>INDEX(Feuil16!$C$2:$C$328,MATCH(Feuil15!B673,Feuil16!$B$2:$B$328,0))</f>
        <v>#N/A</v>
      </c>
      <c r="E673" t="str">
        <f t="shared" si="31"/>
        <v>Yes</v>
      </c>
      <c r="F673" s="3" t="e">
        <f t="shared" si="32"/>
        <v>#REF!</v>
      </c>
      <c r="G673">
        <f t="shared" si="30"/>
        <v>0</v>
      </c>
    </row>
    <row r="674" spans="4:7" x14ac:dyDescent="0.25">
      <c r="D674" s="29" t="e">
        <f>INDEX(Feuil16!$C$2:$C$328,MATCH(Feuil15!B674,Feuil16!$B$2:$B$328,0))</f>
        <v>#N/A</v>
      </c>
      <c r="E674" t="str">
        <f t="shared" si="31"/>
        <v>Yes</v>
      </c>
      <c r="F674" s="3" t="e">
        <f t="shared" si="32"/>
        <v>#REF!</v>
      </c>
      <c r="G674">
        <f t="shared" si="30"/>
        <v>0</v>
      </c>
    </row>
    <row r="675" spans="4:7" x14ac:dyDescent="0.25">
      <c r="D675" s="29" t="e">
        <f>INDEX(Feuil16!$C$2:$C$328,MATCH(Feuil15!B675,Feuil16!$B$2:$B$328,0))</f>
        <v>#N/A</v>
      </c>
      <c r="E675" t="str">
        <f t="shared" si="31"/>
        <v>Yes</v>
      </c>
      <c r="F675" s="3" t="e">
        <f t="shared" si="32"/>
        <v>#REF!</v>
      </c>
      <c r="G675">
        <f t="shared" si="30"/>
        <v>0</v>
      </c>
    </row>
    <row r="676" spans="4:7" x14ac:dyDescent="0.25">
      <c r="D676" s="29" t="e">
        <f>INDEX(Feuil16!$C$2:$C$328,MATCH(Feuil15!B676,Feuil16!$B$2:$B$328,0))</f>
        <v>#N/A</v>
      </c>
      <c r="E676" t="str">
        <f t="shared" si="31"/>
        <v>Yes</v>
      </c>
      <c r="F676" s="3" t="e">
        <f t="shared" si="32"/>
        <v>#REF!</v>
      </c>
      <c r="G676">
        <f t="shared" si="30"/>
        <v>0</v>
      </c>
    </row>
    <row r="677" spans="4:7" x14ac:dyDescent="0.25">
      <c r="D677" s="29" t="e">
        <f>INDEX(Feuil16!$C$2:$C$328,MATCH(Feuil15!B677,Feuil16!$B$2:$B$328,0))</f>
        <v>#N/A</v>
      </c>
      <c r="E677" t="str">
        <f t="shared" si="31"/>
        <v>Yes</v>
      </c>
      <c r="F677" s="3" t="e">
        <f t="shared" si="32"/>
        <v>#REF!</v>
      </c>
      <c r="G677">
        <f t="shared" si="30"/>
        <v>0</v>
      </c>
    </row>
    <row r="678" spans="4:7" x14ac:dyDescent="0.25">
      <c r="D678" s="29" t="e">
        <f>INDEX(Feuil16!$C$2:$C$328,MATCH(Feuil15!B678,Feuil16!$B$2:$B$328,0))</f>
        <v>#N/A</v>
      </c>
      <c r="E678" t="str">
        <f t="shared" si="31"/>
        <v>Yes</v>
      </c>
      <c r="F678" s="3" t="e">
        <f t="shared" si="32"/>
        <v>#REF!</v>
      </c>
      <c r="G678">
        <f t="shared" si="30"/>
        <v>0</v>
      </c>
    </row>
    <row r="679" spans="4:7" x14ac:dyDescent="0.25">
      <c r="D679" s="29" t="e">
        <f>INDEX(Feuil16!$C$2:$C$328,MATCH(Feuil15!B679,Feuil16!$B$2:$B$328,0))</f>
        <v>#N/A</v>
      </c>
      <c r="E679" t="str">
        <f t="shared" si="31"/>
        <v>Yes</v>
      </c>
      <c r="F679" s="3" t="e">
        <f t="shared" si="32"/>
        <v>#REF!</v>
      </c>
      <c r="G679">
        <f t="shared" si="30"/>
        <v>0</v>
      </c>
    </row>
    <row r="680" spans="4:7" x14ac:dyDescent="0.25">
      <c r="D680" s="29" t="e">
        <f>INDEX(Feuil16!$C$2:$C$328,MATCH(Feuil15!B680,Feuil16!$B$2:$B$328,0))</f>
        <v>#N/A</v>
      </c>
      <c r="E680" t="str">
        <f t="shared" si="31"/>
        <v>Yes</v>
      </c>
      <c r="F680" s="3" t="e">
        <f t="shared" si="32"/>
        <v>#REF!</v>
      </c>
      <c r="G680">
        <f t="shared" si="30"/>
        <v>0</v>
      </c>
    </row>
    <row r="681" spans="4:7" x14ac:dyDescent="0.25">
      <c r="D681" s="29" t="e">
        <f>INDEX(Feuil16!$C$2:$C$328,MATCH(Feuil15!B681,Feuil16!$B$2:$B$328,0))</f>
        <v>#N/A</v>
      </c>
      <c r="E681" t="str">
        <f t="shared" si="31"/>
        <v>Yes</v>
      </c>
      <c r="F681" s="3" t="e">
        <f t="shared" si="32"/>
        <v>#REF!</v>
      </c>
      <c r="G681">
        <f t="shared" si="30"/>
        <v>0</v>
      </c>
    </row>
    <row r="682" spans="4:7" x14ac:dyDescent="0.25">
      <c r="D682" s="29" t="e">
        <f>INDEX(Feuil16!$C$2:$C$328,MATCH(Feuil15!B682,Feuil16!$B$2:$B$328,0))</f>
        <v>#N/A</v>
      </c>
      <c r="E682" t="str">
        <f t="shared" si="31"/>
        <v>Yes</v>
      </c>
      <c r="F682" s="3" t="e">
        <f t="shared" si="32"/>
        <v>#REF!</v>
      </c>
      <c r="G682">
        <f t="shared" si="30"/>
        <v>0</v>
      </c>
    </row>
    <row r="683" spans="4:7" x14ac:dyDescent="0.25">
      <c r="D683" s="29" t="e">
        <f>INDEX(Feuil16!$C$2:$C$328,MATCH(Feuil15!B683,Feuil16!$B$2:$B$328,0))</f>
        <v>#N/A</v>
      </c>
      <c r="E683" t="str">
        <f t="shared" si="31"/>
        <v>Yes</v>
      </c>
      <c r="F683" s="3" t="e">
        <f t="shared" si="32"/>
        <v>#REF!</v>
      </c>
      <c r="G683">
        <f t="shared" si="30"/>
        <v>0</v>
      </c>
    </row>
    <row r="684" spans="4:7" x14ac:dyDescent="0.25">
      <c r="D684" s="29" t="e">
        <f>INDEX(Feuil16!$C$2:$C$328,MATCH(Feuil15!B684,Feuil16!$B$2:$B$328,0))</f>
        <v>#N/A</v>
      </c>
      <c r="E684" t="str">
        <f t="shared" si="31"/>
        <v>Yes</v>
      </c>
      <c r="F684" s="3" t="e">
        <f t="shared" si="32"/>
        <v>#REF!</v>
      </c>
      <c r="G684">
        <f t="shared" si="30"/>
        <v>0</v>
      </c>
    </row>
    <row r="685" spans="4:7" x14ac:dyDescent="0.25">
      <c r="D685" s="29" t="e">
        <f>INDEX(Feuil16!$C$2:$C$328,MATCH(Feuil15!B685,Feuil16!$B$2:$B$328,0))</f>
        <v>#N/A</v>
      </c>
      <c r="E685" t="str">
        <f t="shared" si="31"/>
        <v>Yes</v>
      </c>
      <c r="F685" s="3" t="e">
        <f t="shared" si="32"/>
        <v>#REF!</v>
      </c>
      <c r="G685">
        <f t="shared" si="30"/>
        <v>0</v>
      </c>
    </row>
    <row r="686" spans="4:7" x14ac:dyDescent="0.25">
      <c r="D686" s="29" t="e">
        <f>INDEX(Feuil16!$C$2:$C$328,MATCH(Feuil15!B686,Feuil16!$B$2:$B$328,0))</f>
        <v>#N/A</v>
      </c>
      <c r="E686" t="str">
        <f t="shared" si="31"/>
        <v>Yes</v>
      </c>
      <c r="F686" s="3" t="e">
        <f t="shared" si="32"/>
        <v>#REF!</v>
      </c>
      <c r="G686">
        <f t="shared" si="30"/>
        <v>0</v>
      </c>
    </row>
    <row r="687" spans="4:7" x14ac:dyDescent="0.25">
      <c r="D687" s="29" t="e">
        <f>INDEX(Feuil16!$C$2:$C$328,MATCH(Feuil15!B687,Feuil16!$B$2:$B$328,0))</f>
        <v>#N/A</v>
      </c>
      <c r="E687" t="str">
        <f t="shared" si="31"/>
        <v>Yes</v>
      </c>
      <c r="F687" s="3" t="e">
        <f t="shared" si="32"/>
        <v>#REF!</v>
      </c>
      <c r="G687">
        <f t="shared" si="30"/>
        <v>0</v>
      </c>
    </row>
    <row r="688" spans="4:7" x14ac:dyDescent="0.25">
      <c r="D688" s="29" t="e">
        <f>INDEX(Feuil16!$C$2:$C$328,MATCH(Feuil15!B688,Feuil16!$B$2:$B$328,0))</f>
        <v>#N/A</v>
      </c>
      <c r="E688" t="str">
        <f t="shared" si="31"/>
        <v>Yes</v>
      </c>
      <c r="F688" s="3" t="e">
        <f t="shared" si="32"/>
        <v>#REF!</v>
      </c>
      <c r="G688">
        <f t="shared" si="30"/>
        <v>0</v>
      </c>
    </row>
    <row r="689" spans="4:7" x14ac:dyDescent="0.25">
      <c r="D689" s="29" t="e">
        <f>INDEX(Feuil16!$C$2:$C$328,MATCH(Feuil15!B689,Feuil16!$B$2:$B$328,0))</f>
        <v>#N/A</v>
      </c>
      <c r="E689" t="str">
        <f t="shared" si="31"/>
        <v>Yes</v>
      </c>
      <c r="F689" s="3" t="e">
        <f t="shared" si="32"/>
        <v>#REF!</v>
      </c>
      <c r="G689">
        <f t="shared" si="30"/>
        <v>0</v>
      </c>
    </row>
    <row r="690" spans="4:7" x14ac:dyDescent="0.25">
      <c r="D690" s="29" t="e">
        <f>INDEX(Feuil16!$C$2:$C$328,MATCH(Feuil15!B690,Feuil16!$B$2:$B$328,0))</f>
        <v>#N/A</v>
      </c>
      <c r="E690" t="str">
        <f t="shared" si="31"/>
        <v>Yes</v>
      </c>
      <c r="F690" s="3" t="e">
        <f t="shared" si="32"/>
        <v>#REF!</v>
      </c>
      <c r="G690">
        <f t="shared" si="30"/>
        <v>0</v>
      </c>
    </row>
    <row r="691" spans="4:7" x14ac:dyDescent="0.25">
      <c r="D691" s="29" t="e">
        <f>INDEX(Feuil16!$C$2:$C$328,MATCH(Feuil15!B691,Feuil16!$B$2:$B$328,0))</f>
        <v>#N/A</v>
      </c>
      <c r="E691" t="str">
        <f t="shared" si="31"/>
        <v>Yes</v>
      </c>
      <c r="F691" s="3" t="e">
        <f t="shared" si="32"/>
        <v>#REF!</v>
      </c>
      <c r="G691">
        <f t="shared" si="30"/>
        <v>0</v>
      </c>
    </row>
    <row r="692" spans="4:7" x14ac:dyDescent="0.25">
      <c r="D692" s="29" t="e">
        <f>INDEX(Feuil16!$C$2:$C$328,MATCH(Feuil15!B692,Feuil16!$B$2:$B$328,0))</f>
        <v>#N/A</v>
      </c>
      <c r="E692" t="str">
        <f t="shared" si="31"/>
        <v>Yes</v>
      </c>
      <c r="F692" s="3" t="e">
        <f t="shared" si="32"/>
        <v>#REF!</v>
      </c>
      <c r="G692">
        <f t="shared" si="30"/>
        <v>0</v>
      </c>
    </row>
    <row r="693" spans="4:7" x14ac:dyDescent="0.25">
      <c r="D693" s="29" t="e">
        <f>INDEX(Feuil16!$C$2:$C$328,MATCH(Feuil15!B693,Feuil16!$B$2:$B$328,0))</f>
        <v>#N/A</v>
      </c>
      <c r="E693" t="str">
        <f t="shared" si="31"/>
        <v>Yes</v>
      </c>
      <c r="F693" s="3" t="e">
        <f t="shared" si="32"/>
        <v>#REF!</v>
      </c>
      <c r="G693">
        <f t="shared" si="30"/>
        <v>0</v>
      </c>
    </row>
    <row r="694" spans="4:7" x14ac:dyDescent="0.25">
      <c r="D694" s="29" t="e">
        <f>INDEX(Feuil16!$C$2:$C$328,MATCH(Feuil15!B694,Feuil16!$B$2:$B$328,0))</f>
        <v>#N/A</v>
      </c>
      <c r="E694" t="str">
        <f t="shared" si="31"/>
        <v>Yes</v>
      </c>
      <c r="F694" s="3" t="e">
        <f t="shared" si="32"/>
        <v>#REF!</v>
      </c>
      <c r="G694">
        <f t="shared" si="30"/>
        <v>0</v>
      </c>
    </row>
    <row r="695" spans="4:7" x14ac:dyDescent="0.25">
      <c r="D695" s="29" t="e">
        <f>INDEX(Feuil16!$C$2:$C$328,MATCH(Feuil15!B695,Feuil16!$B$2:$B$328,0))</f>
        <v>#N/A</v>
      </c>
      <c r="E695" t="str">
        <f t="shared" si="31"/>
        <v>Yes</v>
      </c>
      <c r="F695" s="3" t="e">
        <f t="shared" si="32"/>
        <v>#REF!</v>
      </c>
      <c r="G695">
        <f t="shared" si="30"/>
        <v>0</v>
      </c>
    </row>
    <row r="696" spans="4:7" x14ac:dyDescent="0.25">
      <c r="D696" s="29" t="e">
        <f>INDEX(Feuil16!$C$2:$C$328,MATCH(Feuil15!B696,Feuil16!$B$2:$B$328,0))</f>
        <v>#N/A</v>
      </c>
      <c r="E696" t="str">
        <f t="shared" si="31"/>
        <v>Yes</v>
      </c>
      <c r="F696" s="3" t="e">
        <f t="shared" si="32"/>
        <v>#REF!</v>
      </c>
      <c r="G696">
        <f t="shared" si="30"/>
        <v>0</v>
      </c>
    </row>
    <row r="697" spans="4:7" x14ac:dyDescent="0.25">
      <c r="D697" s="29" t="e">
        <f>INDEX(Feuil16!$C$2:$C$328,MATCH(Feuil15!B697,Feuil16!$B$2:$B$328,0))</f>
        <v>#N/A</v>
      </c>
      <c r="E697" t="str">
        <f t="shared" si="31"/>
        <v>Yes</v>
      </c>
      <c r="F697" s="3" t="e">
        <f t="shared" si="32"/>
        <v>#REF!</v>
      </c>
      <c r="G697">
        <f t="shared" si="30"/>
        <v>0</v>
      </c>
    </row>
    <row r="698" spans="4:7" x14ac:dyDescent="0.25">
      <c r="D698" s="29" t="e">
        <f>INDEX(Feuil16!$C$2:$C$328,MATCH(Feuil15!B698,Feuil16!$B$2:$B$328,0))</f>
        <v>#N/A</v>
      </c>
      <c r="E698" t="str">
        <f t="shared" si="31"/>
        <v>Yes</v>
      </c>
      <c r="F698" s="3" t="e">
        <f t="shared" si="32"/>
        <v>#REF!</v>
      </c>
      <c r="G698">
        <f t="shared" si="30"/>
        <v>0</v>
      </c>
    </row>
    <row r="699" spans="4:7" x14ac:dyDescent="0.25">
      <c r="D699" s="29" t="e">
        <f>INDEX(Feuil16!$C$2:$C$328,MATCH(Feuil15!B699,Feuil16!$B$2:$B$328,0))</f>
        <v>#N/A</v>
      </c>
      <c r="E699" t="str">
        <f t="shared" si="31"/>
        <v>Yes</v>
      </c>
      <c r="F699" s="3" t="e">
        <f t="shared" si="32"/>
        <v>#REF!</v>
      </c>
      <c r="G699">
        <f t="shared" si="30"/>
        <v>0</v>
      </c>
    </row>
    <row r="700" spans="4:7" x14ac:dyDescent="0.25">
      <c r="D700" s="29" t="e">
        <f>INDEX(Feuil16!$C$2:$C$328,MATCH(Feuil15!B700,Feuil16!$B$2:$B$328,0))</f>
        <v>#N/A</v>
      </c>
      <c r="E700" t="str">
        <f t="shared" si="31"/>
        <v>Yes</v>
      </c>
      <c r="F700" s="3" t="e">
        <f t="shared" si="32"/>
        <v>#REF!</v>
      </c>
      <c r="G700">
        <f t="shared" si="30"/>
        <v>0</v>
      </c>
    </row>
    <row r="701" spans="4:7" x14ac:dyDescent="0.25">
      <c r="D701" s="29" t="e">
        <f>INDEX(Feuil16!$C$2:$C$328,MATCH(Feuil15!B701,Feuil16!$B$2:$B$328,0))</f>
        <v>#N/A</v>
      </c>
      <c r="E701" t="str">
        <f t="shared" si="31"/>
        <v>Yes</v>
      </c>
      <c r="F701" s="3" t="e">
        <f t="shared" si="32"/>
        <v>#REF!</v>
      </c>
      <c r="G701">
        <f t="shared" si="30"/>
        <v>0</v>
      </c>
    </row>
    <row r="702" spans="4:7" x14ac:dyDescent="0.25">
      <c r="D702" s="29" t="e">
        <f>INDEX(Feuil16!$C$2:$C$328,MATCH(Feuil15!B702,Feuil16!$B$2:$B$328,0))</f>
        <v>#N/A</v>
      </c>
      <c r="E702" t="str">
        <f t="shared" si="31"/>
        <v>Yes</v>
      </c>
      <c r="F702" s="3" t="e">
        <f t="shared" si="32"/>
        <v>#REF!</v>
      </c>
      <c r="G702">
        <f t="shared" si="30"/>
        <v>0</v>
      </c>
    </row>
    <row r="703" spans="4:7" x14ac:dyDescent="0.25">
      <c r="D703" s="29" t="e">
        <f>INDEX(Feuil16!$C$2:$C$328,MATCH(Feuil15!B703,Feuil16!$B$2:$B$328,0))</f>
        <v>#N/A</v>
      </c>
      <c r="E703" t="str">
        <f t="shared" si="31"/>
        <v>Yes</v>
      </c>
      <c r="F703" s="3" t="e">
        <f t="shared" si="32"/>
        <v>#REF!</v>
      </c>
      <c r="G703">
        <f t="shared" si="30"/>
        <v>0</v>
      </c>
    </row>
    <row r="704" spans="4:7" x14ac:dyDescent="0.25">
      <c r="D704" s="29" t="e">
        <f>INDEX(Feuil16!$C$2:$C$328,MATCH(Feuil15!B704,Feuil16!$B$2:$B$328,0))</f>
        <v>#N/A</v>
      </c>
      <c r="E704" t="str">
        <f t="shared" si="31"/>
        <v>Yes</v>
      </c>
      <c r="F704" s="3" t="e">
        <f t="shared" si="32"/>
        <v>#REF!</v>
      </c>
      <c r="G704">
        <f t="shared" si="30"/>
        <v>0</v>
      </c>
    </row>
    <row r="705" spans="4:7" x14ac:dyDescent="0.25">
      <c r="D705" s="29" t="e">
        <f>INDEX(Feuil16!$C$2:$C$328,MATCH(Feuil15!B705,Feuil16!$B$2:$B$328,0))</f>
        <v>#N/A</v>
      </c>
      <c r="E705" t="str">
        <f t="shared" si="31"/>
        <v>Yes</v>
      </c>
      <c r="F705" s="3" t="e">
        <f t="shared" si="32"/>
        <v>#REF!</v>
      </c>
      <c r="G705">
        <f t="shared" si="30"/>
        <v>0</v>
      </c>
    </row>
    <row r="706" spans="4:7" x14ac:dyDescent="0.25">
      <c r="D706" s="29" t="e">
        <f>INDEX(Feuil16!$C$2:$C$328,MATCH(Feuil15!B706,Feuil16!$B$2:$B$328,0))</f>
        <v>#N/A</v>
      </c>
      <c r="E706" t="str">
        <f t="shared" si="31"/>
        <v>Yes</v>
      </c>
      <c r="F706" s="3" t="e">
        <f t="shared" si="32"/>
        <v>#REF!</v>
      </c>
      <c r="G706">
        <f t="shared" si="30"/>
        <v>0</v>
      </c>
    </row>
    <row r="707" spans="4:7" x14ac:dyDescent="0.25">
      <c r="D707" s="29" t="e">
        <f>INDEX(Feuil16!$C$2:$C$328,MATCH(Feuil15!B707,Feuil16!$B$2:$B$328,0))</f>
        <v>#N/A</v>
      </c>
      <c r="E707" t="str">
        <f t="shared" si="31"/>
        <v>Yes</v>
      </c>
      <c r="F707" s="3" t="e">
        <f t="shared" si="32"/>
        <v>#REF!</v>
      </c>
      <c r="G707">
        <f t="shared" si="30"/>
        <v>0</v>
      </c>
    </row>
    <row r="708" spans="4:7" x14ac:dyDescent="0.25">
      <c r="D708" s="29" t="e">
        <f>INDEX(Feuil16!$C$2:$C$328,MATCH(Feuil15!B708,Feuil16!$B$2:$B$328,0))</f>
        <v>#N/A</v>
      </c>
      <c r="E708" t="str">
        <f t="shared" si="31"/>
        <v>Yes</v>
      </c>
      <c r="F708" s="3" t="e">
        <f t="shared" si="32"/>
        <v>#REF!</v>
      </c>
      <c r="G708">
        <f t="shared" ref="G708:G771" si="33">A708</f>
        <v>0</v>
      </c>
    </row>
    <row r="709" spans="4:7" x14ac:dyDescent="0.25">
      <c r="D709" s="29" t="e">
        <f>INDEX(Feuil16!$C$2:$C$328,MATCH(Feuil15!B709,Feuil16!$B$2:$B$328,0))</f>
        <v>#N/A</v>
      </c>
      <c r="E709" t="str">
        <f t="shared" ref="E709:E772" si="34">IF(ISNA(D709),"Yes",D709)</f>
        <v>Yes</v>
      </c>
      <c r="F709" s="3" t="e">
        <f t="shared" ref="F709:F772" si="35">IF(GETPIVOTDATA("Article",$A$3,"Article",B709,"Emplacement",A709)&gt;1,IF(E709="Yes",GETPIVOTDATA("Article",$A$3,"Article",B709,"Emplacement",A709)/2,C709),GETPIVOTDATA("Article",$A$3,"Article",B709,"Emplacement",A709))</f>
        <v>#REF!</v>
      </c>
      <c r="G709">
        <f t="shared" si="33"/>
        <v>0</v>
      </c>
    </row>
    <row r="710" spans="4:7" x14ac:dyDescent="0.25">
      <c r="D710" s="29" t="e">
        <f>INDEX(Feuil16!$C$2:$C$328,MATCH(Feuil15!B710,Feuil16!$B$2:$B$328,0))</f>
        <v>#N/A</v>
      </c>
      <c r="E710" t="str">
        <f t="shared" si="34"/>
        <v>Yes</v>
      </c>
      <c r="F710" s="3" t="e">
        <f t="shared" si="35"/>
        <v>#REF!</v>
      </c>
      <c r="G710">
        <f t="shared" si="33"/>
        <v>0</v>
      </c>
    </row>
    <row r="711" spans="4:7" x14ac:dyDescent="0.25">
      <c r="D711" s="29" t="e">
        <f>INDEX(Feuil16!$C$2:$C$328,MATCH(Feuil15!B711,Feuil16!$B$2:$B$328,0))</f>
        <v>#N/A</v>
      </c>
      <c r="E711" t="str">
        <f t="shared" si="34"/>
        <v>Yes</v>
      </c>
      <c r="F711" s="3" t="e">
        <f t="shared" si="35"/>
        <v>#REF!</v>
      </c>
      <c r="G711">
        <f t="shared" si="33"/>
        <v>0</v>
      </c>
    </row>
    <row r="712" spans="4:7" x14ac:dyDescent="0.25">
      <c r="D712" s="29" t="e">
        <f>INDEX(Feuil16!$C$2:$C$328,MATCH(Feuil15!B712,Feuil16!$B$2:$B$328,0))</f>
        <v>#N/A</v>
      </c>
      <c r="E712" t="str">
        <f t="shared" si="34"/>
        <v>Yes</v>
      </c>
      <c r="F712" s="3" t="e">
        <f t="shared" si="35"/>
        <v>#REF!</v>
      </c>
      <c r="G712">
        <f t="shared" si="33"/>
        <v>0</v>
      </c>
    </row>
    <row r="713" spans="4:7" x14ac:dyDescent="0.25">
      <c r="D713" s="29" t="e">
        <f>INDEX(Feuil16!$C$2:$C$328,MATCH(Feuil15!B713,Feuil16!$B$2:$B$328,0))</f>
        <v>#N/A</v>
      </c>
      <c r="E713" t="str">
        <f t="shared" si="34"/>
        <v>Yes</v>
      </c>
      <c r="F713" s="3" t="e">
        <f t="shared" si="35"/>
        <v>#REF!</v>
      </c>
      <c r="G713">
        <f t="shared" si="33"/>
        <v>0</v>
      </c>
    </row>
    <row r="714" spans="4:7" x14ac:dyDescent="0.25">
      <c r="D714" s="29" t="e">
        <f>INDEX(Feuil16!$C$2:$C$328,MATCH(Feuil15!B714,Feuil16!$B$2:$B$328,0))</f>
        <v>#N/A</v>
      </c>
      <c r="E714" t="str">
        <f t="shared" si="34"/>
        <v>Yes</v>
      </c>
      <c r="F714" s="3" t="e">
        <f t="shared" si="35"/>
        <v>#REF!</v>
      </c>
      <c r="G714">
        <f t="shared" si="33"/>
        <v>0</v>
      </c>
    </row>
    <row r="715" spans="4:7" x14ac:dyDescent="0.25">
      <c r="D715" s="29" t="e">
        <f>INDEX(Feuil16!$C$2:$C$328,MATCH(Feuil15!B715,Feuil16!$B$2:$B$328,0))</f>
        <v>#N/A</v>
      </c>
      <c r="E715" t="str">
        <f t="shared" si="34"/>
        <v>Yes</v>
      </c>
      <c r="F715" s="3" t="e">
        <f t="shared" si="35"/>
        <v>#REF!</v>
      </c>
      <c r="G715">
        <f t="shared" si="33"/>
        <v>0</v>
      </c>
    </row>
    <row r="716" spans="4:7" x14ac:dyDescent="0.25">
      <c r="D716" s="29" t="e">
        <f>INDEX(Feuil16!$C$2:$C$328,MATCH(Feuil15!B716,Feuil16!$B$2:$B$328,0))</f>
        <v>#N/A</v>
      </c>
      <c r="E716" t="str">
        <f t="shared" si="34"/>
        <v>Yes</v>
      </c>
      <c r="F716" s="3" t="e">
        <f t="shared" si="35"/>
        <v>#REF!</v>
      </c>
      <c r="G716">
        <f t="shared" si="33"/>
        <v>0</v>
      </c>
    </row>
    <row r="717" spans="4:7" x14ac:dyDescent="0.25">
      <c r="D717" s="29" t="e">
        <f>INDEX(Feuil16!$C$2:$C$328,MATCH(Feuil15!B717,Feuil16!$B$2:$B$328,0))</f>
        <v>#N/A</v>
      </c>
      <c r="E717" t="str">
        <f t="shared" si="34"/>
        <v>Yes</v>
      </c>
      <c r="F717" s="3" t="e">
        <f t="shared" si="35"/>
        <v>#REF!</v>
      </c>
      <c r="G717">
        <f t="shared" si="33"/>
        <v>0</v>
      </c>
    </row>
    <row r="718" spans="4:7" x14ac:dyDescent="0.25">
      <c r="D718" s="29" t="e">
        <f>INDEX(Feuil16!$C$2:$C$328,MATCH(Feuil15!B718,Feuil16!$B$2:$B$328,0))</f>
        <v>#N/A</v>
      </c>
      <c r="E718" t="str">
        <f t="shared" si="34"/>
        <v>Yes</v>
      </c>
      <c r="F718" s="3" t="e">
        <f t="shared" si="35"/>
        <v>#REF!</v>
      </c>
      <c r="G718">
        <f t="shared" si="33"/>
        <v>0</v>
      </c>
    </row>
    <row r="719" spans="4:7" x14ac:dyDescent="0.25">
      <c r="D719" s="29" t="e">
        <f>INDEX(Feuil16!$C$2:$C$328,MATCH(Feuil15!B719,Feuil16!$B$2:$B$328,0))</f>
        <v>#N/A</v>
      </c>
      <c r="E719" t="str">
        <f t="shared" si="34"/>
        <v>Yes</v>
      </c>
      <c r="F719" s="3" t="e">
        <f t="shared" si="35"/>
        <v>#REF!</v>
      </c>
      <c r="G719">
        <f t="shared" si="33"/>
        <v>0</v>
      </c>
    </row>
    <row r="720" spans="4:7" x14ac:dyDescent="0.25">
      <c r="D720" s="29" t="e">
        <f>INDEX(Feuil16!$C$2:$C$328,MATCH(Feuil15!B720,Feuil16!$B$2:$B$328,0))</f>
        <v>#N/A</v>
      </c>
      <c r="E720" t="str">
        <f t="shared" si="34"/>
        <v>Yes</v>
      </c>
      <c r="F720" s="3" t="e">
        <f t="shared" si="35"/>
        <v>#REF!</v>
      </c>
      <c r="G720">
        <f t="shared" si="33"/>
        <v>0</v>
      </c>
    </row>
    <row r="721" spans="4:7" x14ac:dyDescent="0.25">
      <c r="D721" s="29" t="e">
        <f>INDEX(Feuil16!$C$2:$C$328,MATCH(Feuil15!B721,Feuil16!$B$2:$B$328,0))</f>
        <v>#N/A</v>
      </c>
      <c r="E721" t="str">
        <f t="shared" si="34"/>
        <v>Yes</v>
      </c>
      <c r="F721" s="3" t="e">
        <f t="shared" si="35"/>
        <v>#REF!</v>
      </c>
      <c r="G721">
        <f t="shared" si="33"/>
        <v>0</v>
      </c>
    </row>
    <row r="722" spans="4:7" x14ac:dyDescent="0.25">
      <c r="D722" s="29" t="e">
        <f>INDEX(Feuil16!$C$2:$C$328,MATCH(Feuil15!B722,Feuil16!$B$2:$B$328,0))</f>
        <v>#N/A</v>
      </c>
      <c r="E722" t="str">
        <f t="shared" si="34"/>
        <v>Yes</v>
      </c>
      <c r="F722" s="3" t="e">
        <f t="shared" si="35"/>
        <v>#REF!</v>
      </c>
      <c r="G722">
        <f t="shared" si="33"/>
        <v>0</v>
      </c>
    </row>
    <row r="723" spans="4:7" x14ac:dyDescent="0.25">
      <c r="D723" s="29" t="e">
        <f>INDEX(Feuil16!$C$2:$C$328,MATCH(Feuil15!B723,Feuil16!$B$2:$B$328,0))</f>
        <v>#N/A</v>
      </c>
      <c r="E723" t="str">
        <f t="shared" si="34"/>
        <v>Yes</v>
      </c>
      <c r="F723" s="3" t="e">
        <f t="shared" si="35"/>
        <v>#REF!</v>
      </c>
      <c r="G723">
        <f t="shared" si="33"/>
        <v>0</v>
      </c>
    </row>
    <row r="724" spans="4:7" x14ac:dyDescent="0.25">
      <c r="D724" s="29" t="e">
        <f>INDEX(Feuil16!$C$2:$C$328,MATCH(Feuil15!B724,Feuil16!$B$2:$B$328,0))</f>
        <v>#N/A</v>
      </c>
      <c r="E724" t="str">
        <f t="shared" si="34"/>
        <v>Yes</v>
      </c>
      <c r="F724" s="3" t="e">
        <f t="shared" si="35"/>
        <v>#REF!</v>
      </c>
      <c r="G724">
        <f t="shared" si="33"/>
        <v>0</v>
      </c>
    </row>
    <row r="725" spans="4:7" x14ac:dyDescent="0.25">
      <c r="D725" s="29" t="e">
        <f>INDEX(Feuil16!$C$2:$C$328,MATCH(Feuil15!B725,Feuil16!$B$2:$B$328,0))</f>
        <v>#N/A</v>
      </c>
      <c r="E725" t="str">
        <f t="shared" si="34"/>
        <v>Yes</v>
      </c>
      <c r="F725" s="3" t="e">
        <f t="shared" si="35"/>
        <v>#REF!</v>
      </c>
      <c r="G725">
        <f t="shared" si="33"/>
        <v>0</v>
      </c>
    </row>
    <row r="726" spans="4:7" x14ac:dyDescent="0.25">
      <c r="D726" s="29" t="e">
        <f>INDEX(Feuil16!$C$2:$C$328,MATCH(Feuil15!B726,Feuil16!$B$2:$B$328,0))</f>
        <v>#N/A</v>
      </c>
      <c r="E726" t="str">
        <f t="shared" si="34"/>
        <v>Yes</v>
      </c>
      <c r="F726" s="3" t="e">
        <f t="shared" si="35"/>
        <v>#REF!</v>
      </c>
      <c r="G726">
        <f t="shared" si="33"/>
        <v>0</v>
      </c>
    </row>
    <row r="727" spans="4:7" x14ac:dyDescent="0.25">
      <c r="D727" s="29" t="e">
        <f>INDEX(Feuil16!$C$2:$C$328,MATCH(Feuil15!B727,Feuil16!$B$2:$B$328,0))</f>
        <v>#N/A</v>
      </c>
      <c r="E727" t="str">
        <f t="shared" si="34"/>
        <v>Yes</v>
      </c>
      <c r="F727" s="3" t="e">
        <f t="shared" si="35"/>
        <v>#REF!</v>
      </c>
      <c r="G727">
        <f t="shared" si="33"/>
        <v>0</v>
      </c>
    </row>
    <row r="728" spans="4:7" x14ac:dyDescent="0.25">
      <c r="D728" s="29" t="e">
        <f>INDEX(Feuil16!$C$2:$C$328,MATCH(Feuil15!B728,Feuil16!$B$2:$B$328,0))</f>
        <v>#N/A</v>
      </c>
      <c r="E728" t="str">
        <f t="shared" si="34"/>
        <v>Yes</v>
      </c>
      <c r="F728" s="3" t="e">
        <f t="shared" si="35"/>
        <v>#REF!</v>
      </c>
      <c r="G728">
        <f t="shared" si="33"/>
        <v>0</v>
      </c>
    </row>
    <row r="729" spans="4:7" x14ac:dyDescent="0.25">
      <c r="D729" s="29" t="e">
        <f>INDEX(Feuil16!$C$2:$C$328,MATCH(Feuil15!B729,Feuil16!$B$2:$B$328,0))</f>
        <v>#N/A</v>
      </c>
      <c r="E729" t="str">
        <f t="shared" si="34"/>
        <v>Yes</v>
      </c>
      <c r="F729" s="3" t="e">
        <f t="shared" si="35"/>
        <v>#REF!</v>
      </c>
      <c r="G729">
        <f t="shared" si="33"/>
        <v>0</v>
      </c>
    </row>
    <row r="730" spans="4:7" x14ac:dyDescent="0.25">
      <c r="D730" s="29" t="e">
        <f>INDEX(Feuil16!$C$2:$C$328,MATCH(Feuil15!B730,Feuil16!$B$2:$B$328,0))</f>
        <v>#N/A</v>
      </c>
      <c r="E730" t="str">
        <f t="shared" si="34"/>
        <v>Yes</v>
      </c>
      <c r="F730" s="3" t="e">
        <f t="shared" si="35"/>
        <v>#REF!</v>
      </c>
      <c r="G730">
        <f t="shared" si="33"/>
        <v>0</v>
      </c>
    </row>
    <row r="731" spans="4:7" x14ac:dyDescent="0.25">
      <c r="D731" s="29" t="e">
        <f>INDEX(Feuil16!$C$2:$C$328,MATCH(Feuil15!B731,Feuil16!$B$2:$B$328,0))</f>
        <v>#N/A</v>
      </c>
      <c r="E731" t="str">
        <f t="shared" si="34"/>
        <v>Yes</v>
      </c>
      <c r="F731" s="3" t="e">
        <f t="shared" si="35"/>
        <v>#REF!</v>
      </c>
      <c r="G731">
        <f t="shared" si="33"/>
        <v>0</v>
      </c>
    </row>
    <row r="732" spans="4:7" x14ac:dyDescent="0.25">
      <c r="D732" s="29" t="e">
        <f>INDEX(Feuil16!$C$2:$C$328,MATCH(Feuil15!B732,Feuil16!$B$2:$B$328,0))</f>
        <v>#N/A</v>
      </c>
      <c r="E732" t="str">
        <f t="shared" si="34"/>
        <v>Yes</v>
      </c>
      <c r="F732" s="3" t="e">
        <f t="shared" si="35"/>
        <v>#REF!</v>
      </c>
      <c r="G732">
        <f t="shared" si="33"/>
        <v>0</v>
      </c>
    </row>
    <row r="733" spans="4:7" x14ac:dyDescent="0.25">
      <c r="D733" s="29" t="e">
        <f>INDEX(Feuil16!$C$2:$C$328,MATCH(Feuil15!B733,Feuil16!$B$2:$B$328,0))</f>
        <v>#N/A</v>
      </c>
      <c r="E733" t="str">
        <f t="shared" si="34"/>
        <v>Yes</v>
      </c>
      <c r="F733" s="3" t="e">
        <f t="shared" si="35"/>
        <v>#REF!</v>
      </c>
      <c r="G733">
        <f t="shared" si="33"/>
        <v>0</v>
      </c>
    </row>
    <row r="734" spans="4:7" x14ac:dyDescent="0.25">
      <c r="D734" s="29" t="e">
        <f>INDEX(Feuil16!$C$2:$C$328,MATCH(Feuil15!B734,Feuil16!$B$2:$B$328,0))</f>
        <v>#N/A</v>
      </c>
      <c r="E734" t="str">
        <f t="shared" si="34"/>
        <v>Yes</v>
      </c>
      <c r="F734" s="3" t="e">
        <f t="shared" si="35"/>
        <v>#REF!</v>
      </c>
      <c r="G734">
        <f t="shared" si="33"/>
        <v>0</v>
      </c>
    </row>
    <row r="735" spans="4:7" x14ac:dyDescent="0.25">
      <c r="D735" s="29" t="e">
        <f>INDEX(Feuil16!$C$2:$C$328,MATCH(Feuil15!B735,Feuil16!$B$2:$B$328,0))</f>
        <v>#N/A</v>
      </c>
      <c r="E735" t="str">
        <f t="shared" si="34"/>
        <v>Yes</v>
      </c>
      <c r="F735" s="3" t="e">
        <f t="shared" si="35"/>
        <v>#REF!</v>
      </c>
      <c r="G735">
        <f t="shared" si="33"/>
        <v>0</v>
      </c>
    </row>
    <row r="736" spans="4:7" x14ac:dyDescent="0.25">
      <c r="D736" s="29" t="e">
        <f>INDEX(Feuil16!$C$2:$C$328,MATCH(Feuil15!B736,Feuil16!$B$2:$B$328,0))</f>
        <v>#N/A</v>
      </c>
      <c r="E736" t="str">
        <f t="shared" si="34"/>
        <v>Yes</v>
      </c>
      <c r="F736" s="3" t="e">
        <f t="shared" si="35"/>
        <v>#REF!</v>
      </c>
      <c r="G736">
        <f t="shared" si="33"/>
        <v>0</v>
      </c>
    </row>
    <row r="737" spans="4:7" x14ac:dyDescent="0.25">
      <c r="D737" s="29" t="e">
        <f>INDEX(Feuil16!$C$2:$C$328,MATCH(Feuil15!B737,Feuil16!$B$2:$B$328,0))</f>
        <v>#N/A</v>
      </c>
      <c r="E737" t="str">
        <f t="shared" si="34"/>
        <v>Yes</v>
      </c>
      <c r="F737" s="3" t="e">
        <f t="shared" si="35"/>
        <v>#REF!</v>
      </c>
      <c r="G737">
        <f t="shared" si="33"/>
        <v>0</v>
      </c>
    </row>
    <row r="738" spans="4:7" x14ac:dyDescent="0.25">
      <c r="D738" s="29" t="e">
        <f>INDEX(Feuil16!$C$2:$C$328,MATCH(Feuil15!B738,Feuil16!$B$2:$B$328,0))</f>
        <v>#N/A</v>
      </c>
      <c r="E738" t="str">
        <f t="shared" si="34"/>
        <v>Yes</v>
      </c>
      <c r="F738" s="3" t="e">
        <f t="shared" si="35"/>
        <v>#REF!</v>
      </c>
      <c r="G738">
        <f t="shared" si="33"/>
        <v>0</v>
      </c>
    </row>
    <row r="739" spans="4:7" x14ac:dyDescent="0.25">
      <c r="D739" s="29" t="e">
        <f>INDEX(Feuil16!$C$2:$C$328,MATCH(Feuil15!B739,Feuil16!$B$2:$B$328,0))</f>
        <v>#N/A</v>
      </c>
      <c r="E739" t="str">
        <f t="shared" si="34"/>
        <v>Yes</v>
      </c>
      <c r="F739" s="3" t="e">
        <f t="shared" si="35"/>
        <v>#REF!</v>
      </c>
      <c r="G739">
        <f t="shared" si="33"/>
        <v>0</v>
      </c>
    </row>
    <row r="740" spans="4:7" x14ac:dyDescent="0.25">
      <c r="D740" s="29" t="e">
        <f>INDEX(Feuil16!$C$2:$C$328,MATCH(Feuil15!B740,Feuil16!$B$2:$B$328,0))</f>
        <v>#N/A</v>
      </c>
      <c r="E740" t="str">
        <f t="shared" si="34"/>
        <v>Yes</v>
      </c>
      <c r="F740" s="3" t="e">
        <f t="shared" si="35"/>
        <v>#REF!</v>
      </c>
      <c r="G740">
        <f t="shared" si="33"/>
        <v>0</v>
      </c>
    </row>
    <row r="741" spans="4:7" x14ac:dyDescent="0.25">
      <c r="D741" s="29" t="e">
        <f>INDEX(Feuil16!$C$2:$C$328,MATCH(Feuil15!B741,Feuil16!$B$2:$B$328,0))</f>
        <v>#N/A</v>
      </c>
      <c r="E741" t="str">
        <f t="shared" si="34"/>
        <v>Yes</v>
      </c>
      <c r="F741" s="3" t="e">
        <f t="shared" si="35"/>
        <v>#REF!</v>
      </c>
      <c r="G741">
        <f t="shared" si="33"/>
        <v>0</v>
      </c>
    </row>
    <row r="742" spans="4:7" x14ac:dyDescent="0.25">
      <c r="D742" s="29" t="e">
        <f>INDEX(Feuil16!$C$2:$C$328,MATCH(Feuil15!B742,Feuil16!$B$2:$B$328,0))</f>
        <v>#N/A</v>
      </c>
      <c r="E742" t="str">
        <f t="shared" si="34"/>
        <v>Yes</v>
      </c>
      <c r="F742" s="3" t="e">
        <f t="shared" si="35"/>
        <v>#REF!</v>
      </c>
      <c r="G742">
        <f t="shared" si="33"/>
        <v>0</v>
      </c>
    </row>
    <row r="743" spans="4:7" x14ac:dyDescent="0.25">
      <c r="D743" s="29" t="e">
        <f>INDEX(Feuil16!$C$2:$C$328,MATCH(Feuil15!B743,Feuil16!$B$2:$B$328,0))</f>
        <v>#N/A</v>
      </c>
      <c r="E743" t="str">
        <f t="shared" si="34"/>
        <v>Yes</v>
      </c>
      <c r="F743" s="3" t="e">
        <f t="shared" si="35"/>
        <v>#REF!</v>
      </c>
      <c r="G743">
        <f t="shared" si="33"/>
        <v>0</v>
      </c>
    </row>
    <row r="744" spans="4:7" x14ac:dyDescent="0.25">
      <c r="D744" s="29" t="e">
        <f>INDEX(Feuil16!$C$2:$C$328,MATCH(Feuil15!B744,Feuil16!$B$2:$B$328,0))</f>
        <v>#N/A</v>
      </c>
      <c r="E744" t="str">
        <f t="shared" si="34"/>
        <v>Yes</v>
      </c>
      <c r="F744" s="3" t="e">
        <f t="shared" si="35"/>
        <v>#REF!</v>
      </c>
      <c r="G744">
        <f t="shared" si="33"/>
        <v>0</v>
      </c>
    </row>
    <row r="745" spans="4:7" x14ac:dyDescent="0.25">
      <c r="D745" s="29" t="e">
        <f>INDEX(Feuil16!$C$2:$C$328,MATCH(Feuil15!B745,Feuil16!$B$2:$B$328,0))</f>
        <v>#N/A</v>
      </c>
      <c r="E745" t="str">
        <f t="shared" si="34"/>
        <v>Yes</v>
      </c>
      <c r="F745" s="3" t="e">
        <f t="shared" si="35"/>
        <v>#REF!</v>
      </c>
      <c r="G745">
        <f t="shared" si="33"/>
        <v>0</v>
      </c>
    </row>
    <row r="746" spans="4:7" x14ac:dyDescent="0.25">
      <c r="D746" s="29" t="e">
        <f>INDEX(Feuil16!$C$2:$C$328,MATCH(Feuil15!B746,Feuil16!$B$2:$B$328,0))</f>
        <v>#N/A</v>
      </c>
      <c r="E746" t="str">
        <f t="shared" si="34"/>
        <v>Yes</v>
      </c>
      <c r="F746" s="3" t="e">
        <f t="shared" si="35"/>
        <v>#REF!</v>
      </c>
      <c r="G746">
        <f t="shared" si="33"/>
        <v>0</v>
      </c>
    </row>
    <row r="747" spans="4:7" x14ac:dyDescent="0.25">
      <c r="D747" s="29" t="e">
        <f>INDEX(Feuil16!$C$2:$C$328,MATCH(Feuil15!B747,Feuil16!$B$2:$B$328,0))</f>
        <v>#N/A</v>
      </c>
      <c r="E747" t="str">
        <f t="shared" si="34"/>
        <v>Yes</v>
      </c>
      <c r="F747" s="3" t="e">
        <f t="shared" si="35"/>
        <v>#REF!</v>
      </c>
      <c r="G747">
        <f t="shared" si="33"/>
        <v>0</v>
      </c>
    </row>
    <row r="748" spans="4:7" x14ac:dyDescent="0.25">
      <c r="D748" s="29" t="e">
        <f>INDEX(Feuil16!$C$2:$C$328,MATCH(Feuil15!B748,Feuil16!$B$2:$B$328,0))</f>
        <v>#N/A</v>
      </c>
      <c r="E748" t="str">
        <f t="shared" si="34"/>
        <v>Yes</v>
      </c>
      <c r="F748" s="3" t="e">
        <f t="shared" si="35"/>
        <v>#REF!</v>
      </c>
      <c r="G748">
        <f t="shared" si="33"/>
        <v>0</v>
      </c>
    </row>
    <row r="749" spans="4:7" x14ac:dyDescent="0.25">
      <c r="D749" s="29" t="e">
        <f>INDEX(Feuil16!$C$2:$C$328,MATCH(Feuil15!B749,Feuil16!$B$2:$B$328,0))</f>
        <v>#N/A</v>
      </c>
      <c r="E749" t="str">
        <f t="shared" si="34"/>
        <v>Yes</v>
      </c>
      <c r="F749" s="3" t="e">
        <f t="shared" si="35"/>
        <v>#REF!</v>
      </c>
      <c r="G749">
        <f t="shared" si="33"/>
        <v>0</v>
      </c>
    </row>
    <row r="750" spans="4:7" x14ac:dyDescent="0.25">
      <c r="D750" s="29" t="e">
        <f>INDEX(Feuil16!$C$2:$C$328,MATCH(Feuil15!B750,Feuil16!$B$2:$B$328,0))</f>
        <v>#N/A</v>
      </c>
      <c r="E750" t="str">
        <f t="shared" si="34"/>
        <v>Yes</v>
      </c>
      <c r="F750" s="3" t="e">
        <f t="shared" si="35"/>
        <v>#REF!</v>
      </c>
      <c r="G750">
        <f t="shared" si="33"/>
        <v>0</v>
      </c>
    </row>
    <row r="751" spans="4:7" x14ac:dyDescent="0.25">
      <c r="D751" s="29" t="e">
        <f>INDEX(Feuil16!$C$2:$C$328,MATCH(Feuil15!B751,Feuil16!$B$2:$B$328,0))</f>
        <v>#N/A</v>
      </c>
      <c r="E751" t="str">
        <f t="shared" si="34"/>
        <v>Yes</v>
      </c>
      <c r="F751" s="3" t="e">
        <f t="shared" si="35"/>
        <v>#REF!</v>
      </c>
      <c r="G751">
        <f t="shared" si="33"/>
        <v>0</v>
      </c>
    </row>
    <row r="752" spans="4:7" x14ac:dyDescent="0.25">
      <c r="D752" s="29" t="e">
        <f>INDEX(Feuil16!$C$2:$C$328,MATCH(Feuil15!B752,Feuil16!$B$2:$B$328,0))</f>
        <v>#N/A</v>
      </c>
      <c r="E752" t="str">
        <f t="shared" si="34"/>
        <v>Yes</v>
      </c>
      <c r="F752" s="3" t="e">
        <f t="shared" si="35"/>
        <v>#REF!</v>
      </c>
      <c r="G752">
        <f t="shared" si="33"/>
        <v>0</v>
      </c>
    </row>
    <row r="753" spans="4:7" x14ac:dyDescent="0.25">
      <c r="D753" s="29" t="e">
        <f>INDEX(Feuil16!$C$2:$C$328,MATCH(Feuil15!B753,Feuil16!$B$2:$B$328,0))</f>
        <v>#N/A</v>
      </c>
      <c r="E753" t="str">
        <f t="shared" si="34"/>
        <v>Yes</v>
      </c>
      <c r="F753" s="3" t="e">
        <f t="shared" si="35"/>
        <v>#REF!</v>
      </c>
      <c r="G753">
        <f t="shared" si="33"/>
        <v>0</v>
      </c>
    </row>
    <row r="754" spans="4:7" x14ac:dyDescent="0.25">
      <c r="D754" s="29" t="e">
        <f>INDEX(Feuil16!$C$2:$C$328,MATCH(Feuil15!B754,Feuil16!$B$2:$B$328,0))</f>
        <v>#N/A</v>
      </c>
      <c r="E754" t="str">
        <f t="shared" si="34"/>
        <v>Yes</v>
      </c>
      <c r="F754" s="3" t="e">
        <f t="shared" si="35"/>
        <v>#REF!</v>
      </c>
      <c r="G754">
        <f t="shared" si="33"/>
        <v>0</v>
      </c>
    </row>
    <row r="755" spans="4:7" x14ac:dyDescent="0.25">
      <c r="D755" s="29" t="e">
        <f>INDEX(Feuil16!$C$2:$C$328,MATCH(Feuil15!B755,Feuil16!$B$2:$B$328,0))</f>
        <v>#N/A</v>
      </c>
      <c r="E755" t="str">
        <f t="shared" si="34"/>
        <v>Yes</v>
      </c>
      <c r="F755" s="3" t="e">
        <f t="shared" si="35"/>
        <v>#REF!</v>
      </c>
      <c r="G755">
        <f t="shared" si="33"/>
        <v>0</v>
      </c>
    </row>
    <row r="756" spans="4:7" x14ac:dyDescent="0.25">
      <c r="D756" s="29" t="e">
        <f>INDEX(Feuil16!$C$2:$C$328,MATCH(Feuil15!B756,Feuil16!$B$2:$B$328,0))</f>
        <v>#N/A</v>
      </c>
      <c r="E756" t="str">
        <f t="shared" si="34"/>
        <v>Yes</v>
      </c>
      <c r="F756" s="3" t="e">
        <f t="shared" si="35"/>
        <v>#REF!</v>
      </c>
      <c r="G756">
        <f t="shared" si="33"/>
        <v>0</v>
      </c>
    </row>
    <row r="757" spans="4:7" x14ac:dyDescent="0.25">
      <c r="D757" s="29" t="e">
        <f>INDEX(Feuil16!$C$2:$C$328,MATCH(Feuil15!B757,Feuil16!$B$2:$B$328,0))</f>
        <v>#N/A</v>
      </c>
      <c r="E757" t="str">
        <f t="shared" si="34"/>
        <v>Yes</v>
      </c>
      <c r="F757" s="3" t="e">
        <f t="shared" si="35"/>
        <v>#REF!</v>
      </c>
      <c r="G757">
        <f t="shared" si="33"/>
        <v>0</v>
      </c>
    </row>
    <row r="758" spans="4:7" x14ac:dyDescent="0.25">
      <c r="D758" s="29" t="e">
        <f>INDEX(Feuil16!$C$2:$C$328,MATCH(Feuil15!B758,Feuil16!$B$2:$B$328,0))</f>
        <v>#N/A</v>
      </c>
      <c r="E758" t="str">
        <f t="shared" si="34"/>
        <v>Yes</v>
      </c>
      <c r="F758" s="3" t="e">
        <f t="shared" si="35"/>
        <v>#REF!</v>
      </c>
      <c r="G758">
        <f t="shared" si="33"/>
        <v>0</v>
      </c>
    </row>
    <row r="759" spans="4:7" x14ac:dyDescent="0.25">
      <c r="D759" s="29" t="e">
        <f>INDEX(Feuil16!$C$2:$C$328,MATCH(Feuil15!B759,Feuil16!$B$2:$B$328,0))</f>
        <v>#N/A</v>
      </c>
      <c r="E759" t="str">
        <f t="shared" si="34"/>
        <v>Yes</v>
      </c>
      <c r="F759" s="3" t="e">
        <f t="shared" si="35"/>
        <v>#REF!</v>
      </c>
      <c r="G759">
        <f t="shared" si="33"/>
        <v>0</v>
      </c>
    </row>
    <row r="760" spans="4:7" x14ac:dyDescent="0.25">
      <c r="D760" s="29" t="e">
        <f>INDEX(Feuil16!$C$2:$C$328,MATCH(Feuil15!B760,Feuil16!$B$2:$B$328,0))</f>
        <v>#N/A</v>
      </c>
      <c r="E760" t="str">
        <f t="shared" si="34"/>
        <v>Yes</v>
      </c>
      <c r="F760" s="3" t="e">
        <f t="shared" si="35"/>
        <v>#REF!</v>
      </c>
      <c r="G760">
        <f t="shared" si="33"/>
        <v>0</v>
      </c>
    </row>
    <row r="761" spans="4:7" x14ac:dyDescent="0.25">
      <c r="D761" s="29" t="e">
        <f>INDEX(Feuil16!$C$2:$C$328,MATCH(Feuil15!B761,Feuil16!$B$2:$B$328,0))</f>
        <v>#N/A</v>
      </c>
      <c r="E761" t="str">
        <f t="shared" si="34"/>
        <v>Yes</v>
      </c>
      <c r="F761" s="3" t="e">
        <f t="shared" si="35"/>
        <v>#REF!</v>
      </c>
      <c r="G761">
        <f t="shared" si="33"/>
        <v>0</v>
      </c>
    </row>
    <row r="762" spans="4:7" x14ac:dyDescent="0.25">
      <c r="D762" s="29" t="e">
        <f>INDEX(Feuil16!$C$2:$C$328,MATCH(Feuil15!B762,Feuil16!$B$2:$B$328,0))</f>
        <v>#N/A</v>
      </c>
      <c r="E762" t="str">
        <f t="shared" si="34"/>
        <v>Yes</v>
      </c>
      <c r="F762" s="3" t="e">
        <f t="shared" si="35"/>
        <v>#REF!</v>
      </c>
      <c r="G762">
        <f t="shared" si="33"/>
        <v>0</v>
      </c>
    </row>
    <row r="763" spans="4:7" x14ac:dyDescent="0.25">
      <c r="D763" s="29" t="e">
        <f>INDEX(Feuil16!$C$2:$C$328,MATCH(Feuil15!B763,Feuil16!$B$2:$B$328,0))</f>
        <v>#N/A</v>
      </c>
      <c r="E763" t="str">
        <f t="shared" si="34"/>
        <v>Yes</v>
      </c>
      <c r="F763" s="3" t="e">
        <f t="shared" si="35"/>
        <v>#REF!</v>
      </c>
      <c r="G763">
        <f t="shared" si="33"/>
        <v>0</v>
      </c>
    </row>
    <row r="764" spans="4:7" x14ac:dyDescent="0.25">
      <c r="D764" s="29" t="e">
        <f>INDEX(Feuil16!$C$2:$C$328,MATCH(Feuil15!B764,Feuil16!$B$2:$B$328,0))</f>
        <v>#N/A</v>
      </c>
      <c r="E764" t="str">
        <f t="shared" si="34"/>
        <v>Yes</v>
      </c>
      <c r="F764" s="3" t="e">
        <f t="shared" si="35"/>
        <v>#REF!</v>
      </c>
      <c r="G764">
        <f t="shared" si="33"/>
        <v>0</v>
      </c>
    </row>
    <row r="765" spans="4:7" x14ac:dyDescent="0.25">
      <c r="D765" s="29" t="e">
        <f>INDEX(Feuil16!$C$2:$C$328,MATCH(Feuil15!B765,Feuil16!$B$2:$B$328,0))</f>
        <v>#N/A</v>
      </c>
      <c r="E765" t="str">
        <f t="shared" si="34"/>
        <v>Yes</v>
      </c>
      <c r="F765" s="3" t="e">
        <f t="shared" si="35"/>
        <v>#REF!</v>
      </c>
      <c r="G765">
        <f t="shared" si="33"/>
        <v>0</v>
      </c>
    </row>
    <row r="766" spans="4:7" x14ac:dyDescent="0.25">
      <c r="D766" s="29" t="e">
        <f>INDEX(Feuil16!$C$2:$C$328,MATCH(Feuil15!B766,Feuil16!$B$2:$B$328,0))</f>
        <v>#N/A</v>
      </c>
      <c r="E766" t="str">
        <f t="shared" si="34"/>
        <v>Yes</v>
      </c>
      <c r="F766" s="3" t="e">
        <f t="shared" si="35"/>
        <v>#REF!</v>
      </c>
      <c r="G766">
        <f t="shared" si="33"/>
        <v>0</v>
      </c>
    </row>
    <row r="767" spans="4:7" x14ac:dyDescent="0.25">
      <c r="D767" s="29" t="e">
        <f>INDEX(Feuil16!$C$2:$C$328,MATCH(Feuil15!B767,Feuil16!$B$2:$B$328,0))</f>
        <v>#N/A</v>
      </c>
      <c r="E767" t="str">
        <f t="shared" si="34"/>
        <v>Yes</v>
      </c>
      <c r="F767" s="3" t="e">
        <f t="shared" si="35"/>
        <v>#REF!</v>
      </c>
      <c r="G767">
        <f t="shared" si="33"/>
        <v>0</v>
      </c>
    </row>
    <row r="768" spans="4:7" x14ac:dyDescent="0.25">
      <c r="D768" s="29" t="e">
        <f>INDEX(Feuil16!$C$2:$C$328,MATCH(Feuil15!B768,Feuil16!$B$2:$B$328,0))</f>
        <v>#N/A</v>
      </c>
      <c r="E768" t="str">
        <f t="shared" si="34"/>
        <v>Yes</v>
      </c>
      <c r="F768" s="3" t="e">
        <f t="shared" si="35"/>
        <v>#REF!</v>
      </c>
      <c r="G768">
        <f t="shared" si="33"/>
        <v>0</v>
      </c>
    </row>
    <row r="769" spans="4:7" x14ac:dyDescent="0.25">
      <c r="D769" s="29" t="e">
        <f>INDEX(Feuil16!$C$2:$C$328,MATCH(Feuil15!B769,Feuil16!$B$2:$B$328,0))</f>
        <v>#N/A</v>
      </c>
      <c r="E769" t="str">
        <f t="shared" si="34"/>
        <v>Yes</v>
      </c>
      <c r="F769" s="3" t="e">
        <f t="shared" si="35"/>
        <v>#REF!</v>
      </c>
      <c r="G769">
        <f t="shared" si="33"/>
        <v>0</v>
      </c>
    </row>
    <row r="770" spans="4:7" x14ac:dyDescent="0.25">
      <c r="D770" s="29" t="e">
        <f>INDEX(Feuil16!$C$2:$C$328,MATCH(Feuil15!B770,Feuil16!$B$2:$B$328,0))</f>
        <v>#N/A</v>
      </c>
      <c r="E770" t="str">
        <f t="shared" si="34"/>
        <v>Yes</v>
      </c>
      <c r="F770" s="3" t="e">
        <f t="shared" si="35"/>
        <v>#REF!</v>
      </c>
      <c r="G770">
        <f t="shared" si="33"/>
        <v>0</v>
      </c>
    </row>
    <row r="771" spans="4:7" x14ac:dyDescent="0.25">
      <c r="D771" s="29" t="e">
        <f>INDEX(Feuil16!$C$2:$C$328,MATCH(Feuil15!B771,Feuil16!$B$2:$B$328,0))</f>
        <v>#N/A</v>
      </c>
      <c r="E771" t="str">
        <f t="shared" si="34"/>
        <v>Yes</v>
      </c>
      <c r="F771" s="3" t="e">
        <f t="shared" si="35"/>
        <v>#REF!</v>
      </c>
      <c r="G771">
        <f t="shared" si="33"/>
        <v>0</v>
      </c>
    </row>
    <row r="772" spans="4:7" x14ac:dyDescent="0.25">
      <c r="D772" s="29" t="e">
        <f>INDEX(Feuil16!$C$2:$C$328,MATCH(Feuil15!B772,Feuil16!$B$2:$B$328,0))</f>
        <v>#N/A</v>
      </c>
      <c r="E772" t="str">
        <f t="shared" si="34"/>
        <v>Yes</v>
      </c>
      <c r="F772" s="3" t="e">
        <f t="shared" si="35"/>
        <v>#REF!</v>
      </c>
      <c r="G772">
        <f t="shared" ref="G772:G836" si="36">A772</f>
        <v>0</v>
      </c>
    </row>
    <row r="773" spans="4:7" x14ac:dyDescent="0.25">
      <c r="D773" s="29" t="e">
        <f>INDEX(Feuil16!$C$2:$C$328,MATCH(Feuil15!B773,Feuil16!$B$2:$B$328,0))</f>
        <v>#N/A</v>
      </c>
      <c r="E773" t="str">
        <f t="shared" ref="E773:E836" si="37">IF(ISNA(D773),"Yes",D773)</f>
        <v>Yes</v>
      </c>
      <c r="F773" s="3" t="e">
        <f t="shared" ref="F773:F836" si="38">IF(GETPIVOTDATA("Article",$A$3,"Article",B773,"Emplacement",A773)&gt;1,IF(E773="Yes",GETPIVOTDATA("Article",$A$3,"Article",B773,"Emplacement",A773)/2,C773),GETPIVOTDATA("Article",$A$3,"Article",B773,"Emplacement",A773))</f>
        <v>#REF!</v>
      </c>
      <c r="G773">
        <f t="shared" si="36"/>
        <v>0</v>
      </c>
    </row>
    <row r="774" spans="4:7" x14ac:dyDescent="0.25">
      <c r="D774" s="29" t="e">
        <f>INDEX(Feuil16!$C$2:$C$328,MATCH(Feuil15!B774,Feuil16!$B$2:$B$328,0))</f>
        <v>#N/A</v>
      </c>
      <c r="E774" t="str">
        <f t="shared" si="37"/>
        <v>Yes</v>
      </c>
      <c r="F774" s="3" t="e">
        <f t="shared" si="38"/>
        <v>#REF!</v>
      </c>
      <c r="G774">
        <f t="shared" si="36"/>
        <v>0</v>
      </c>
    </row>
    <row r="775" spans="4:7" x14ac:dyDescent="0.25">
      <c r="D775" s="29" t="e">
        <f>INDEX(Feuil16!$C$2:$C$328,MATCH(Feuil15!B775,Feuil16!$B$2:$B$328,0))</f>
        <v>#N/A</v>
      </c>
      <c r="E775" t="str">
        <f t="shared" si="37"/>
        <v>Yes</v>
      </c>
      <c r="F775" s="3" t="e">
        <f t="shared" si="38"/>
        <v>#REF!</v>
      </c>
      <c r="G775">
        <f t="shared" si="36"/>
        <v>0</v>
      </c>
    </row>
    <row r="776" spans="4:7" x14ac:dyDescent="0.25">
      <c r="D776" s="29" t="e">
        <f>INDEX(Feuil16!$C$2:$C$328,MATCH(Feuil15!B776,Feuil16!$B$2:$B$328,0))</f>
        <v>#N/A</v>
      </c>
      <c r="E776" t="str">
        <f t="shared" si="37"/>
        <v>Yes</v>
      </c>
      <c r="F776" s="3" t="e">
        <f t="shared" si="38"/>
        <v>#REF!</v>
      </c>
      <c r="G776">
        <f t="shared" si="36"/>
        <v>0</v>
      </c>
    </row>
    <row r="777" spans="4:7" x14ac:dyDescent="0.25">
      <c r="D777" s="29" t="e">
        <f>INDEX(Feuil16!$C$2:$C$328,MATCH(Feuil15!B777,Feuil16!$B$2:$B$328,0))</f>
        <v>#N/A</v>
      </c>
      <c r="E777" t="str">
        <f t="shared" si="37"/>
        <v>Yes</v>
      </c>
      <c r="F777" s="3" t="e">
        <f t="shared" si="38"/>
        <v>#REF!</v>
      </c>
      <c r="G777">
        <f t="shared" si="36"/>
        <v>0</v>
      </c>
    </row>
    <row r="778" spans="4:7" x14ac:dyDescent="0.25">
      <c r="D778" s="29" t="e">
        <f>INDEX(Feuil16!$C$2:$C$328,MATCH(Feuil15!B778,Feuil16!$B$2:$B$328,0))</f>
        <v>#N/A</v>
      </c>
      <c r="E778" t="str">
        <f t="shared" si="37"/>
        <v>Yes</v>
      </c>
      <c r="F778" s="3" t="e">
        <f t="shared" si="38"/>
        <v>#REF!</v>
      </c>
      <c r="G778">
        <f t="shared" si="36"/>
        <v>0</v>
      </c>
    </row>
    <row r="779" spans="4:7" x14ac:dyDescent="0.25">
      <c r="D779" s="29" t="e">
        <f>INDEX(Feuil16!$C$2:$C$328,MATCH(Feuil15!B779,Feuil16!$B$2:$B$328,0))</f>
        <v>#N/A</v>
      </c>
      <c r="E779" t="str">
        <f t="shared" si="37"/>
        <v>Yes</v>
      </c>
      <c r="F779" s="3" t="e">
        <f t="shared" si="38"/>
        <v>#REF!</v>
      </c>
      <c r="G779">
        <f t="shared" si="36"/>
        <v>0</v>
      </c>
    </row>
    <row r="780" spans="4:7" x14ac:dyDescent="0.25">
      <c r="D780" s="29" t="e">
        <f>INDEX(Feuil16!$C$2:$C$328,MATCH(Feuil15!B780,Feuil16!$B$2:$B$328,0))</f>
        <v>#N/A</v>
      </c>
      <c r="E780" t="str">
        <f t="shared" si="37"/>
        <v>Yes</v>
      </c>
      <c r="F780" s="3" t="e">
        <f t="shared" si="38"/>
        <v>#REF!</v>
      </c>
      <c r="G780">
        <f t="shared" si="36"/>
        <v>0</v>
      </c>
    </row>
    <row r="781" spans="4:7" x14ac:dyDescent="0.25">
      <c r="D781" s="29" t="e">
        <f>INDEX(Feuil16!$C$2:$C$328,MATCH(Feuil15!B781,Feuil16!$B$2:$B$328,0))</f>
        <v>#N/A</v>
      </c>
      <c r="E781" t="str">
        <f t="shared" si="37"/>
        <v>Yes</v>
      </c>
      <c r="F781" s="3" t="e">
        <f t="shared" si="38"/>
        <v>#REF!</v>
      </c>
      <c r="G781">
        <f t="shared" si="36"/>
        <v>0</v>
      </c>
    </row>
    <row r="782" spans="4:7" x14ac:dyDescent="0.25">
      <c r="D782" s="29" t="e">
        <f>INDEX(Feuil16!$C$2:$C$328,MATCH(Feuil15!B782,Feuil16!$B$2:$B$328,0))</f>
        <v>#N/A</v>
      </c>
      <c r="E782" t="str">
        <f t="shared" si="37"/>
        <v>Yes</v>
      </c>
      <c r="F782" s="3" t="e">
        <f t="shared" si="38"/>
        <v>#REF!</v>
      </c>
      <c r="G782">
        <f t="shared" si="36"/>
        <v>0</v>
      </c>
    </row>
    <row r="783" spans="4:7" x14ac:dyDescent="0.25">
      <c r="D783" s="29" t="e">
        <f>INDEX(Feuil16!$C$2:$C$328,MATCH(Feuil15!B783,Feuil16!$B$2:$B$328,0))</f>
        <v>#N/A</v>
      </c>
      <c r="E783" t="str">
        <f t="shared" si="37"/>
        <v>Yes</v>
      </c>
      <c r="F783" s="3" t="e">
        <f t="shared" si="38"/>
        <v>#REF!</v>
      </c>
      <c r="G783">
        <f t="shared" si="36"/>
        <v>0</v>
      </c>
    </row>
    <row r="784" spans="4:7" x14ac:dyDescent="0.25">
      <c r="D784" s="29" t="e">
        <f>INDEX(Feuil16!$C$2:$C$328,MATCH(Feuil15!B784,Feuil16!$B$2:$B$328,0))</f>
        <v>#N/A</v>
      </c>
      <c r="E784" t="str">
        <f t="shared" si="37"/>
        <v>Yes</v>
      </c>
      <c r="F784" s="3" t="e">
        <f t="shared" si="38"/>
        <v>#REF!</v>
      </c>
      <c r="G784">
        <f t="shared" si="36"/>
        <v>0</v>
      </c>
    </row>
    <row r="785" spans="4:7" x14ac:dyDescent="0.25">
      <c r="D785" s="29" t="e">
        <f>INDEX(Feuil16!$C$2:$C$328,MATCH(Feuil15!B785,Feuil16!$B$2:$B$328,0))</f>
        <v>#N/A</v>
      </c>
      <c r="E785" t="str">
        <f t="shared" si="37"/>
        <v>Yes</v>
      </c>
      <c r="F785" s="3" t="e">
        <f t="shared" si="38"/>
        <v>#REF!</v>
      </c>
      <c r="G785">
        <f t="shared" si="36"/>
        <v>0</v>
      </c>
    </row>
    <row r="786" spans="4:7" x14ac:dyDescent="0.25">
      <c r="D786" s="29" t="e">
        <f>INDEX(Feuil16!$C$2:$C$328,MATCH(Feuil15!B786,Feuil16!$B$2:$B$328,0))</f>
        <v>#N/A</v>
      </c>
      <c r="E786" t="str">
        <f t="shared" si="37"/>
        <v>Yes</v>
      </c>
      <c r="F786" s="3" t="e">
        <f t="shared" si="38"/>
        <v>#REF!</v>
      </c>
      <c r="G786">
        <f t="shared" si="36"/>
        <v>0</v>
      </c>
    </row>
    <row r="787" spans="4:7" x14ac:dyDescent="0.25">
      <c r="D787" s="29" t="e">
        <f>INDEX(Feuil16!$C$2:$C$328,MATCH(Feuil15!B787,Feuil16!$B$2:$B$328,0))</f>
        <v>#N/A</v>
      </c>
      <c r="E787" t="str">
        <f t="shared" si="37"/>
        <v>Yes</v>
      </c>
      <c r="F787" s="3" t="e">
        <f t="shared" si="38"/>
        <v>#REF!</v>
      </c>
      <c r="G787">
        <f t="shared" si="36"/>
        <v>0</v>
      </c>
    </row>
    <row r="788" spans="4:7" x14ac:dyDescent="0.25">
      <c r="D788" s="29" t="e">
        <f>INDEX(Feuil16!$C$2:$C$328,MATCH(Feuil15!B788,Feuil16!$B$2:$B$328,0))</f>
        <v>#N/A</v>
      </c>
      <c r="E788" t="str">
        <f t="shared" si="37"/>
        <v>Yes</v>
      </c>
      <c r="F788" s="3" t="e">
        <f t="shared" si="38"/>
        <v>#REF!</v>
      </c>
      <c r="G788">
        <f t="shared" si="36"/>
        <v>0</v>
      </c>
    </row>
    <row r="789" spans="4:7" x14ac:dyDescent="0.25">
      <c r="D789" s="29" t="e">
        <f>INDEX(Feuil16!$C$2:$C$328,MATCH(Feuil15!B789,Feuil16!$B$2:$B$328,0))</f>
        <v>#N/A</v>
      </c>
      <c r="E789" t="str">
        <f t="shared" si="37"/>
        <v>Yes</v>
      </c>
      <c r="F789" s="3" t="e">
        <f t="shared" si="38"/>
        <v>#REF!</v>
      </c>
      <c r="G789">
        <f t="shared" si="36"/>
        <v>0</v>
      </c>
    </row>
    <row r="790" spans="4:7" x14ac:dyDescent="0.25">
      <c r="D790" s="29" t="e">
        <f>INDEX(Feuil16!$C$2:$C$328,MATCH(Feuil15!B790,Feuil16!$B$2:$B$328,0))</f>
        <v>#N/A</v>
      </c>
      <c r="E790" t="str">
        <f t="shared" si="37"/>
        <v>Yes</v>
      </c>
      <c r="F790" s="3" t="e">
        <f t="shared" si="38"/>
        <v>#REF!</v>
      </c>
      <c r="G790">
        <f t="shared" si="36"/>
        <v>0</v>
      </c>
    </row>
    <row r="791" spans="4:7" x14ac:dyDescent="0.25">
      <c r="D791" s="29" t="e">
        <f>INDEX(Feuil16!$C$2:$C$328,MATCH(Feuil15!B791,Feuil16!$B$2:$B$328,0))</f>
        <v>#N/A</v>
      </c>
      <c r="E791" t="str">
        <f t="shared" si="37"/>
        <v>Yes</v>
      </c>
      <c r="F791" s="3" t="e">
        <f t="shared" si="38"/>
        <v>#REF!</v>
      </c>
      <c r="G791">
        <f t="shared" si="36"/>
        <v>0</v>
      </c>
    </row>
    <row r="792" spans="4:7" x14ac:dyDescent="0.25">
      <c r="D792" s="29" t="e">
        <f>INDEX(Feuil16!$C$2:$C$328,MATCH(Feuil15!B792,Feuil16!$B$2:$B$328,0))</f>
        <v>#N/A</v>
      </c>
      <c r="E792" t="str">
        <f t="shared" si="37"/>
        <v>Yes</v>
      </c>
      <c r="F792" s="3" t="e">
        <f t="shared" si="38"/>
        <v>#REF!</v>
      </c>
      <c r="G792">
        <f t="shared" si="36"/>
        <v>0</v>
      </c>
    </row>
    <row r="793" spans="4:7" x14ac:dyDescent="0.25">
      <c r="D793" s="29" t="e">
        <f>INDEX(Feuil16!$C$2:$C$328,MATCH(Feuil15!B793,Feuil16!$B$2:$B$328,0))</f>
        <v>#N/A</v>
      </c>
      <c r="E793" t="str">
        <f t="shared" si="37"/>
        <v>Yes</v>
      </c>
      <c r="F793" s="3" t="e">
        <f t="shared" si="38"/>
        <v>#REF!</v>
      </c>
      <c r="G793">
        <f t="shared" si="36"/>
        <v>0</v>
      </c>
    </row>
    <row r="794" spans="4:7" x14ac:dyDescent="0.25">
      <c r="D794" s="29" t="e">
        <f>INDEX(Feuil16!$C$2:$C$328,MATCH(Feuil15!B794,Feuil16!$B$2:$B$328,0))</f>
        <v>#N/A</v>
      </c>
      <c r="E794" t="str">
        <f t="shared" si="37"/>
        <v>Yes</v>
      </c>
      <c r="F794" s="3" t="e">
        <f t="shared" si="38"/>
        <v>#REF!</v>
      </c>
      <c r="G794">
        <f t="shared" si="36"/>
        <v>0</v>
      </c>
    </row>
    <row r="795" spans="4:7" x14ac:dyDescent="0.25">
      <c r="D795" s="29" t="e">
        <f>INDEX(Feuil16!$C$2:$C$328,MATCH(Feuil15!B795,Feuil16!$B$2:$B$328,0))</f>
        <v>#N/A</v>
      </c>
      <c r="E795" t="str">
        <f t="shared" si="37"/>
        <v>Yes</v>
      </c>
      <c r="F795" s="3" t="e">
        <f t="shared" si="38"/>
        <v>#REF!</v>
      </c>
      <c r="G795">
        <f t="shared" si="36"/>
        <v>0</v>
      </c>
    </row>
    <row r="796" spans="4:7" x14ac:dyDescent="0.25">
      <c r="D796" s="29" t="e">
        <f>INDEX(Feuil16!$C$2:$C$328,MATCH(Feuil15!B796,Feuil16!$B$2:$B$328,0))</f>
        <v>#N/A</v>
      </c>
      <c r="E796" t="str">
        <f t="shared" si="37"/>
        <v>Yes</v>
      </c>
      <c r="F796" s="3" t="e">
        <f t="shared" si="38"/>
        <v>#REF!</v>
      </c>
      <c r="G796">
        <f t="shared" si="36"/>
        <v>0</v>
      </c>
    </row>
    <row r="797" spans="4:7" x14ac:dyDescent="0.25">
      <c r="D797" s="29" t="e">
        <f>INDEX(Feuil16!$C$2:$C$328,MATCH(Feuil15!B797,Feuil16!$B$2:$B$328,0))</f>
        <v>#N/A</v>
      </c>
      <c r="E797" t="str">
        <f t="shared" si="37"/>
        <v>Yes</v>
      </c>
      <c r="F797" s="3" t="e">
        <f t="shared" si="38"/>
        <v>#REF!</v>
      </c>
      <c r="G797">
        <f t="shared" si="36"/>
        <v>0</v>
      </c>
    </row>
    <row r="798" spans="4:7" x14ac:dyDescent="0.25">
      <c r="D798" s="29" t="e">
        <f>INDEX(Feuil16!$C$2:$C$328,MATCH(Feuil15!B798,Feuil16!$B$2:$B$328,0))</f>
        <v>#N/A</v>
      </c>
      <c r="E798" t="str">
        <f t="shared" si="37"/>
        <v>Yes</v>
      </c>
      <c r="F798" s="3" t="e">
        <f t="shared" si="38"/>
        <v>#REF!</v>
      </c>
      <c r="G798">
        <f t="shared" si="36"/>
        <v>0</v>
      </c>
    </row>
    <row r="799" spans="4:7" x14ac:dyDescent="0.25">
      <c r="D799" s="29" t="e">
        <f>INDEX(Feuil16!$C$2:$C$328,MATCH(Feuil15!B799,Feuil16!$B$2:$B$328,0))</f>
        <v>#N/A</v>
      </c>
      <c r="E799" t="str">
        <f t="shared" si="37"/>
        <v>Yes</v>
      </c>
      <c r="F799" s="3" t="e">
        <f t="shared" si="38"/>
        <v>#REF!</v>
      </c>
      <c r="G799">
        <f t="shared" si="36"/>
        <v>0</v>
      </c>
    </row>
    <row r="800" spans="4:7" x14ac:dyDescent="0.25">
      <c r="D800" s="29" t="e">
        <f>INDEX(Feuil16!$C$2:$C$328,MATCH(Feuil15!B800,Feuil16!$B$2:$B$328,0))</f>
        <v>#N/A</v>
      </c>
      <c r="E800" t="str">
        <f t="shared" si="37"/>
        <v>Yes</v>
      </c>
      <c r="F800" s="3" t="e">
        <f t="shared" si="38"/>
        <v>#REF!</v>
      </c>
      <c r="G800">
        <f t="shared" si="36"/>
        <v>0</v>
      </c>
    </row>
    <row r="801" spans="4:7" x14ac:dyDescent="0.25">
      <c r="D801" s="29" t="e">
        <f>INDEX(Feuil16!$C$2:$C$328,MATCH(Feuil15!B801,Feuil16!$B$2:$B$328,0))</f>
        <v>#N/A</v>
      </c>
      <c r="E801" t="str">
        <f t="shared" si="37"/>
        <v>Yes</v>
      </c>
      <c r="F801" s="3" t="e">
        <f t="shared" si="38"/>
        <v>#REF!</v>
      </c>
      <c r="G801">
        <f t="shared" si="36"/>
        <v>0</v>
      </c>
    </row>
    <row r="802" spans="4:7" x14ac:dyDescent="0.25">
      <c r="D802" s="29" t="e">
        <f>INDEX(Feuil16!$C$2:$C$328,MATCH(Feuil15!B802,Feuil16!$B$2:$B$328,0))</f>
        <v>#N/A</v>
      </c>
      <c r="E802" t="str">
        <f t="shared" si="37"/>
        <v>Yes</v>
      </c>
      <c r="F802" s="3" t="e">
        <f t="shared" si="38"/>
        <v>#REF!</v>
      </c>
      <c r="G802">
        <f t="shared" si="36"/>
        <v>0</v>
      </c>
    </row>
    <row r="803" spans="4:7" x14ac:dyDescent="0.25">
      <c r="D803" s="29" t="e">
        <f>INDEX(Feuil16!$C$2:$C$328,MATCH(Feuil15!B803,Feuil16!$B$2:$B$328,0))</f>
        <v>#N/A</v>
      </c>
      <c r="E803" t="str">
        <f t="shared" si="37"/>
        <v>Yes</v>
      </c>
      <c r="F803" s="3" t="e">
        <f t="shared" si="38"/>
        <v>#REF!</v>
      </c>
      <c r="G803">
        <f t="shared" si="36"/>
        <v>0</v>
      </c>
    </row>
    <row r="804" spans="4:7" x14ac:dyDescent="0.25">
      <c r="D804" s="29" t="e">
        <f>INDEX(Feuil16!$C$2:$C$328,MATCH(Feuil15!B804,Feuil16!$B$2:$B$328,0))</f>
        <v>#N/A</v>
      </c>
      <c r="E804" t="str">
        <f t="shared" si="37"/>
        <v>Yes</v>
      </c>
      <c r="F804" s="3" t="e">
        <f t="shared" si="38"/>
        <v>#REF!</v>
      </c>
      <c r="G804">
        <f t="shared" si="36"/>
        <v>0</v>
      </c>
    </row>
    <row r="805" spans="4:7" x14ac:dyDescent="0.25">
      <c r="D805" s="29" t="e">
        <f>INDEX(Feuil16!$C$2:$C$328,MATCH(Feuil15!B805,Feuil16!$B$2:$B$328,0))</f>
        <v>#N/A</v>
      </c>
      <c r="E805" t="str">
        <f t="shared" si="37"/>
        <v>Yes</v>
      </c>
      <c r="F805" s="3" t="e">
        <f t="shared" si="38"/>
        <v>#REF!</v>
      </c>
      <c r="G805">
        <f t="shared" si="36"/>
        <v>0</v>
      </c>
    </row>
    <row r="806" spans="4:7" x14ac:dyDescent="0.25">
      <c r="D806" s="29" t="e">
        <f>INDEX(Feuil16!$C$2:$C$328,MATCH(Feuil15!B806,Feuil16!$B$2:$B$328,0))</f>
        <v>#N/A</v>
      </c>
      <c r="E806" t="str">
        <f t="shared" si="37"/>
        <v>Yes</v>
      </c>
      <c r="F806" s="3" t="e">
        <f t="shared" si="38"/>
        <v>#REF!</v>
      </c>
      <c r="G806">
        <f t="shared" si="36"/>
        <v>0</v>
      </c>
    </row>
    <row r="807" spans="4:7" x14ac:dyDescent="0.25">
      <c r="D807" s="29" t="e">
        <f>INDEX(Feuil16!$C$2:$C$328,MATCH(Feuil15!B807,Feuil16!$B$2:$B$328,0))</f>
        <v>#N/A</v>
      </c>
      <c r="E807" t="str">
        <f t="shared" si="37"/>
        <v>Yes</v>
      </c>
      <c r="F807" s="3" t="e">
        <f t="shared" si="38"/>
        <v>#REF!</v>
      </c>
      <c r="G807">
        <f t="shared" si="36"/>
        <v>0</v>
      </c>
    </row>
    <row r="808" spans="4:7" x14ac:dyDescent="0.25">
      <c r="D808" s="29" t="e">
        <f>INDEX(Feuil16!$C$2:$C$328,MATCH(Feuil15!B808,Feuil16!$B$2:$B$328,0))</f>
        <v>#N/A</v>
      </c>
      <c r="E808" t="str">
        <f t="shared" si="37"/>
        <v>Yes</v>
      </c>
      <c r="F808" s="3" t="e">
        <f t="shared" si="38"/>
        <v>#REF!</v>
      </c>
      <c r="G808">
        <f t="shared" si="36"/>
        <v>0</v>
      </c>
    </row>
    <row r="809" spans="4:7" x14ac:dyDescent="0.25">
      <c r="D809" s="29" t="e">
        <f>INDEX(Feuil16!$C$2:$C$328,MATCH(Feuil15!B809,Feuil16!$B$2:$B$328,0))</f>
        <v>#N/A</v>
      </c>
      <c r="E809" t="str">
        <f t="shared" si="37"/>
        <v>Yes</v>
      </c>
      <c r="F809" s="3" t="e">
        <f t="shared" si="38"/>
        <v>#REF!</v>
      </c>
      <c r="G809">
        <f t="shared" si="36"/>
        <v>0</v>
      </c>
    </row>
    <row r="810" spans="4:7" x14ac:dyDescent="0.25">
      <c r="D810" s="29" t="e">
        <f>INDEX(Feuil16!$C$2:$C$328,MATCH(Feuil15!B810,Feuil16!$B$2:$B$328,0))</f>
        <v>#N/A</v>
      </c>
      <c r="E810" t="str">
        <f t="shared" si="37"/>
        <v>Yes</v>
      </c>
      <c r="F810" s="3" t="e">
        <f t="shared" si="38"/>
        <v>#REF!</v>
      </c>
      <c r="G810">
        <f t="shared" si="36"/>
        <v>0</v>
      </c>
    </row>
    <row r="811" spans="4:7" x14ac:dyDescent="0.25">
      <c r="D811" s="29" t="e">
        <f>INDEX(Feuil16!$C$2:$C$328,MATCH(Feuil15!B811,Feuil16!$B$2:$B$328,0))</f>
        <v>#N/A</v>
      </c>
      <c r="E811" t="str">
        <f t="shared" si="37"/>
        <v>Yes</v>
      </c>
      <c r="F811" s="3" t="e">
        <f t="shared" si="38"/>
        <v>#REF!</v>
      </c>
      <c r="G811">
        <f t="shared" si="36"/>
        <v>0</v>
      </c>
    </row>
    <row r="812" spans="4:7" x14ac:dyDescent="0.25">
      <c r="D812" s="29" t="e">
        <f>INDEX(Feuil16!$C$2:$C$328,MATCH(Feuil15!B812,Feuil16!$B$2:$B$328,0))</f>
        <v>#N/A</v>
      </c>
      <c r="E812" t="str">
        <f t="shared" si="37"/>
        <v>Yes</v>
      </c>
      <c r="F812" s="3" t="e">
        <f t="shared" si="38"/>
        <v>#REF!</v>
      </c>
      <c r="G812">
        <f t="shared" si="36"/>
        <v>0</v>
      </c>
    </row>
    <row r="813" spans="4:7" x14ac:dyDescent="0.25">
      <c r="D813" s="29" t="e">
        <f>INDEX(Feuil16!$C$2:$C$328,MATCH(Feuil15!B813,Feuil16!$B$2:$B$328,0))</f>
        <v>#N/A</v>
      </c>
      <c r="E813" t="str">
        <f t="shared" si="37"/>
        <v>Yes</v>
      </c>
      <c r="F813" s="3" t="e">
        <f t="shared" si="38"/>
        <v>#REF!</v>
      </c>
      <c r="G813">
        <f t="shared" si="36"/>
        <v>0</v>
      </c>
    </row>
    <row r="814" spans="4:7" x14ac:dyDescent="0.25">
      <c r="D814" s="29" t="e">
        <f>INDEX(Feuil16!$C$2:$C$328,MATCH(Feuil15!B814,Feuil16!$B$2:$B$328,0))</f>
        <v>#N/A</v>
      </c>
      <c r="E814" t="str">
        <f t="shared" si="37"/>
        <v>Yes</v>
      </c>
      <c r="F814" s="3" t="e">
        <f t="shared" si="38"/>
        <v>#REF!</v>
      </c>
      <c r="G814">
        <f t="shared" si="36"/>
        <v>0</v>
      </c>
    </row>
    <row r="815" spans="4:7" x14ac:dyDescent="0.25">
      <c r="D815" s="29" t="e">
        <f>INDEX(Feuil16!$C$2:$C$328,MATCH(Feuil15!B815,Feuil16!$B$2:$B$328,0))</f>
        <v>#N/A</v>
      </c>
      <c r="E815" t="str">
        <f t="shared" si="37"/>
        <v>Yes</v>
      </c>
      <c r="F815" s="3" t="e">
        <f t="shared" si="38"/>
        <v>#REF!</v>
      </c>
      <c r="G815">
        <f t="shared" si="36"/>
        <v>0</v>
      </c>
    </row>
    <row r="816" spans="4:7" x14ac:dyDescent="0.25">
      <c r="D816" s="29" t="e">
        <f>INDEX(Feuil16!$C$2:$C$328,MATCH(Feuil15!B816,Feuil16!$B$2:$B$328,0))</f>
        <v>#N/A</v>
      </c>
      <c r="E816" t="str">
        <f t="shared" si="37"/>
        <v>Yes</v>
      </c>
      <c r="F816" s="3" t="e">
        <f t="shared" si="38"/>
        <v>#REF!</v>
      </c>
      <c r="G816">
        <f t="shared" si="36"/>
        <v>0</v>
      </c>
    </row>
    <row r="817" spans="4:7" x14ac:dyDescent="0.25">
      <c r="D817" s="29" t="e">
        <f>INDEX(Feuil16!$C$2:$C$328,MATCH(Feuil15!B817,Feuil16!$B$2:$B$328,0))</f>
        <v>#N/A</v>
      </c>
      <c r="E817" t="str">
        <f t="shared" si="37"/>
        <v>Yes</v>
      </c>
      <c r="F817" s="3" t="e">
        <f t="shared" si="38"/>
        <v>#REF!</v>
      </c>
      <c r="G817">
        <f t="shared" si="36"/>
        <v>0</v>
      </c>
    </row>
    <row r="818" spans="4:7" x14ac:dyDescent="0.25">
      <c r="D818" s="29" t="e">
        <f>INDEX(Feuil16!$C$2:$C$328,MATCH(Feuil15!B818,Feuil16!$B$2:$B$328,0))</f>
        <v>#N/A</v>
      </c>
      <c r="E818" t="str">
        <f t="shared" si="37"/>
        <v>Yes</v>
      </c>
      <c r="F818" s="3" t="e">
        <f t="shared" si="38"/>
        <v>#REF!</v>
      </c>
      <c r="G818">
        <f t="shared" si="36"/>
        <v>0</v>
      </c>
    </row>
    <row r="819" spans="4:7" x14ac:dyDescent="0.25">
      <c r="D819" s="29" t="e">
        <f>INDEX(Feuil16!$C$2:$C$328,MATCH(Feuil15!B819,Feuil16!$B$2:$B$328,0))</f>
        <v>#N/A</v>
      </c>
      <c r="E819" t="str">
        <f t="shared" si="37"/>
        <v>Yes</v>
      </c>
      <c r="F819" s="3" t="e">
        <f t="shared" si="38"/>
        <v>#REF!</v>
      </c>
      <c r="G819">
        <f t="shared" si="36"/>
        <v>0</v>
      </c>
    </row>
    <row r="820" spans="4:7" x14ac:dyDescent="0.25">
      <c r="D820" s="29" t="e">
        <f>INDEX(Feuil16!$C$2:$C$328,MATCH(Feuil15!B820,Feuil16!$B$2:$B$328,0))</f>
        <v>#N/A</v>
      </c>
      <c r="E820" t="str">
        <f t="shared" si="37"/>
        <v>Yes</v>
      </c>
      <c r="F820" s="3" t="e">
        <f t="shared" si="38"/>
        <v>#REF!</v>
      </c>
      <c r="G820">
        <f t="shared" si="36"/>
        <v>0</v>
      </c>
    </row>
    <row r="821" spans="4:7" x14ac:dyDescent="0.25">
      <c r="D821" s="29" t="e">
        <f>INDEX(Feuil16!$C$2:$C$328,MATCH(Feuil15!B821,Feuil16!$B$2:$B$328,0))</f>
        <v>#N/A</v>
      </c>
      <c r="E821" t="str">
        <f t="shared" si="37"/>
        <v>Yes</v>
      </c>
      <c r="F821" s="3" t="e">
        <f t="shared" si="38"/>
        <v>#REF!</v>
      </c>
      <c r="G821">
        <f t="shared" si="36"/>
        <v>0</v>
      </c>
    </row>
    <row r="822" spans="4:7" x14ac:dyDescent="0.25">
      <c r="D822" s="29" t="e">
        <f>INDEX(Feuil16!$C$2:$C$328,MATCH(Feuil15!B822,Feuil16!$B$2:$B$328,0))</f>
        <v>#N/A</v>
      </c>
      <c r="E822" t="str">
        <f t="shared" si="37"/>
        <v>Yes</v>
      </c>
      <c r="F822" s="3" t="e">
        <f t="shared" si="38"/>
        <v>#REF!</v>
      </c>
      <c r="G822">
        <f t="shared" si="36"/>
        <v>0</v>
      </c>
    </row>
    <row r="823" spans="4:7" x14ac:dyDescent="0.25">
      <c r="D823" s="29" t="e">
        <f>INDEX(Feuil16!$C$2:$C$328,MATCH(Feuil15!B823,Feuil16!$B$2:$B$328,0))</f>
        <v>#N/A</v>
      </c>
      <c r="E823" t="str">
        <f t="shared" si="37"/>
        <v>Yes</v>
      </c>
      <c r="F823" s="3" t="e">
        <f t="shared" si="38"/>
        <v>#REF!</v>
      </c>
      <c r="G823">
        <f t="shared" si="36"/>
        <v>0</v>
      </c>
    </row>
    <row r="824" spans="4:7" x14ac:dyDescent="0.25">
      <c r="D824" s="29" t="e">
        <f>INDEX(Feuil16!$C$2:$C$328,MATCH(Feuil15!B824,Feuil16!$B$2:$B$328,0))</f>
        <v>#N/A</v>
      </c>
      <c r="E824" t="str">
        <f t="shared" si="37"/>
        <v>Yes</v>
      </c>
      <c r="F824" s="3" t="e">
        <f t="shared" si="38"/>
        <v>#REF!</v>
      </c>
      <c r="G824">
        <f t="shared" si="36"/>
        <v>0</v>
      </c>
    </row>
    <row r="825" spans="4:7" x14ac:dyDescent="0.25">
      <c r="D825" s="29" t="e">
        <f>INDEX(Feuil16!$C$2:$C$328,MATCH(Feuil15!B825,Feuil16!$B$2:$B$328,0))</f>
        <v>#N/A</v>
      </c>
      <c r="E825" t="str">
        <f t="shared" si="37"/>
        <v>Yes</v>
      </c>
      <c r="F825" s="3" t="e">
        <f t="shared" si="38"/>
        <v>#REF!</v>
      </c>
      <c r="G825">
        <f t="shared" si="36"/>
        <v>0</v>
      </c>
    </row>
    <row r="826" spans="4:7" x14ac:dyDescent="0.25">
      <c r="D826" s="29" t="e">
        <f>INDEX(Feuil16!$C$2:$C$328,MATCH(Feuil15!B826,Feuil16!$B$2:$B$328,0))</f>
        <v>#N/A</v>
      </c>
      <c r="E826" t="str">
        <f t="shared" si="37"/>
        <v>Yes</v>
      </c>
      <c r="F826" s="3" t="e">
        <f t="shared" si="38"/>
        <v>#REF!</v>
      </c>
      <c r="G826">
        <f t="shared" si="36"/>
        <v>0</v>
      </c>
    </row>
    <row r="827" spans="4:7" x14ac:dyDescent="0.25">
      <c r="D827" s="29" t="e">
        <f>INDEX(Feuil16!$C$2:$C$328,MATCH(Feuil15!B827,Feuil16!$B$2:$B$328,0))</f>
        <v>#N/A</v>
      </c>
      <c r="E827" t="str">
        <f t="shared" si="37"/>
        <v>Yes</v>
      </c>
      <c r="F827" s="3" t="e">
        <f t="shared" si="38"/>
        <v>#REF!</v>
      </c>
      <c r="G827">
        <f t="shared" si="36"/>
        <v>0</v>
      </c>
    </row>
    <row r="828" spans="4:7" x14ac:dyDescent="0.25">
      <c r="D828" s="29" t="e">
        <f>INDEX(Feuil16!$C$2:$C$328,MATCH(Feuil15!B828,Feuil16!$B$2:$B$328,0))</f>
        <v>#N/A</v>
      </c>
      <c r="E828" t="str">
        <f t="shared" si="37"/>
        <v>Yes</v>
      </c>
      <c r="F828" s="3" t="e">
        <f t="shared" si="38"/>
        <v>#REF!</v>
      </c>
      <c r="G828">
        <f t="shared" si="36"/>
        <v>0</v>
      </c>
    </row>
    <row r="829" spans="4:7" x14ac:dyDescent="0.25">
      <c r="D829" s="29" t="e">
        <f>INDEX(Feuil16!$C$2:$C$328,MATCH(Feuil15!B829,Feuil16!$B$2:$B$328,0))</f>
        <v>#N/A</v>
      </c>
      <c r="E829" t="str">
        <f t="shared" si="37"/>
        <v>Yes</v>
      </c>
      <c r="F829" s="3" t="e">
        <f t="shared" si="38"/>
        <v>#REF!</v>
      </c>
      <c r="G829">
        <f t="shared" si="36"/>
        <v>0</v>
      </c>
    </row>
    <row r="830" spans="4:7" x14ac:dyDescent="0.25">
      <c r="D830" s="29" t="e">
        <f>INDEX(Feuil16!$C$2:$C$328,MATCH(Feuil15!B830,Feuil16!$B$2:$B$328,0))</f>
        <v>#N/A</v>
      </c>
      <c r="E830" t="str">
        <f t="shared" si="37"/>
        <v>Yes</v>
      </c>
      <c r="F830" s="3" t="e">
        <f t="shared" si="38"/>
        <v>#REF!</v>
      </c>
      <c r="G830">
        <f t="shared" si="36"/>
        <v>0</v>
      </c>
    </row>
    <row r="831" spans="4:7" x14ac:dyDescent="0.25">
      <c r="D831" s="29" t="e">
        <f>INDEX(Feuil16!$C$2:$C$328,MATCH(Feuil15!B831,Feuil16!$B$2:$B$328,0))</f>
        <v>#N/A</v>
      </c>
      <c r="E831" t="str">
        <f t="shared" si="37"/>
        <v>Yes</v>
      </c>
      <c r="F831" s="3" t="e">
        <f t="shared" si="38"/>
        <v>#REF!</v>
      </c>
      <c r="G831">
        <f t="shared" si="36"/>
        <v>0</v>
      </c>
    </row>
    <row r="832" spans="4:7" x14ac:dyDescent="0.25">
      <c r="D832" s="29" t="e">
        <f>INDEX(Feuil16!$C$2:$C$328,MATCH(Feuil15!B832,Feuil16!$B$2:$B$328,0))</f>
        <v>#N/A</v>
      </c>
      <c r="E832" t="str">
        <f t="shared" si="37"/>
        <v>Yes</v>
      </c>
      <c r="F832" s="3" t="e">
        <f t="shared" si="38"/>
        <v>#REF!</v>
      </c>
      <c r="G832">
        <f t="shared" si="36"/>
        <v>0</v>
      </c>
    </row>
    <row r="833" spans="4:7" x14ac:dyDescent="0.25">
      <c r="D833" s="29" t="e">
        <f>INDEX(Feuil16!$C$2:$C$328,MATCH(Feuil15!B833,Feuil16!$B$2:$B$328,0))</f>
        <v>#N/A</v>
      </c>
      <c r="E833" t="str">
        <f t="shared" si="37"/>
        <v>Yes</v>
      </c>
      <c r="F833" s="3" t="e">
        <f t="shared" si="38"/>
        <v>#REF!</v>
      </c>
      <c r="G833">
        <f t="shared" si="36"/>
        <v>0</v>
      </c>
    </row>
    <row r="834" spans="4:7" x14ac:dyDescent="0.25">
      <c r="D834" s="29" t="e">
        <f>INDEX(Feuil16!$C$2:$C$328,MATCH(Feuil15!B834,Feuil16!$B$2:$B$328,0))</f>
        <v>#N/A</v>
      </c>
      <c r="E834" t="str">
        <f t="shared" si="37"/>
        <v>Yes</v>
      </c>
      <c r="F834" s="3" t="e">
        <f t="shared" si="38"/>
        <v>#REF!</v>
      </c>
      <c r="G834">
        <f t="shared" si="36"/>
        <v>0</v>
      </c>
    </row>
    <row r="835" spans="4:7" x14ac:dyDescent="0.25">
      <c r="D835" s="29" t="e">
        <f>INDEX(Feuil16!$C$2:$C$328,MATCH(Feuil15!B835,Feuil16!$B$2:$B$328,0))</f>
        <v>#N/A</v>
      </c>
      <c r="E835" t="str">
        <f t="shared" si="37"/>
        <v>Yes</v>
      </c>
      <c r="F835" s="3" t="e">
        <f t="shared" si="38"/>
        <v>#REF!</v>
      </c>
      <c r="G835">
        <f t="shared" si="36"/>
        <v>0</v>
      </c>
    </row>
    <row r="836" spans="4:7" x14ac:dyDescent="0.25">
      <c r="D836" s="29" t="e">
        <f>INDEX(Feuil16!$C$2:$C$328,MATCH(Feuil15!B836,Feuil16!$B$2:$B$328,0))</f>
        <v>#N/A</v>
      </c>
      <c r="E836" t="str">
        <f t="shared" si="37"/>
        <v>Yes</v>
      </c>
      <c r="F836" s="3" t="e">
        <f t="shared" si="38"/>
        <v>#REF!</v>
      </c>
      <c r="G836">
        <f t="shared" si="36"/>
        <v>0</v>
      </c>
    </row>
    <row r="837" spans="4:7" x14ac:dyDescent="0.25">
      <c r="D837" s="29" t="e">
        <f>INDEX(Feuil16!$C$2:$C$328,MATCH(Feuil15!B837,Feuil16!$B$2:$B$328,0))</f>
        <v>#N/A</v>
      </c>
      <c r="E837" t="str">
        <f t="shared" ref="E837:E860" si="39">IF(ISNA(D837),"Yes",D837)</f>
        <v>Yes</v>
      </c>
      <c r="F837" s="3" t="e">
        <f t="shared" ref="F837:F860" si="40">IF(GETPIVOTDATA("Article",$A$3,"Article",B837,"Emplacement",A837)&gt;1,IF(E837="Yes",GETPIVOTDATA("Article",$A$3,"Article",B837,"Emplacement",A837)/2,C837),GETPIVOTDATA("Article",$A$3,"Article",B837,"Emplacement",A837))</f>
        <v>#REF!</v>
      </c>
      <c r="G837">
        <f t="shared" ref="G837:G860" si="41">A837</f>
        <v>0</v>
      </c>
    </row>
    <row r="838" spans="4:7" x14ac:dyDescent="0.25">
      <c r="D838" s="29" t="e">
        <f>INDEX(Feuil16!$C$2:$C$328,MATCH(Feuil15!B838,Feuil16!$B$2:$B$328,0))</f>
        <v>#N/A</v>
      </c>
      <c r="E838" t="str">
        <f t="shared" si="39"/>
        <v>Yes</v>
      </c>
      <c r="F838" s="3" t="e">
        <f t="shared" si="40"/>
        <v>#REF!</v>
      </c>
      <c r="G838">
        <f t="shared" si="41"/>
        <v>0</v>
      </c>
    </row>
    <row r="839" spans="4:7" x14ac:dyDescent="0.25">
      <c r="D839" s="29" t="e">
        <f>INDEX(Feuil16!$C$2:$C$328,MATCH(Feuil15!B839,Feuil16!$B$2:$B$328,0))</f>
        <v>#N/A</v>
      </c>
      <c r="E839" t="str">
        <f t="shared" si="39"/>
        <v>Yes</v>
      </c>
      <c r="F839" s="3" t="e">
        <f t="shared" si="40"/>
        <v>#REF!</v>
      </c>
      <c r="G839">
        <f t="shared" si="41"/>
        <v>0</v>
      </c>
    </row>
    <row r="840" spans="4:7" x14ac:dyDescent="0.25">
      <c r="D840" s="29" t="e">
        <f>INDEX(Feuil16!$C$2:$C$328,MATCH(Feuil15!B840,Feuil16!$B$2:$B$328,0))</f>
        <v>#N/A</v>
      </c>
      <c r="E840" t="str">
        <f t="shared" si="39"/>
        <v>Yes</v>
      </c>
      <c r="F840" s="3" t="e">
        <f t="shared" si="40"/>
        <v>#REF!</v>
      </c>
      <c r="G840">
        <f t="shared" si="41"/>
        <v>0</v>
      </c>
    </row>
    <row r="841" spans="4:7" x14ac:dyDescent="0.25">
      <c r="D841" s="29" t="e">
        <f>INDEX(Feuil16!$C$2:$C$328,MATCH(Feuil15!B841,Feuil16!$B$2:$B$328,0))</f>
        <v>#N/A</v>
      </c>
      <c r="E841" t="str">
        <f t="shared" si="39"/>
        <v>Yes</v>
      </c>
      <c r="F841" s="3" t="e">
        <f t="shared" si="40"/>
        <v>#REF!</v>
      </c>
      <c r="G841">
        <f t="shared" si="41"/>
        <v>0</v>
      </c>
    </row>
    <row r="842" spans="4:7" x14ac:dyDescent="0.25">
      <c r="D842" s="29" t="e">
        <f>INDEX(Feuil16!$C$2:$C$328,MATCH(Feuil15!B842,Feuil16!$B$2:$B$328,0))</f>
        <v>#N/A</v>
      </c>
      <c r="E842" t="str">
        <f t="shared" si="39"/>
        <v>Yes</v>
      </c>
      <c r="F842" s="3" t="e">
        <f t="shared" si="40"/>
        <v>#REF!</v>
      </c>
      <c r="G842">
        <f t="shared" si="41"/>
        <v>0</v>
      </c>
    </row>
    <row r="843" spans="4:7" x14ac:dyDescent="0.25">
      <c r="D843" s="29" t="e">
        <f>INDEX(Feuil16!$C$2:$C$328,MATCH(Feuil15!B843,Feuil16!$B$2:$B$328,0))</f>
        <v>#N/A</v>
      </c>
      <c r="E843" t="str">
        <f t="shared" si="39"/>
        <v>Yes</v>
      </c>
      <c r="F843" s="3" t="e">
        <f t="shared" si="40"/>
        <v>#REF!</v>
      </c>
      <c r="G843">
        <f t="shared" si="41"/>
        <v>0</v>
      </c>
    </row>
    <row r="844" spans="4:7" x14ac:dyDescent="0.25">
      <c r="D844" s="29" t="e">
        <f>INDEX(Feuil16!$C$2:$C$328,MATCH(Feuil15!B844,Feuil16!$B$2:$B$328,0))</f>
        <v>#N/A</v>
      </c>
      <c r="E844" t="str">
        <f t="shared" si="39"/>
        <v>Yes</v>
      </c>
      <c r="F844" s="3" t="e">
        <f t="shared" si="40"/>
        <v>#REF!</v>
      </c>
      <c r="G844">
        <f t="shared" si="41"/>
        <v>0</v>
      </c>
    </row>
    <row r="845" spans="4:7" x14ac:dyDescent="0.25">
      <c r="D845" s="29" t="e">
        <f>INDEX(Feuil16!$C$2:$C$328,MATCH(Feuil15!B845,Feuil16!$B$2:$B$328,0))</f>
        <v>#N/A</v>
      </c>
      <c r="E845" t="str">
        <f t="shared" si="39"/>
        <v>Yes</v>
      </c>
      <c r="F845" s="3" t="e">
        <f t="shared" si="40"/>
        <v>#REF!</v>
      </c>
      <c r="G845">
        <f t="shared" si="41"/>
        <v>0</v>
      </c>
    </row>
    <row r="846" spans="4:7" x14ac:dyDescent="0.25">
      <c r="D846" s="29" t="e">
        <f>INDEX(Feuil16!$C$2:$C$328,MATCH(Feuil15!B846,Feuil16!$B$2:$B$328,0))</f>
        <v>#N/A</v>
      </c>
      <c r="E846" t="str">
        <f t="shared" si="39"/>
        <v>Yes</v>
      </c>
      <c r="F846" s="3" t="e">
        <f t="shared" si="40"/>
        <v>#REF!</v>
      </c>
      <c r="G846">
        <f t="shared" si="41"/>
        <v>0</v>
      </c>
    </row>
    <row r="847" spans="4:7" x14ac:dyDescent="0.25">
      <c r="D847" s="29" t="e">
        <f>INDEX(Feuil16!$C$2:$C$328,MATCH(Feuil15!B847,Feuil16!$B$2:$B$328,0))</f>
        <v>#N/A</v>
      </c>
      <c r="E847" t="str">
        <f t="shared" si="39"/>
        <v>Yes</v>
      </c>
      <c r="F847" s="3" t="e">
        <f t="shared" si="40"/>
        <v>#REF!</v>
      </c>
      <c r="G847">
        <f t="shared" si="41"/>
        <v>0</v>
      </c>
    </row>
    <row r="848" spans="4:7" x14ac:dyDescent="0.25">
      <c r="D848" s="29" t="e">
        <f>INDEX(Feuil16!$C$2:$C$328,MATCH(Feuil15!B848,Feuil16!$B$2:$B$328,0))</f>
        <v>#N/A</v>
      </c>
      <c r="E848" t="str">
        <f t="shared" si="39"/>
        <v>Yes</v>
      </c>
      <c r="F848" s="3" t="e">
        <f t="shared" si="40"/>
        <v>#REF!</v>
      </c>
      <c r="G848">
        <f t="shared" si="41"/>
        <v>0</v>
      </c>
    </row>
    <row r="849" spans="4:7" x14ac:dyDescent="0.25">
      <c r="D849" s="29" t="e">
        <f>INDEX(Feuil16!$C$2:$C$328,MATCH(Feuil15!B849,Feuil16!$B$2:$B$328,0))</f>
        <v>#N/A</v>
      </c>
      <c r="E849" t="str">
        <f t="shared" si="39"/>
        <v>Yes</v>
      </c>
      <c r="F849" s="3" t="e">
        <f t="shared" si="40"/>
        <v>#REF!</v>
      </c>
      <c r="G849">
        <f t="shared" si="41"/>
        <v>0</v>
      </c>
    </row>
    <row r="850" spans="4:7" x14ac:dyDescent="0.25">
      <c r="D850" s="29" t="e">
        <f>INDEX(Feuil16!$C$2:$C$328,MATCH(Feuil15!B850,Feuil16!$B$2:$B$328,0))</f>
        <v>#N/A</v>
      </c>
      <c r="E850" t="str">
        <f t="shared" si="39"/>
        <v>Yes</v>
      </c>
      <c r="F850" s="3" t="e">
        <f t="shared" si="40"/>
        <v>#REF!</v>
      </c>
      <c r="G850">
        <f t="shared" si="41"/>
        <v>0</v>
      </c>
    </row>
    <row r="851" spans="4:7" x14ac:dyDescent="0.25">
      <c r="D851" s="29" t="e">
        <f>INDEX(Feuil16!$C$2:$C$328,MATCH(Feuil15!B851,Feuil16!$B$2:$B$328,0))</f>
        <v>#N/A</v>
      </c>
      <c r="E851" t="str">
        <f t="shared" si="39"/>
        <v>Yes</v>
      </c>
      <c r="F851" s="3" t="e">
        <f t="shared" si="40"/>
        <v>#REF!</v>
      </c>
      <c r="G851">
        <f t="shared" si="41"/>
        <v>0</v>
      </c>
    </row>
    <row r="852" spans="4:7" x14ac:dyDescent="0.25">
      <c r="D852" s="29" t="e">
        <f>INDEX(Feuil16!$C$2:$C$328,MATCH(Feuil15!B852,Feuil16!$B$2:$B$328,0))</f>
        <v>#N/A</v>
      </c>
      <c r="E852" t="str">
        <f t="shared" si="39"/>
        <v>Yes</v>
      </c>
      <c r="F852" s="3" t="e">
        <f t="shared" si="40"/>
        <v>#REF!</v>
      </c>
      <c r="G852">
        <f t="shared" si="41"/>
        <v>0</v>
      </c>
    </row>
    <row r="853" spans="4:7" x14ac:dyDescent="0.25">
      <c r="D853" s="29" t="e">
        <f>INDEX(Feuil16!$C$2:$C$328,MATCH(Feuil15!B853,Feuil16!$B$2:$B$328,0))</f>
        <v>#N/A</v>
      </c>
      <c r="E853" t="str">
        <f t="shared" si="39"/>
        <v>Yes</v>
      </c>
      <c r="F853" s="3" t="e">
        <f t="shared" si="40"/>
        <v>#REF!</v>
      </c>
      <c r="G853">
        <f t="shared" si="41"/>
        <v>0</v>
      </c>
    </row>
    <row r="854" spans="4:7" x14ac:dyDescent="0.25">
      <c r="D854" s="29" t="e">
        <f>INDEX(Feuil16!$C$2:$C$328,MATCH(Feuil15!B854,Feuil16!$B$2:$B$328,0))</f>
        <v>#N/A</v>
      </c>
      <c r="E854" t="str">
        <f t="shared" si="39"/>
        <v>Yes</v>
      </c>
      <c r="F854" s="3" t="e">
        <f t="shared" si="40"/>
        <v>#REF!</v>
      </c>
      <c r="G854">
        <f t="shared" si="41"/>
        <v>0</v>
      </c>
    </row>
    <row r="855" spans="4:7" x14ac:dyDescent="0.25">
      <c r="D855" s="29" t="e">
        <f>INDEX(Feuil16!$C$2:$C$328,MATCH(Feuil15!B855,Feuil16!$B$2:$B$328,0))</f>
        <v>#N/A</v>
      </c>
      <c r="E855" t="str">
        <f t="shared" si="39"/>
        <v>Yes</v>
      </c>
      <c r="F855" s="3" t="e">
        <f t="shared" si="40"/>
        <v>#REF!</v>
      </c>
      <c r="G855">
        <f t="shared" si="41"/>
        <v>0</v>
      </c>
    </row>
    <row r="856" spans="4:7" x14ac:dyDescent="0.25">
      <c r="D856" s="29" t="e">
        <f>INDEX(Feuil16!$C$2:$C$328,MATCH(Feuil15!B856,Feuil16!$B$2:$B$328,0))</f>
        <v>#N/A</v>
      </c>
      <c r="E856" t="str">
        <f t="shared" si="39"/>
        <v>Yes</v>
      </c>
      <c r="F856" s="3" t="e">
        <f t="shared" si="40"/>
        <v>#REF!</v>
      </c>
      <c r="G856">
        <f t="shared" si="41"/>
        <v>0</v>
      </c>
    </row>
    <row r="857" spans="4:7" x14ac:dyDescent="0.25">
      <c r="D857" s="29" t="e">
        <f>INDEX(Feuil16!$C$2:$C$328,MATCH(Feuil15!B857,Feuil16!$B$2:$B$328,0))</f>
        <v>#N/A</v>
      </c>
      <c r="E857" t="str">
        <f t="shared" si="39"/>
        <v>Yes</v>
      </c>
      <c r="F857" s="3" t="e">
        <f t="shared" si="40"/>
        <v>#REF!</v>
      </c>
      <c r="G857">
        <f t="shared" si="41"/>
        <v>0</v>
      </c>
    </row>
    <row r="858" spans="4:7" x14ac:dyDescent="0.25">
      <c r="D858" s="29" t="e">
        <f>INDEX(Feuil16!$C$2:$C$328,MATCH(Feuil15!B858,Feuil16!$B$2:$B$328,0))</f>
        <v>#N/A</v>
      </c>
      <c r="E858" t="str">
        <f t="shared" si="39"/>
        <v>Yes</v>
      </c>
      <c r="F858" s="3" t="e">
        <f t="shared" si="40"/>
        <v>#REF!</v>
      </c>
      <c r="G858">
        <f t="shared" si="41"/>
        <v>0</v>
      </c>
    </row>
    <row r="859" spans="4:7" x14ac:dyDescent="0.25">
      <c r="D859" s="29" t="e">
        <f>INDEX(Feuil16!$C$2:$C$328,MATCH(Feuil15!B859,Feuil16!$B$2:$B$328,0))</f>
        <v>#N/A</v>
      </c>
      <c r="E859" t="str">
        <f t="shared" si="39"/>
        <v>Yes</v>
      </c>
      <c r="F859" s="3" t="e">
        <f t="shared" si="40"/>
        <v>#REF!</v>
      </c>
      <c r="G859">
        <f t="shared" si="41"/>
        <v>0</v>
      </c>
    </row>
    <row r="860" spans="4:7" x14ac:dyDescent="0.25">
      <c r="D860" s="29" t="e">
        <f>INDEX(Feuil16!$C$2:$C$328,MATCH(Feuil15!B860,Feuil16!$B$2:$B$328,0))</f>
        <v>#N/A</v>
      </c>
      <c r="E860" t="str">
        <f t="shared" si="39"/>
        <v>Yes</v>
      </c>
      <c r="F860" s="3" t="e">
        <f t="shared" si="40"/>
        <v>#REF!</v>
      </c>
      <c r="G860">
        <f t="shared" si="41"/>
        <v>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O78"/>
  <sheetViews>
    <sheetView zoomScale="30" zoomScaleNormal="30" workbookViewId="0">
      <selection activeCell="V40" sqref="V40"/>
    </sheetView>
  </sheetViews>
  <sheetFormatPr baseColWidth="10" defaultRowHeight="15" x14ac:dyDescent="0.25"/>
  <cols>
    <col min="2" max="2" width="19.42578125" customWidth="1"/>
    <col min="3" max="3" width="15.140625" customWidth="1"/>
    <col min="5" max="6" width="14.28515625" customWidth="1"/>
    <col min="7" max="7" width="15.28515625" customWidth="1"/>
    <col min="8" max="9" width="14.28515625" customWidth="1"/>
    <col min="10" max="10" width="13.85546875" customWidth="1"/>
    <col min="17" max="17" width="11.42578125" customWidth="1"/>
    <col min="25" max="26" width="11" customWidth="1"/>
  </cols>
  <sheetData>
    <row r="1" spans="1:41" ht="20.100000000000001" customHeight="1" x14ac:dyDescent="0.35">
      <c r="A1" s="22"/>
      <c r="B1" s="21"/>
      <c r="C1" s="82" t="s">
        <v>266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4"/>
      <c r="O1" s="17"/>
      <c r="P1" s="17"/>
      <c r="Q1" s="21"/>
      <c r="R1" s="68" t="s">
        <v>98</v>
      </c>
      <c r="S1" s="68" t="s">
        <v>159</v>
      </c>
      <c r="T1" s="68" t="s">
        <v>25</v>
      </c>
      <c r="U1" s="68" t="s">
        <v>26</v>
      </c>
      <c r="V1" s="68" t="s">
        <v>251</v>
      </c>
      <c r="W1" s="21"/>
      <c r="X1" s="21"/>
      <c r="Y1" s="21"/>
      <c r="Z1" s="21"/>
      <c r="AA1" s="21"/>
      <c r="AB1" s="68">
        <v>160</v>
      </c>
      <c r="AC1" s="68" t="s">
        <v>101</v>
      </c>
      <c r="AD1" s="68" t="s">
        <v>104</v>
      </c>
      <c r="AE1" s="68" t="s">
        <v>102</v>
      </c>
      <c r="AF1" s="68" t="s">
        <v>117</v>
      </c>
      <c r="AG1" s="68" t="s">
        <v>99</v>
      </c>
      <c r="AH1" s="68" t="s">
        <v>115</v>
      </c>
      <c r="AI1" s="68" t="s">
        <v>184</v>
      </c>
      <c r="AJ1" s="21"/>
      <c r="AK1" s="21"/>
      <c r="AL1" s="21"/>
      <c r="AM1" s="47"/>
    </row>
    <row r="2" spans="1:41" ht="20.100000000000001" customHeight="1" x14ac:dyDescent="0.25">
      <c r="A2" s="23"/>
      <c r="B2" s="6"/>
      <c r="C2" s="85"/>
      <c r="D2" s="86"/>
      <c r="E2" s="86"/>
      <c r="F2" s="86"/>
      <c r="G2" s="86"/>
      <c r="H2" s="86"/>
      <c r="I2" s="86"/>
      <c r="J2" s="86"/>
      <c r="K2" s="86"/>
      <c r="L2" s="86"/>
      <c r="M2" s="86"/>
      <c r="N2" s="87"/>
      <c r="O2" s="15"/>
      <c r="P2" s="15"/>
      <c r="Q2" s="37">
        <v>1</v>
      </c>
      <c r="R2" s="4"/>
      <c r="S2" s="4"/>
      <c r="T2" s="4"/>
      <c r="U2" s="4"/>
      <c r="V2" s="33"/>
      <c r="W2" s="6"/>
      <c r="X2" s="6"/>
      <c r="Y2" s="6"/>
      <c r="Z2" s="6"/>
      <c r="AA2" s="6"/>
      <c r="AB2" s="54">
        <v>1</v>
      </c>
      <c r="AC2" s="25"/>
      <c r="AD2" s="4"/>
      <c r="AE2" s="4"/>
      <c r="AF2" s="4"/>
      <c r="AG2" s="4"/>
      <c r="AH2" s="4"/>
      <c r="AI2" s="4"/>
      <c r="AJ2" s="6"/>
      <c r="AK2" s="6"/>
      <c r="AL2" s="6"/>
      <c r="AM2" s="40"/>
    </row>
    <row r="3" spans="1:41" ht="20.100000000000001" customHeight="1" x14ac:dyDescent="0.25">
      <c r="A3" s="23"/>
      <c r="B3" s="6"/>
      <c r="C3" s="85"/>
      <c r="D3" s="86"/>
      <c r="E3" s="86"/>
      <c r="F3" s="86"/>
      <c r="G3" s="86"/>
      <c r="H3" s="86"/>
      <c r="I3" s="86"/>
      <c r="J3" s="86"/>
      <c r="K3" s="86"/>
      <c r="L3" s="86"/>
      <c r="M3" s="86"/>
      <c r="N3" s="87"/>
      <c r="O3" s="15"/>
      <c r="P3" s="15"/>
      <c r="Q3" s="37">
        <v>2</v>
      </c>
      <c r="R3" s="4"/>
      <c r="S3" s="4"/>
      <c r="T3" s="4"/>
      <c r="U3" s="4"/>
      <c r="V3" s="33"/>
      <c r="W3" s="6"/>
      <c r="X3" s="6"/>
      <c r="Y3" s="6"/>
      <c r="Z3" s="6"/>
      <c r="AA3" s="6"/>
      <c r="AB3" s="54">
        <v>2</v>
      </c>
      <c r="AC3" s="25"/>
      <c r="AD3" s="4"/>
      <c r="AE3" s="4"/>
      <c r="AF3" s="4"/>
      <c r="AG3" s="4"/>
      <c r="AH3" s="4"/>
      <c r="AI3" s="4"/>
      <c r="AJ3" s="6"/>
      <c r="AK3" s="6"/>
      <c r="AL3" s="6"/>
      <c r="AM3" s="40"/>
    </row>
    <row r="4" spans="1:41" ht="20.100000000000001" customHeight="1" x14ac:dyDescent="0.25">
      <c r="A4" s="23"/>
      <c r="B4" s="6"/>
      <c r="C4" s="85"/>
      <c r="D4" s="86"/>
      <c r="E4" s="86"/>
      <c r="F4" s="86"/>
      <c r="G4" s="86"/>
      <c r="H4" s="86"/>
      <c r="I4" s="86"/>
      <c r="J4" s="86"/>
      <c r="K4" s="86"/>
      <c r="L4" s="86"/>
      <c r="M4" s="86"/>
      <c r="N4" s="87"/>
      <c r="O4" s="15"/>
      <c r="P4" s="15"/>
      <c r="Q4" s="37">
        <v>3</v>
      </c>
      <c r="R4" s="4"/>
      <c r="S4" s="4"/>
      <c r="T4" s="4"/>
      <c r="U4" s="4"/>
      <c r="V4" s="33"/>
      <c r="W4" s="6"/>
      <c r="X4" s="6"/>
      <c r="Y4" s="6"/>
      <c r="Z4" s="6"/>
      <c r="AA4" s="6"/>
      <c r="AB4" s="54">
        <v>3</v>
      </c>
      <c r="AC4" s="25"/>
      <c r="AD4" s="4"/>
      <c r="AE4" s="4"/>
      <c r="AF4" s="4"/>
      <c r="AG4" s="4"/>
      <c r="AH4" s="4"/>
      <c r="AI4" s="4"/>
      <c r="AJ4" s="6"/>
      <c r="AK4" s="6"/>
      <c r="AL4" s="6"/>
      <c r="AM4" s="40"/>
    </row>
    <row r="5" spans="1:41" ht="20.100000000000001" customHeight="1" x14ac:dyDescent="0.25">
      <c r="A5" s="23"/>
      <c r="B5" s="6"/>
      <c r="C5" s="85"/>
      <c r="D5" s="86"/>
      <c r="E5" s="86"/>
      <c r="F5" s="86"/>
      <c r="G5" s="86"/>
      <c r="H5" s="86"/>
      <c r="I5" s="86"/>
      <c r="J5" s="86"/>
      <c r="K5" s="86"/>
      <c r="L5" s="86"/>
      <c r="M5" s="86"/>
      <c r="N5" s="87"/>
      <c r="O5" s="15"/>
      <c r="P5" s="15"/>
      <c r="Q5" s="36">
        <v>4</v>
      </c>
      <c r="R5" s="4"/>
      <c r="S5" s="4"/>
      <c r="T5" s="4"/>
      <c r="U5" s="4"/>
      <c r="V5" s="33"/>
      <c r="W5" s="6"/>
      <c r="X5" s="6"/>
      <c r="Y5" s="6"/>
      <c r="Z5" s="6"/>
      <c r="AA5" s="6"/>
      <c r="AB5" s="54">
        <v>4</v>
      </c>
      <c r="AC5" s="25"/>
      <c r="AD5" s="4"/>
      <c r="AE5" s="4"/>
      <c r="AF5" s="4"/>
      <c r="AG5" s="4"/>
      <c r="AH5" s="4"/>
      <c r="AI5" s="4"/>
      <c r="AJ5" s="6"/>
      <c r="AK5" s="6"/>
      <c r="AL5" s="6"/>
      <c r="AM5" s="40"/>
    </row>
    <row r="6" spans="1:41" ht="20.100000000000001" customHeight="1" x14ac:dyDescent="0.25">
      <c r="A6" s="23"/>
      <c r="B6" s="6"/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7"/>
      <c r="O6" s="15"/>
      <c r="P6" s="15"/>
      <c r="Q6" s="37">
        <v>5</v>
      </c>
      <c r="R6" s="4"/>
      <c r="S6" s="4"/>
      <c r="T6" s="4"/>
      <c r="U6" s="4"/>
      <c r="V6" s="33"/>
      <c r="W6" s="6"/>
      <c r="X6" s="6"/>
      <c r="Y6" s="6"/>
      <c r="Z6" s="6"/>
      <c r="AA6" s="6"/>
      <c r="AB6" s="54">
        <v>5</v>
      </c>
      <c r="AC6" s="25"/>
      <c r="AD6" s="4"/>
      <c r="AE6" s="4"/>
      <c r="AF6" s="4"/>
      <c r="AG6" s="4"/>
      <c r="AH6" s="4"/>
      <c r="AI6" s="4"/>
      <c r="AJ6" s="6"/>
      <c r="AK6" s="6"/>
      <c r="AL6" s="6"/>
      <c r="AM6" s="40"/>
    </row>
    <row r="7" spans="1:41" ht="20.100000000000001" customHeight="1" x14ac:dyDescent="0.25">
      <c r="A7" s="23"/>
      <c r="B7" s="6"/>
      <c r="C7" s="85"/>
      <c r="D7" s="86"/>
      <c r="E7" s="86"/>
      <c r="F7" s="86"/>
      <c r="G7" s="86"/>
      <c r="H7" s="86"/>
      <c r="I7" s="86"/>
      <c r="J7" s="86"/>
      <c r="K7" s="86"/>
      <c r="L7" s="86"/>
      <c r="M7" s="86"/>
      <c r="N7" s="87"/>
      <c r="O7" s="15"/>
      <c r="P7" s="15"/>
      <c r="Q7" s="37">
        <v>6</v>
      </c>
      <c r="R7" s="4"/>
      <c r="S7" s="4"/>
      <c r="T7" s="4"/>
      <c r="U7" s="4"/>
      <c r="V7" s="33"/>
      <c r="W7" s="6"/>
      <c r="X7" s="6"/>
      <c r="Y7" s="6"/>
      <c r="Z7" s="6"/>
      <c r="AA7" s="6"/>
      <c r="AB7" s="54">
        <v>6</v>
      </c>
      <c r="AC7" s="25"/>
      <c r="AD7" s="4"/>
      <c r="AE7" s="4"/>
      <c r="AF7" s="6"/>
      <c r="AG7" s="6"/>
      <c r="AH7" s="6"/>
      <c r="AI7" s="6"/>
      <c r="AJ7" s="6"/>
      <c r="AK7" s="6"/>
      <c r="AL7" s="6"/>
      <c r="AM7" s="40"/>
    </row>
    <row r="8" spans="1:41" ht="20.100000000000001" customHeight="1" x14ac:dyDescent="0.25">
      <c r="A8" s="23"/>
      <c r="B8" s="6"/>
      <c r="C8" s="85"/>
      <c r="D8" s="86"/>
      <c r="E8" s="86"/>
      <c r="F8" s="86"/>
      <c r="G8" s="86"/>
      <c r="H8" s="86"/>
      <c r="I8" s="86"/>
      <c r="J8" s="86"/>
      <c r="K8" s="86"/>
      <c r="L8" s="86"/>
      <c r="M8" s="86"/>
      <c r="N8" s="87"/>
      <c r="O8" s="15"/>
      <c r="P8" s="15"/>
      <c r="Q8" s="37">
        <v>7</v>
      </c>
      <c r="R8" s="4"/>
      <c r="S8" s="4"/>
      <c r="T8" s="4"/>
      <c r="U8" s="4"/>
      <c r="V8" s="33"/>
      <c r="W8" s="6"/>
      <c r="X8" s="6"/>
      <c r="Y8" s="6"/>
      <c r="Z8" s="6"/>
      <c r="AA8" s="6"/>
      <c r="AB8" s="54">
        <v>7</v>
      </c>
      <c r="AC8" s="25"/>
      <c r="AD8" s="4"/>
      <c r="AE8" s="6"/>
      <c r="AF8" s="6"/>
      <c r="AG8" s="6"/>
      <c r="AH8" s="6"/>
      <c r="AI8" s="6"/>
      <c r="AJ8" s="6"/>
      <c r="AK8" s="6"/>
      <c r="AL8" s="6"/>
      <c r="AM8" s="40"/>
    </row>
    <row r="9" spans="1:41" ht="20.100000000000001" customHeight="1" x14ac:dyDescent="0.25">
      <c r="A9" s="23"/>
      <c r="B9" s="6"/>
      <c r="C9" s="85"/>
      <c r="D9" s="86"/>
      <c r="E9" s="86"/>
      <c r="F9" s="86"/>
      <c r="G9" s="86"/>
      <c r="H9" s="86"/>
      <c r="I9" s="86"/>
      <c r="J9" s="86"/>
      <c r="K9" s="86"/>
      <c r="L9" s="86"/>
      <c r="M9" s="86"/>
      <c r="N9" s="87"/>
      <c r="O9" s="15"/>
      <c r="P9" s="15"/>
      <c r="Q9" s="37">
        <v>8</v>
      </c>
      <c r="R9" s="4"/>
      <c r="S9" s="4"/>
      <c r="T9" s="4"/>
      <c r="U9" s="4"/>
      <c r="V9" s="33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40"/>
    </row>
    <row r="10" spans="1:41" ht="20.100000000000001" customHeight="1" x14ac:dyDescent="0.25">
      <c r="A10" s="23"/>
      <c r="B10" s="6"/>
      <c r="C10" s="85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7"/>
      <c r="O10" s="15"/>
      <c r="P10" s="15"/>
      <c r="Q10" s="37">
        <v>9</v>
      </c>
      <c r="R10" s="4"/>
      <c r="S10" s="4"/>
      <c r="T10" s="4"/>
      <c r="U10" s="4"/>
      <c r="V10" s="33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40"/>
    </row>
    <row r="11" spans="1:41" ht="20.100000000000001" customHeight="1" x14ac:dyDescent="0.25">
      <c r="A11" s="23"/>
      <c r="B11" s="6"/>
      <c r="C11" s="85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7"/>
      <c r="O11" s="15"/>
      <c r="P11" s="15"/>
      <c r="Q11" s="36">
        <v>10</v>
      </c>
      <c r="R11" s="4"/>
      <c r="S11" s="4"/>
      <c r="T11" s="4"/>
      <c r="U11" s="4"/>
      <c r="V11" s="33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40"/>
    </row>
    <row r="12" spans="1:41" ht="20.100000000000001" customHeight="1" thickBot="1" x14ac:dyDescent="0.3">
      <c r="A12" s="23"/>
      <c r="B12" s="6"/>
      <c r="C12" s="85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7"/>
      <c r="O12" s="15"/>
      <c r="P12" s="15"/>
      <c r="Q12" s="37">
        <v>11</v>
      </c>
      <c r="R12" s="4"/>
      <c r="S12" s="4"/>
      <c r="T12" s="4"/>
      <c r="U12" s="4"/>
      <c r="V12" s="33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46"/>
      <c r="AM12" s="48"/>
      <c r="AN12" s="46"/>
      <c r="AO12" s="46"/>
    </row>
    <row r="13" spans="1:41" ht="20.100000000000001" customHeight="1" x14ac:dyDescent="0.25">
      <c r="A13" s="23"/>
      <c r="B13" s="6"/>
      <c r="C13" s="85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7"/>
      <c r="O13" s="15"/>
      <c r="P13" s="15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72" t="s">
        <v>269</v>
      </c>
      <c r="AM13" s="72"/>
      <c r="AN13" s="72"/>
      <c r="AO13" s="72"/>
    </row>
    <row r="14" spans="1:41" ht="20.100000000000001" customHeight="1" x14ac:dyDescent="0.25">
      <c r="A14" s="23"/>
      <c r="B14" s="6"/>
      <c r="C14" s="85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7"/>
      <c r="O14" s="15"/>
      <c r="P14" s="15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72"/>
      <c r="AM14" s="72"/>
      <c r="AN14" s="72"/>
      <c r="AO14" s="72"/>
    </row>
    <row r="15" spans="1:41" ht="20.100000000000001" customHeight="1" x14ac:dyDescent="0.25">
      <c r="A15" s="23"/>
      <c r="B15" s="6"/>
      <c r="C15" s="85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7"/>
      <c r="O15" s="15"/>
      <c r="P15" s="15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72"/>
      <c r="AM15" s="72"/>
      <c r="AN15" s="72"/>
      <c r="AO15" s="72"/>
    </row>
    <row r="16" spans="1:41" ht="20.100000000000001" customHeight="1" x14ac:dyDescent="0.25">
      <c r="A16" s="23"/>
      <c r="B16" s="6"/>
      <c r="C16" s="85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7"/>
      <c r="O16" s="15"/>
      <c r="P16" s="15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72"/>
      <c r="AM16" s="72"/>
      <c r="AN16" s="72"/>
      <c r="AO16" s="72"/>
    </row>
    <row r="17" spans="1:41" ht="20.100000000000001" customHeight="1" x14ac:dyDescent="0.25">
      <c r="A17" s="23"/>
      <c r="B17" s="6"/>
      <c r="C17" s="85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7"/>
      <c r="O17" s="15"/>
      <c r="P17" s="15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72"/>
      <c r="AM17" s="72"/>
      <c r="AN17" s="72"/>
      <c r="AO17" s="72"/>
    </row>
    <row r="18" spans="1:41" ht="20.100000000000001" customHeight="1" thickBot="1" x14ac:dyDescent="0.3">
      <c r="A18" s="23"/>
      <c r="B18" s="6"/>
      <c r="C18" s="88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90"/>
      <c r="O18" s="15"/>
      <c r="P18" s="15"/>
      <c r="Q18" s="6"/>
      <c r="R18" s="6"/>
      <c r="S18" s="6"/>
      <c r="T18" s="13"/>
      <c r="U18" s="13"/>
      <c r="V18" s="13"/>
      <c r="W18" s="13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72"/>
      <c r="AM18" s="72"/>
      <c r="AN18" s="72"/>
      <c r="AO18" s="72"/>
    </row>
    <row r="19" spans="1:41" ht="20.100000000000001" customHeight="1" thickBot="1" x14ac:dyDescent="0.3">
      <c r="A19" s="23"/>
      <c r="B19" s="40"/>
      <c r="C19" s="6"/>
      <c r="D19" s="38">
        <v>1</v>
      </c>
      <c r="E19" s="38">
        <v>2</v>
      </c>
      <c r="F19" s="38">
        <v>3</v>
      </c>
      <c r="G19" s="39">
        <v>4</v>
      </c>
      <c r="H19" s="39">
        <v>5</v>
      </c>
      <c r="I19" s="39">
        <v>6</v>
      </c>
      <c r="J19" s="39">
        <v>7</v>
      </c>
      <c r="K19" s="39">
        <v>8</v>
      </c>
      <c r="L19" s="39">
        <v>9</v>
      </c>
      <c r="M19" s="39">
        <v>10</v>
      </c>
      <c r="N19" s="39">
        <v>11</v>
      </c>
      <c r="O19" s="6"/>
      <c r="P19" s="6"/>
      <c r="Q19" s="6"/>
      <c r="R19" s="6"/>
      <c r="S19" s="73" t="s">
        <v>265</v>
      </c>
      <c r="T19" s="74"/>
      <c r="U19" s="75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72"/>
      <c r="AM19" s="72"/>
      <c r="AN19" s="72"/>
      <c r="AO19" s="72"/>
    </row>
    <row r="20" spans="1:41" ht="20.100000000000001" customHeight="1" x14ac:dyDescent="0.35">
      <c r="A20" s="91" t="s">
        <v>476</v>
      </c>
      <c r="B20" s="92"/>
      <c r="C20" s="68" t="s">
        <v>182</v>
      </c>
      <c r="D20" s="4"/>
      <c r="E20" s="4"/>
      <c r="F20" s="4"/>
      <c r="G20" s="4"/>
      <c r="H20" s="4"/>
      <c r="I20" s="4"/>
      <c r="J20" s="4"/>
      <c r="K20" s="4"/>
      <c r="L20" s="6"/>
      <c r="M20" s="6"/>
      <c r="N20" s="6"/>
      <c r="O20" s="6"/>
      <c r="P20" s="6"/>
      <c r="Q20" s="68" t="s">
        <v>202</v>
      </c>
      <c r="R20" s="68" t="s">
        <v>202</v>
      </c>
      <c r="S20" s="76"/>
      <c r="T20" s="77"/>
      <c r="U20" s="78"/>
      <c r="V20" s="12"/>
      <c r="W20" s="12"/>
      <c r="X20" s="12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72"/>
      <c r="AM20" s="72"/>
      <c r="AN20" s="72"/>
      <c r="AO20" s="72"/>
    </row>
    <row r="21" spans="1:41" ht="20.100000000000001" customHeight="1" thickBot="1" x14ac:dyDescent="0.4">
      <c r="A21" s="93"/>
      <c r="B21" s="94"/>
      <c r="C21" s="68" t="s">
        <v>169</v>
      </c>
      <c r="D21" s="4"/>
      <c r="E21" s="4"/>
      <c r="F21" s="4"/>
      <c r="G21" s="4"/>
      <c r="H21" s="4"/>
      <c r="I21" s="4"/>
      <c r="J21" s="4"/>
      <c r="K21" s="4"/>
      <c r="L21" s="6"/>
      <c r="M21" s="6"/>
      <c r="N21" s="6"/>
      <c r="O21" s="6"/>
      <c r="P21" s="6"/>
      <c r="Q21" s="4"/>
      <c r="R21" s="16"/>
      <c r="S21" s="79"/>
      <c r="T21" s="80"/>
      <c r="U21" s="81"/>
      <c r="V21" s="12"/>
      <c r="W21" s="12"/>
      <c r="X21" s="12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72"/>
      <c r="AM21" s="72"/>
      <c r="AN21" s="72"/>
      <c r="AO21" s="72"/>
    </row>
    <row r="22" spans="1:41" ht="20.100000000000001" customHeight="1" thickBot="1" x14ac:dyDescent="0.4">
      <c r="A22" s="93"/>
      <c r="B22" s="94"/>
      <c r="C22" s="68" t="s">
        <v>176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6"/>
      <c r="P22" s="68" t="s">
        <v>289</v>
      </c>
      <c r="Q22" s="5"/>
      <c r="R22" s="5"/>
      <c r="S22" s="53"/>
      <c r="T22" s="53"/>
      <c r="U22" s="53"/>
      <c r="V22" s="5"/>
      <c r="W22" s="5"/>
      <c r="X22" s="10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72"/>
      <c r="AM22" s="72"/>
      <c r="AN22" s="72"/>
      <c r="AO22" s="72"/>
    </row>
    <row r="23" spans="1:41" ht="20.100000000000001" customHeight="1" x14ac:dyDescent="0.35">
      <c r="A23" s="93"/>
      <c r="B23" s="94"/>
      <c r="C23" s="68" t="s">
        <v>206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6"/>
      <c r="P23" s="68" t="s">
        <v>290</v>
      </c>
      <c r="Q23" s="5"/>
      <c r="R23" s="5"/>
      <c r="S23" s="5"/>
      <c r="T23" s="5"/>
      <c r="U23" s="5"/>
      <c r="V23" s="5"/>
      <c r="W23" s="5"/>
      <c r="X23" s="10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50"/>
      <c r="AM23" s="42"/>
      <c r="AN23" s="51"/>
      <c r="AO23" s="50"/>
    </row>
    <row r="24" spans="1:41" ht="20.100000000000001" customHeight="1" x14ac:dyDescent="0.35">
      <c r="A24" s="93"/>
      <c r="B24" s="94"/>
      <c r="C24" s="68" t="s">
        <v>252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6"/>
      <c r="P24" s="68" t="s">
        <v>204</v>
      </c>
      <c r="Q24" s="5"/>
      <c r="R24" s="5"/>
      <c r="S24" s="5"/>
      <c r="T24" s="5"/>
      <c r="U24" s="5"/>
      <c r="V24" s="5"/>
      <c r="W24" s="5"/>
      <c r="X24" s="10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40"/>
    </row>
    <row r="25" spans="1:41" ht="20.100000000000001" customHeight="1" x14ac:dyDescent="0.35">
      <c r="A25" s="93"/>
      <c r="B25" s="94"/>
      <c r="C25" s="68" t="s">
        <v>163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6"/>
      <c r="P25" s="68" t="s">
        <v>239</v>
      </c>
      <c r="Q25" s="5"/>
      <c r="R25" s="5"/>
      <c r="S25" s="5"/>
      <c r="T25" s="5"/>
      <c r="U25" s="5"/>
      <c r="V25" s="5"/>
      <c r="W25" s="5"/>
      <c r="X25" s="11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40"/>
    </row>
    <row r="26" spans="1:41" ht="20.100000000000001" customHeight="1" x14ac:dyDescent="0.35">
      <c r="A26" s="93"/>
      <c r="B26" s="94"/>
      <c r="C26" s="68" t="s">
        <v>263</v>
      </c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6"/>
      <c r="P26" s="68" t="s">
        <v>157</v>
      </c>
      <c r="Q26" s="5"/>
      <c r="R26" s="5"/>
      <c r="S26" s="5"/>
      <c r="T26" s="5"/>
      <c r="U26" s="5"/>
      <c r="V26" s="5"/>
      <c r="W26" s="4"/>
      <c r="X26" s="11"/>
      <c r="Y26" s="6"/>
      <c r="Z26" s="6"/>
      <c r="AA26" s="6"/>
      <c r="AB26" s="6"/>
      <c r="AC26" s="6"/>
      <c r="AD26" s="6"/>
      <c r="AE26" s="68" t="s">
        <v>69</v>
      </c>
      <c r="AF26" s="68" t="s">
        <v>73</v>
      </c>
      <c r="AG26" s="68" t="s">
        <v>72</v>
      </c>
      <c r="AH26" s="68" t="s">
        <v>45</v>
      </c>
      <c r="AI26" s="68" t="s">
        <v>133</v>
      </c>
      <c r="AJ26" s="68" t="s">
        <v>70</v>
      </c>
      <c r="AK26" s="68" t="s">
        <v>264</v>
      </c>
      <c r="AL26" s="6"/>
      <c r="AM26" s="40"/>
    </row>
    <row r="27" spans="1:41" ht="20.100000000000001" customHeight="1" x14ac:dyDescent="0.35">
      <c r="A27" s="93"/>
      <c r="B27" s="94"/>
      <c r="C27" s="68" t="s">
        <v>263</v>
      </c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6"/>
      <c r="P27" s="68" t="s">
        <v>210</v>
      </c>
      <c r="Q27" s="4"/>
      <c r="R27" s="4"/>
      <c r="S27" s="5"/>
      <c r="T27" s="5"/>
      <c r="U27" s="5"/>
      <c r="V27" s="4"/>
      <c r="W27" s="71"/>
      <c r="X27" s="11"/>
      <c r="Y27" s="6"/>
      <c r="Z27" s="6"/>
      <c r="AA27" s="68" t="s">
        <v>120</v>
      </c>
      <c r="AB27" s="4"/>
      <c r="AC27" s="4"/>
      <c r="AD27" s="52"/>
      <c r="AE27" s="25"/>
      <c r="AF27" s="4"/>
      <c r="AG27" s="4"/>
      <c r="AH27" s="4"/>
      <c r="AI27" s="4"/>
      <c r="AJ27" s="4"/>
      <c r="AK27" s="4"/>
      <c r="AL27" s="6"/>
      <c r="AM27" s="40"/>
    </row>
    <row r="28" spans="1:41" ht="20.100000000000001" customHeight="1" thickBot="1" x14ac:dyDescent="0.4">
      <c r="A28" s="95"/>
      <c r="B28" s="96"/>
      <c r="C28" s="68" t="s">
        <v>253</v>
      </c>
      <c r="D28" s="34"/>
      <c r="E28" s="34"/>
      <c r="F28" s="34"/>
      <c r="G28" s="34"/>
      <c r="H28" s="34"/>
      <c r="I28" s="34"/>
      <c r="J28" s="34"/>
      <c r="K28" s="34"/>
      <c r="L28" s="33"/>
      <c r="M28" s="33"/>
      <c r="N28" s="33"/>
      <c r="O28" s="6"/>
      <c r="P28" s="6"/>
      <c r="Q28" s="6"/>
      <c r="R28" s="6"/>
      <c r="S28" s="4"/>
      <c r="T28" s="4"/>
      <c r="U28" s="4"/>
      <c r="V28" s="6"/>
      <c r="W28" s="6"/>
      <c r="X28" s="6"/>
      <c r="Y28" s="6"/>
      <c r="Z28" s="6"/>
      <c r="AA28" s="68" t="s">
        <v>120</v>
      </c>
      <c r="AB28" s="4"/>
      <c r="AC28" s="4"/>
      <c r="AD28" s="52"/>
      <c r="AE28" s="25"/>
      <c r="AF28" s="4"/>
      <c r="AG28" s="4"/>
      <c r="AH28" s="4"/>
      <c r="AI28" s="4"/>
      <c r="AJ28" s="4"/>
      <c r="AK28" s="4"/>
      <c r="AL28" s="6"/>
      <c r="AM28" s="40"/>
    </row>
    <row r="29" spans="1:41" ht="20.100000000000001" customHeight="1" x14ac:dyDescent="0.35">
      <c r="A29" s="23"/>
      <c r="B29" s="40"/>
      <c r="C29" s="82" t="s">
        <v>254</v>
      </c>
      <c r="D29" s="83"/>
      <c r="E29" s="83"/>
      <c r="F29" s="83"/>
      <c r="G29" s="83"/>
      <c r="H29" s="83"/>
      <c r="I29" s="83"/>
      <c r="J29" s="83"/>
      <c r="K29" s="84"/>
      <c r="L29" s="15"/>
      <c r="M29" s="15"/>
      <c r="N29" s="15"/>
      <c r="O29" s="6"/>
      <c r="P29" s="6"/>
      <c r="Q29" s="6"/>
      <c r="R29" s="6"/>
      <c r="S29" s="68" t="s">
        <v>287</v>
      </c>
      <c r="T29" s="68" t="s">
        <v>288</v>
      </c>
      <c r="U29" s="68" t="s">
        <v>298</v>
      </c>
      <c r="V29" s="6"/>
      <c r="W29" s="6"/>
      <c r="X29" s="6"/>
      <c r="Y29" s="6"/>
      <c r="Z29" s="6"/>
      <c r="AA29" s="68" t="s">
        <v>272</v>
      </c>
      <c r="AB29" s="4"/>
      <c r="AC29" s="4"/>
      <c r="AD29" s="52"/>
      <c r="AE29" s="25"/>
      <c r="AF29" s="4"/>
      <c r="AG29" s="4"/>
      <c r="AH29" s="4"/>
      <c r="AI29" s="4"/>
      <c r="AJ29" s="4"/>
      <c r="AK29" s="4"/>
      <c r="AL29" s="6"/>
      <c r="AM29" s="40"/>
    </row>
    <row r="30" spans="1:41" ht="20.100000000000001" customHeight="1" x14ac:dyDescent="0.35">
      <c r="A30" s="23"/>
      <c r="B30" s="40"/>
      <c r="C30" s="85"/>
      <c r="D30" s="86"/>
      <c r="E30" s="86"/>
      <c r="F30" s="86"/>
      <c r="G30" s="86"/>
      <c r="H30" s="86"/>
      <c r="I30" s="86"/>
      <c r="J30" s="86"/>
      <c r="K30" s="87"/>
      <c r="L30" s="15"/>
      <c r="M30" s="15"/>
      <c r="N30" s="15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8" t="s">
        <v>131</v>
      </c>
      <c r="AB30" s="4"/>
      <c r="AC30" s="4"/>
      <c r="AD30" s="52"/>
      <c r="AE30" s="25"/>
      <c r="AF30" s="4"/>
      <c r="AG30" s="4"/>
      <c r="AH30" s="4"/>
      <c r="AI30" s="4"/>
      <c r="AJ30" s="4"/>
      <c r="AK30" s="4"/>
      <c r="AL30" s="6"/>
      <c r="AM30" s="40"/>
    </row>
    <row r="31" spans="1:41" ht="20.100000000000001" customHeight="1" x14ac:dyDescent="0.35">
      <c r="A31" s="23"/>
      <c r="B31" s="40"/>
      <c r="C31" s="85"/>
      <c r="D31" s="86"/>
      <c r="E31" s="86"/>
      <c r="F31" s="86"/>
      <c r="G31" s="86"/>
      <c r="H31" s="86"/>
      <c r="I31" s="86"/>
      <c r="J31" s="86"/>
      <c r="K31" s="87"/>
      <c r="L31" s="15"/>
      <c r="M31" s="15"/>
      <c r="N31" s="15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8" t="s">
        <v>273</v>
      </c>
      <c r="AB31" s="4"/>
      <c r="AC31" s="4"/>
      <c r="AD31" s="52"/>
      <c r="AE31" s="25"/>
      <c r="AF31" s="4"/>
      <c r="AG31" s="4"/>
      <c r="AH31" s="4"/>
      <c r="AI31" s="4"/>
      <c r="AJ31" s="4"/>
      <c r="AK31" s="4"/>
      <c r="AL31" s="6"/>
      <c r="AM31" s="40"/>
    </row>
    <row r="32" spans="1:41" ht="20.100000000000001" customHeight="1" x14ac:dyDescent="0.35">
      <c r="A32" s="23"/>
      <c r="B32" s="40"/>
      <c r="C32" s="85"/>
      <c r="D32" s="86"/>
      <c r="E32" s="86"/>
      <c r="F32" s="86"/>
      <c r="G32" s="86"/>
      <c r="H32" s="86"/>
      <c r="I32" s="86"/>
      <c r="J32" s="86"/>
      <c r="K32" s="87"/>
      <c r="L32" s="15"/>
      <c r="M32" s="15"/>
      <c r="N32" s="15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8" t="s">
        <v>127</v>
      </c>
      <c r="AB32" s="4"/>
      <c r="AC32" s="4"/>
      <c r="AD32" s="52"/>
      <c r="AE32" s="25"/>
      <c r="AF32" s="4"/>
      <c r="AG32" s="4"/>
      <c r="AH32" s="4"/>
      <c r="AI32" s="4"/>
      <c r="AJ32" s="4"/>
      <c r="AK32" s="4"/>
      <c r="AL32" s="6"/>
      <c r="AM32" s="40"/>
    </row>
    <row r="33" spans="1:39" ht="20.100000000000001" customHeight="1" x14ac:dyDescent="0.35">
      <c r="A33" s="23"/>
      <c r="B33" s="40"/>
      <c r="C33" s="85"/>
      <c r="D33" s="86"/>
      <c r="E33" s="86"/>
      <c r="F33" s="86"/>
      <c r="G33" s="86"/>
      <c r="H33" s="86"/>
      <c r="I33" s="86"/>
      <c r="J33" s="86"/>
      <c r="K33" s="87"/>
      <c r="L33" s="15"/>
      <c r="M33" s="15"/>
      <c r="N33" s="15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8" t="s">
        <v>127</v>
      </c>
      <c r="AB33" s="4"/>
      <c r="AC33" s="4"/>
      <c r="AD33" s="52"/>
      <c r="AE33" s="25"/>
      <c r="AF33" s="4"/>
      <c r="AG33" s="4"/>
      <c r="AH33" s="4"/>
      <c r="AI33" s="4"/>
      <c r="AJ33" s="4"/>
      <c r="AK33" s="4"/>
      <c r="AL33" s="6"/>
      <c r="AM33" s="40"/>
    </row>
    <row r="34" spans="1:39" ht="20.100000000000001" customHeight="1" thickBot="1" x14ac:dyDescent="0.4">
      <c r="A34" s="23"/>
      <c r="B34" s="40"/>
      <c r="C34" s="88"/>
      <c r="D34" s="89"/>
      <c r="E34" s="89"/>
      <c r="F34" s="89"/>
      <c r="G34" s="89"/>
      <c r="H34" s="89"/>
      <c r="I34" s="89"/>
      <c r="J34" s="89"/>
      <c r="K34" s="90"/>
      <c r="L34" s="15"/>
      <c r="M34" s="15"/>
      <c r="N34" s="15"/>
      <c r="O34" s="6"/>
      <c r="P34" s="6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68" t="s">
        <v>138</v>
      </c>
      <c r="AB34" s="4"/>
      <c r="AC34" s="4"/>
      <c r="AD34" s="52"/>
      <c r="AE34" s="25"/>
      <c r="AF34" s="4"/>
      <c r="AG34" s="4"/>
      <c r="AH34" s="4"/>
      <c r="AI34" s="4"/>
      <c r="AJ34" s="4"/>
      <c r="AK34" s="4"/>
      <c r="AL34" s="6"/>
      <c r="AM34" s="40"/>
    </row>
    <row r="35" spans="1:39" ht="20.100000000000001" customHeight="1" x14ac:dyDescent="0.35">
      <c r="A35" s="23"/>
      <c r="B35" s="40"/>
      <c r="C35" s="64"/>
      <c r="D35" s="68" t="s">
        <v>172</v>
      </c>
      <c r="E35" s="68" t="s">
        <v>166</v>
      </c>
      <c r="F35" s="68" t="s">
        <v>164</v>
      </c>
      <c r="G35" s="68" t="s">
        <v>255</v>
      </c>
      <c r="H35" s="68" t="s">
        <v>180</v>
      </c>
      <c r="I35" s="68" t="s">
        <v>212</v>
      </c>
      <c r="J35" s="68" t="s">
        <v>124</v>
      </c>
      <c r="K35" s="68" t="s">
        <v>215</v>
      </c>
      <c r="L35" s="68" t="s">
        <v>195</v>
      </c>
      <c r="M35" s="68" t="s">
        <v>136</v>
      </c>
      <c r="N35" s="68" t="s">
        <v>214</v>
      </c>
      <c r="O35" s="68" t="s">
        <v>234</v>
      </c>
      <c r="P35" s="68" t="s">
        <v>189</v>
      </c>
      <c r="Q35" s="18"/>
      <c r="R35" s="13"/>
      <c r="S35" s="13"/>
      <c r="T35" s="13"/>
      <c r="U35" s="13"/>
      <c r="V35" s="13"/>
      <c r="W35" s="13"/>
      <c r="X35" s="13"/>
      <c r="Y35" s="13"/>
      <c r="Z35" s="13"/>
      <c r="AA35" s="68" t="s">
        <v>138</v>
      </c>
      <c r="AB35" s="4"/>
      <c r="AC35" s="4"/>
      <c r="AD35" s="52"/>
      <c r="AE35" s="25"/>
      <c r="AF35" s="4"/>
      <c r="AG35" s="4"/>
      <c r="AH35" s="4"/>
      <c r="AI35" s="4"/>
      <c r="AJ35" s="4"/>
      <c r="AK35" s="4"/>
      <c r="AL35" s="6"/>
      <c r="AM35" s="40"/>
    </row>
    <row r="36" spans="1:39" ht="20.100000000000001" customHeight="1" x14ac:dyDescent="0.35">
      <c r="A36" s="23"/>
      <c r="B36" s="40"/>
      <c r="C36" s="37">
        <v>1</v>
      </c>
      <c r="D36" s="4"/>
      <c r="E36" s="4"/>
      <c r="F36" s="4"/>
      <c r="G36" s="4"/>
      <c r="H36" s="4"/>
      <c r="I36" s="4"/>
      <c r="J36" s="4"/>
      <c r="K36" s="16"/>
      <c r="L36" s="4"/>
      <c r="M36" s="4"/>
      <c r="N36" s="4"/>
      <c r="O36" s="4"/>
      <c r="P36" s="4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68" t="s">
        <v>274</v>
      </c>
      <c r="AB36" s="4"/>
      <c r="AC36" s="4"/>
      <c r="AD36" s="52"/>
      <c r="AE36" s="25"/>
      <c r="AF36" s="4"/>
      <c r="AG36" s="4"/>
      <c r="AH36" s="4"/>
      <c r="AI36" s="4"/>
      <c r="AJ36" s="4"/>
      <c r="AK36" s="4"/>
      <c r="AL36" s="6"/>
      <c r="AM36" s="40"/>
    </row>
    <row r="37" spans="1:39" ht="20.100000000000001" customHeight="1" x14ac:dyDescent="0.35">
      <c r="A37" s="23"/>
      <c r="B37" s="40"/>
      <c r="C37" s="37">
        <v>2</v>
      </c>
      <c r="D37" s="6"/>
      <c r="E37" s="6"/>
      <c r="F37" s="6"/>
      <c r="G37" s="6"/>
      <c r="H37" s="6"/>
      <c r="I37" s="6"/>
      <c r="J37" s="6"/>
      <c r="K37" s="4"/>
      <c r="L37" s="4"/>
      <c r="M37" s="4"/>
      <c r="N37" s="4"/>
      <c r="O37" s="4"/>
      <c r="P37" s="4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68" t="s">
        <v>274</v>
      </c>
      <c r="AB37" s="4"/>
      <c r="AC37" s="4"/>
      <c r="AD37" s="52"/>
      <c r="AE37" s="25"/>
      <c r="AF37" s="4"/>
      <c r="AG37" s="4"/>
      <c r="AH37" s="4"/>
      <c r="AI37" s="4"/>
      <c r="AJ37" s="4"/>
      <c r="AK37" s="4"/>
      <c r="AL37" s="6"/>
      <c r="AM37" s="40"/>
    </row>
    <row r="38" spans="1:39" ht="20.100000000000001" customHeight="1" x14ac:dyDescent="0.35">
      <c r="A38" s="23"/>
      <c r="B38" s="40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68" t="s">
        <v>191</v>
      </c>
      <c r="AB38" s="4"/>
      <c r="AC38" s="4"/>
      <c r="AD38" s="52"/>
      <c r="AE38" s="25"/>
      <c r="AF38" s="4"/>
      <c r="AG38" s="4"/>
      <c r="AH38" s="4"/>
      <c r="AI38" s="4"/>
      <c r="AJ38" s="4"/>
      <c r="AK38" s="4"/>
      <c r="AL38" s="6"/>
      <c r="AM38" s="40"/>
    </row>
    <row r="39" spans="1:39" ht="20.100000000000001" customHeight="1" thickBot="1" x14ac:dyDescent="0.4">
      <c r="A39" s="23"/>
      <c r="B39" s="40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68" t="s">
        <v>191</v>
      </c>
      <c r="AB39" s="58"/>
      <c r="AC39" s="58"/>
      <c r="AD39" s="59"/>
      <c r="AE39" s="8"/>
      <c r="AF39" s="5"/>
      <c r="AG39" s="41"/>
      <c r="AH39" s="41"/>
      <c r="AI39" s="41"/>
      <c r="AJ39" s="41"/>
      <c r="AK39" s="41"/>
      <c r="AL39" s="6"/>
      <c r="AM39" s="40"/>
    </row>
    <row r="40" spans="1:39" ht="20.100000000000001" customHeight="1" x14ac:dyDescent="0.35">
      <c r="A40" s="23"/>
      <c r="B40" s="40"/>
      <c r="C40" s="6"/>
      <c r="D40" s="68" t="s">
        <v>153</v>
      </c>
      <c r="E40" s="68" t="s">
        <v>256</v>
      </c>
      <c r="F40" s="68" t="s">
        <v>257</v>
      </c>
      <c r="G40" s="68" t="s">
        <v>141</v>
      </c>
      <c r="H40" s="68" t="s">
        <v>258</v>
      </c>
      <c r="I40" s="68" t="s">
        <v>145</v>
      </c>
      <c r="J40" s="68" t="s">
        <v>259</v>
      </c>
      <c r="K40" s="68" t="s">
        <v>83</v>
      </c>
      <c r="L40" s="68" t="s">
        <v>201</v>
      </c>
      <c r="M40" s="68" t="s">
        <v>260</v>
      </c>
      <c r="N40" s="68" t="s">
        <v>261</v>
      </c>
      <c r="O40" s="68" t="s">
        <v>262</v>
      </c>
      <c r="P40" s="68" t="s">
        <v>174</v>
      </c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68" t="s">
        <v>156</v>
      </c>
      <c r="AB40" s="7"/>
      <c r="AC40" s="7"/>
      <c r="AD40" s="7"/>
      <c r="AE40" s="53"/>
      <c r="AF40" s="53"/>
      <c r="AG40" s="7"/>
      <c r="AH40" s="7"/>
      <c r="AI40" s="7"/>
      <c r="AJ40" s="7"/>
      <c r="AK40" s="7"/>
      <c r="AL40" s="53"/>
      <c r="AM40" s="40"/>
    </row>
    <row r="41" spans="1:39" ht="20.100000000000001" customHeight="1" x14ac:dyDescent="0.35">
      <c r="A41" s="23"/>
      <c r="B41" s="40"/>
      <c r="C41" s="66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68" t="s">
        <v>143</v>
      </c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5"/>
      <c r="AM41" s="40"/>
    </row>
    <row r="42" spans="1:39" ht="20.100000000000001" customHeight="1" x14ac:dyDescent="0.35">
      <c r="A42" s="23"/>
      <c r="B42" s="40"/>
      <c r="C42" s="66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68" t="s">
        <v>152</v>
      </c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5"/>
      <c r="AM42" s="40"/>
    </row>
    <row r="43" spans="1:39" ht="20.100000000000001" customHeight="1" x14ac:dyDescent="0.35">
      <c r="A43" s="23"/>
      <c r="B43" s="40"/>
      <c r="C43" s="66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19"/>
      <c r="R43" s="68" t="s">
        <v>31</v>
      </c>
      <c r="S43" s="13"/>
      <c r="T43" s="13"/>
      <c r="U43" s="13"/>
      <c r="V43" s="13"/>
      <c r="W43" s="13"/>
      <c r="X43" s="13"/>
      <c r="Y43" s="13"/>
      <c r="Z43" s="13"/>
      <c r="AA43" s="68" t="s">
        <v>46</v>
      </c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5"/>
      <c r="AM43" s="40"/>
    </row>
    <row r="44" spans="1:39" ht="20.100000000000001" customHeight="1" x14ac:dyDescent="0.35">
      <c r="A44" s="23"/>
      <c r="B44" s="40"/>
      <c r="C44" s="66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20"/>
      <c r="R44" s="68" t="s">
        <v>279</v>
      </c>
      <c r="S44" s="13"/>
      <c r="T44" s="13"/>
      <c r="U44" s="13"/>
      <c r="V44" s="13"/>
      <c r="W44" s="13"/>
      <c r="X44" s="13"/>
      <c r="Y44" s="13"/>
      <c r="Z44" s="13"/>
      <c r="AA44" s="68" t="s">
        <v>44</v>
      </c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5"/>
      <c r="AM44" s="40"/>
    </row>
    <row r="45" spans="1:39" ht="20.100000000000001" customHeight="1" thickBot="1" x14ac:dyDescent="0.4">
      <c r="A45" s="23"/>
      <c r="B45" s="40"/>
      <c r="C45" s="67"/>
      <c r="D45" s="65"/>
      <c r="E45" s="41"/>
      <c r="F45" s="41"/>
      <c r="G45" s="41"/>
      <c r="H45" s="41"/>
      <c r="I45" s="41"/>
      <c r="J45" s="41"/>
      <c r="K45" s="41"/>
      <c r="L45" s="4"/>
      <c r="M45" s="4"/>
      <c r="N45" s="4"/>
      <c r="O45" s="4"/>
      <c r="P45" s="4"/>
      <c r="Q45" s="20"/>
      <c r="R45" s="68" t="s">
        <v>199</v>
      </c>
      <c r="S45" s="13"/>
      <c r="T45" s="13"/>
      <c r="U45" s="13"/>
      <c r="V45" s="13"/>
      <c r="W45" s="13"/>
      <c r="X45" s="13"/>
      <c r="Y45" s="13"/>
      <c r="Z45" s="13"/>
      <c r="AA45" s="68" t="s">
        <v>275</v>
      </c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5"/>
      <c r="AM45" s="40"/>
    </row>
    <row r="46" spans="1:39" ht="20.100000000000001" customHeight="1" thickBot="1" x14ac:dyDescent="0.4">
      <c r="A46" s="23"/>
      <c r="B46" s="40"/>
      <c r="C46" s="13"/>
      <c r="D46" s="68" t="s">
        <v>75</v>
      </c>
      <c r="E46" s="68" t="s">
        <v>95</v>
      </c>
      <c r="F46" s="68" t="s">
        <v>14</v>
      </c>
      <c r="G46" s="68" t="s">
        <v>12</v>
      </c>
      <c r="H46" s="68" t="s">
        <v>16</v>
      </c>
      <c r="I46" s="68" t="s">
        <v>18</v>
      </c>
      <c r="J46" s="68" t="s">
        <v>56</v>
      </c>
      <c r="K46" s="42"/>
      <c r="L46" s="21"/>
      <c r="M46" s="6"/>
      <c r="N46" s="6"/>
      <c r="O46" s="5"/>
      <c r="P46" s="5"/>
      <c r="Q46" s="14"/>
      <c r="R46" s="14"/>
      <c r="S46" s="13"/>
      <c r="T46" s="13"/>
      <c r="U46" s="13"/>
      <c r="V46" s="13"/>
      <c r="W46" s="13"/>
      <c r="X46" s="13"/>
      <c r="Y46" s="13"/>
      <c r="Z46" s="13"/>
      <c r="AA46" s="68" t="s">
        <v>276</v>
      </c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5"/>
      <c r="AM46" s="40"/>
    </row>
    <row r="47" spans="1:39" ht="20.100000000000001" customHeight="1" x14ac:dyDescent="0.35">
      <c r="A47" s="23"/>
      <c r="B47" s="40"/>
      <c r="C47" s="36">
        <v>1</v>
      </c>
      <c r="D47" s="4"/>
      <c r="E47" s="4"/>
      <c r="F47" s="6"/>
      <c r="G47" s="4"/>
      <c r="H47" s="4"/>
      <c r="I47" s="4"/>
      <c r="J47" s="4"/>
      <c r="K47" s="40"/>
      <c r="L47" s="82" t="s">
        <v>267</v>
      </c>
      <c r="M47" s="83"/>
      <c r="N47" s="83"/>
      <c r="O47" s="83"/>
      <c r="P47" s="83"/>
      <c r="Q47" s="84"/>
      <c r="R47" s="6"/>
      <c r="S47" s="6"/>
      <c r="T47" s="6"/>
      <c r="U47" s="6"/>
      <c r="V47" s="6"/>
      <c r="W47" s="6"/>
      <c r="X47" s="6"/>
      <c r="Y47" s="6"/>
      <c r="Z47" s="6"/>
      <c r="AA47" s="68" t="s">
        <v>39</v>
      </c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5"/>
      <c r="AM47" s="40"/>
    </row>
    <row r="48" spans="1:39" ht="20.100000000000001" customHeight="1" x14ac:dyDescent="0.35">
      <c r="A48" s="23"/>
      <c r="B48" s="40"/>
      <c r="C48" s="36">
        <v>2</v>
      </c>
      <c r="D48" s="4"/>
      <c r="E48" s="4"/>
      <c r="F48" s="6"/>
      <c r="G48" s="4"/>
      <c r="H48" s="4"/>
      <c r="I48" s="4"/>
      <c r="J48" s="4"/>
      <c r="K48" s="40"/>
      <c r="L48" s="85"/>
      <c r="M48" s="86"/>
      <c r="N48" s="86"/>
      <c r="O48" s="86"/>
      <c r="P48" s="86"/>
      <c r="Q48" s="87"/>
      <c r="R48" s="6"/>
      <c r="S48" s="6"/>
      <c r="T48" s="6"/>
      <c r="U48" s="6"/>
      <c r="V48" s="6"/>
      <c r="W48" s="6"/>
      <c r="X48" s="6"/>
      <c r="Y48" s="6"/>
      <c r="Z48" s="6"/>
      <c r="AA48" s="68" t="s">
        <v>28</v>
      </c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5"/>
      <c r="AM48" s="40"/>
    </row>
    <row r="49" spans="1:39" ht="20.100000000000001" customHeight="1" x14ac:dyDescent="0.35">
      <c r="A49" s="23"/>
      <c r="B49" s="40"/>
      <c r="C49" s="36">
        <v>3</v>
      </c>
      <c r="D49" s="4"/>
      <c r="E49" s="4"/>
      <c r="F49" s="6"/>
      <c r="G49" s="4"/>
      <c r="H49" s="4"/>
      <c r="I49" s="4"/>
      <c r="J49" s="4"/>
      <c r="K49" s="40"/>
      <c r="L49" s="85"/>
      <c r="M49" s="86"/>
      <c r="N49" s="86"/>
      <c r="O49" s="86"/>
      <c r="P49" s="86"/>
      <c r="Q49" s="87"/>
      <c r="R49" s="6"/>
      <c r="S49" s="6"/>
      <c r="T49" s="6"/>
      <c r="U49" s="6"/>
      <c r="V49" s="6"/>
      <c r="W49" s="6"/>
      <c r="X49" s="6"/>
      <c r="Y49" s="6"/>
      <c r="Z49" s="6"/>
      <c r="AA49" s="68" t="s">
        <v>36</v>
      </c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5"/>
      <c r="AM49" s="40"/>
    </row>
    <row r="50" spans="1:39" ht="20.100000000000001" customHeight="1" thickBot="1" x14ac:dyDescent="0.4">
      <c r="A50" s="23"/>
      <c r="B50" s="40"/>
      <c r="C50" s="36">
        <v>4</v>
      </c>
      <c r="D50" s="4"/>
      <c r="E50" s="4"/>
      <c r="F50" s="16"/>
      <c r="G50" s="4"/>
      <c r="H50" s="4"/>
      <c r="I50" s="4"/>
      <c r="J50" s="4"/>
      <c r="K50" s="40"/>
      <c r="L50" s="88"/>
      <c r="M50" s="89"/>
      <c r="N50" s="89"/>
      <c r="O50" s="89"/>
      <c r="P50" s="89"/>
      <c r="Q50" s="90"/>
      <c r="R50" s="6"/>
      <c r="S50" s="6"/>
      <c r="T50" s="6"/>
      <c r="U50" s="6"/>
      <c r="V50" s="6"/>
      <c r="W50" s="6"/>
      <c r="X50" s="6"/>
      <c r="Y50" s="6"/>
      <c r="Z50" s="6"/>
      <c r="AA50" s="68" t="s">
        <v>42</v>
      </c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5"/>
      <c r="AM50" s="40"/>
    </row>
    <row r="51" spans="1:39" ht="20.100000000000001" customHeight="1" x14ac:dyDescent="0.35">
      <c r="A51" s="23"/>
      <c r="B51" s="40"/>
      <c r="C51" s="36">
        <v>5</v>
      </c>
      <c r="D51" s="4"/>
      <c r="E51" s="4"/>
      <c r="F51" s="16"/>
      <c r="G51" s="4"/>
      <c r="H51" s="4"/>
      <c r="I51" s="4"/>
      <c r="J51" s="4"/>
      <c r="K51" s="40"/>
      <c r="L51" s="9"/>
      <c r="M51" s="7"/>
      <c r="N51" s="7"/>
      <c r="O51" s="7"/>
      <c r="P51" s="7"/>
      <c r="Q51" s="7"/>
      <c r="R51" s="68" t="s">
        <v>149</v>
      </c>
      <c r="S51" s="6"/>
      <c r="T51" s="6"/>
      <c r="U51" s="6"/>
      <c r="V51" s="6"/>
      <c r="W51" s="6"/>
      <c r="X51" s="6"/>
      <c r="Y51" s="6"/>
      <c r="Z51" s="6"/>
      <c r="AA51" s="68" t="s">
        <v>79</v>
      </c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5"/>
      <c r="AM51" s="40"/>
    </row>
    <row r="52" spans="1:39" ht="20.100000000000001" customHeight="1" x14ac:dyDescent="0.35">
      <c r="A52" s="23"/>
      <c r="B52" s="40"/>
      <c r="C52" s="36">
        <v>6</v>
      </c>
      <c r="D52" s="4"/>
      <c r="E52" s="4"/>
      <c r="F52" s="16"/>
      <c r="G52" s="4"/>
      <c r="H52" s="4"/>
      <c r="I52" s="4"/>
      <c r="J52" s="4"/>
      <c r="K52" s="40"/>
      <c r="L52" s="25"/>
      <c r="M52" s="4"/>
      <c r="N52" s="4"/>
      <c r="O52" s="4"/>
      <c r="P52" s="4"/>
      <c r="Q52" s="4"/>
      <c r="R52" s="68" t="s">
        <v>112</v>
      </c>
      <c r="S52" s="6"/>
      <c r="T52" s="6"/>
      <c r="U52" s="6"/>
      <c r="V52" s="6"/>
      <c r="W52" s="6"/>
      <c r="X52" s="6"/>
      <c r="Y52" s="6"/>
      <c r="Z52" s="6"/>
      <c r="AA52" s="68" t="s">
        <v>277</v>
      </c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5"/>
      <c r="AM52" s="40"/>
    </row>
    <row r="53" spans="1:39" ht="20.100000000000001" customHeight="1" x14ac:dyDescent="0.35">
      <c r="A53" s="23"/>
      <c r="B53" s="40"/>
      <c r="C53" s="36">
        <v>7</v>
      </c>
      <c r="D53" s="4"/>
      <c r="E53" s="4"/>
      <c r="F53" s="16"/>
      <c r="G53" s="4"/>
      <c r="H53" s="4"/>
      <c r="I53" s="4"/>
      <c r="J53" s="4"/>
      <c r="K53" s="40"/>
      <c r="L53" s="25"/>
      <c r="M53" s="4"/>
      <c r="N53" s="4"/>
      <c r="O53" s="4"/>
      <c r="P53" s="4"/>
      <c r="Q53" s="4"/>
      <c r="R53" s="68" t="s">
        <v>109</v>
      </c>
      <c r="S53" s="6"/>
      <c r="T53" s="6"/>
      <c r="U53" s="6"/>
      <c r="V53" s="6"/>
      <c r="W53" s="6"/>
      <c r="X53" s="6"/>
      <c r="Y53" s="6"/>
      <c r="Z53" s="6"/>
      <c r="AA53" s="68" t="s">
        <v>66</v>
      </c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5"/>
      <c r="AM53" s="40"/>
    </row>
    <row r="54" spans="1:39" ht="20.100000000000001" customHeight="1" x14ac:dyDescent="0.35">
      <c r="A54" s="23"/>
      <c r="B54" s="40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8" t="s">
        <v>278</v>
      </c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5"/>
      <c r="AM54" s="40"/>
    </row>
    <row r="55" spans="1:39" ht="20.100000000000001" customHeight="1" x14ac:dyDescent="0.35">
      <c r="A55" s="23"/>
      <c r="B55" s="40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8" t="s">
        <v>3</v>
      </c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5"/>
      <c r="AM55" s="40"/>
    </row>
    <row r="56" spans="1:39" ht="20.100000000000001" customHeight="1" x14ac:dyDescent="0.35">
      <c r="A56" s="23"/>
      <c r="B56" s="49">
        <v>1</v>
      </c>
      <c r="C56" s="25"/>
      <c r="D56" s="37">
        <v>1</v>
      </c>
      <c r="E56" s="4"/>
      <c r="F56" s="4"/>
      <c r="G56" s="4"/>
      <c r="H56" s="4"/>
      <c r="I56" s="4"/>
      <c r="J56" s="4"/>
      <c r="K56" s="43"/>
      <c r="L56" s="25"/>
      <c r="M56" s="4"/>
      <c r="N56" s="4"/>
      <c r="O56" s="4"/>
      <c r="P56" s="4"/>
      <c r="Q56" s="4"/>
      <c r="R56" s="68" t="s">
        <v>107</v>
      </c>
      <c r="S56" s="6"/>
      <c r="T56" s="6"/>
      <c r="U56" s="6"/>
      <c r="V56" s="6"/>
      <c r="W56" s="6"/>
      <c r="X56" s="6"/>
      <c r="Y56" s="6"/>
      <c r="Z56" s="6"/>
      <c r="AA56" s="68" t="s">
        <v>87</v>
      </c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0"/>
    </row>
    <row r="57" spans="1:39" ht="20.100000000000001" customHeight="1" x14ac:dyDescent="0.35">
      <c r="A57" s="23"/>
      <c r="B57" s="40"/>
      <c r="C57" s="69" t="s">
        <v>280</v>
      </c>
      <c r="D57" s="6"/>
      <c r="E57" s="68" t="s">
        <v>281</v>
      </c>
      <c r="F57" s="68" t="s">
        <v>282</v>
      </c>
      <c r="G57" s="68" t="s">
        <v>283</v>
      </c>
      <c r="H57" s="68" t="s">
        <v>284</v>
      </c>
      <c r="I57" s="68" t="s">
        <v>285</v>
      </c>
      <c r="J57" s="68" t="s">
        <v>286</v>
      </c>
      <c r="K57" s="43"/>
      <c r="L57" s="25"/>
      <c r="M57" s="4"/>
      <c r="N57" s="4"/>
      <c r="O57" s="4"/>
      <c r="P57" s="4"/>
      <c r="Q57" s="4"/>
      <c r="R57" s="68" t="s">
        <v>208</v>
      </c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40"/>
    </row>
    <row r="58" spans="1:39" ht="20.100000000000001" customHeight="1" thickBot="1" x14ac:dyDescent="0.4">
      <c r="A58" s="23"/>
      <c r="B58" s="40"/>
      <c r="C58" s="6"/>
      <c r="D58" s="6"/>
      <c r="E58" s="6"/>
      <c r="F58" s="6"/>
      <c r="G58" s="6"/>
      <c r="H58" s="6"/>
      <c r="I58" s="6"/>
      <c r="J58" s="6"/>
      <c r="K58" s="43"/>
      <c r="L58" s="8"/>
      <c r="M58" s="5"/>
      <c r="N58" s="5"/>
      <c r="O58" s="5"/>
      <c r="P58" s="5"/>
      <c r="Q58" s="5"/>
      <c r="R58" s="70" t="s">
        <v>197</v>
      </c>
      <c r="S58" s="46"/>
      <c r="T58" s="46"/>
      <c r="U58" s="46"/>
      <c r="V58" s="46"/>
      <c r="W58" s="46"/>
      <c r="X58" s="6"/>
      <c r="Y58" s="6"/>
      <c r="Z58" s="6"/>
      <c r="AA58" s="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8"/>
    </row>
    <row r="59" spans="1:39" ht="20.100000000000001" customHeight="1" x14ac:dyDescent="0.25">
      <c r="A59" s="35"/>
      <c r="B59" s="35"/>
      <c r="C59" s="97" t="s">
        <v>502</v>
      </c>
      <c r="D59" s="98"/>
      <c r="E59" s="98"/>
      <c r="F59" s="98"/>
      <c r="G59" s="98"/>
      <c r="H59" s="98"/>
      <c r="I59" s="98"/>
      <c r="J59" s="98"/>
      <c r="K59" s="99"/>
      <c r="L59" s="55"/>
      <c r="M59" s="56"/>
      <c r="N59" s="56"/>
      <c r="O59" s="56"/>
      <c r="P59" s="56"/>
      <c r="Q59" s="56"/>
      <c r="R59" s="24"/>
      <c r="S59" s="24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40"/>
    </row>
    <row r="60" spans="1:39" ht="20.100000000000001" customHeight="1" x14ac:dyDescent="0.25">
      <c r="A60" s="35"/>
      <c r="B60" s="35"/>
      <c r="C60" s="100"/>
      <c r="D60" s="72"/>
      <c r="E60" s="72"/>
      <c r="F60" s="72"/>
      <c r="G60" s="72"/>
      <c r="H60" s="72"/>
      <c r="I60" s="72"/>
      <c r="J60" s="72"/>
      <c r="K60" s="101"/>
      <c r="L60" s="57"/>
      <c r="M60" s="24"/>
      <c r="N60" s="24"/>
      <c r="O60" s="24"/>
      <c r="P60" s="24"/>
      <c r="Q60" s="24"/>
      <c r="R60" s="24"/>
      <c r="S60" s="24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40"/>
    </row>
    <row r="61" spans="1:39" ht="20.100000000000001" customHeight="1" x14ac:dyDescent="0.25">
      <c r="A61" s="35"/>
      <c r="B61" s="35"/>
      <c r="C61" s="100"/>
      <c r="D61" s="72"/>
      <c r="E61" s="72"/>
      <c r="F61" s="72"/>
      <c r="G61" s="72"/>
      <c r="H61" s="72"/>
      <c r="I61" s="72"/>
      <c r="J61" s="72"/>
      <c r="K61" s="101"/>
      <c r="L61" s="57"/>
      <c r="M61" s="24"/>
      <c r="N61" s="24"/>
      <c r="O61" s="24"/>
      <c r="P61" s="24"/>
      <c r="Q61" s="24"/>
      <c r="R61" s="24"/>
      <c r="S61" s="24"/>
      <c r="T61" s="37"/>
      <c r="U61" s="37"/>
      <c r="V61" s="37"/>
      <c r="W61" s="3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40"/>
    </row>
    <row r="62" spans="1:39" ht="20.100000000000001" customHeight="1" x14ac:dyDescent="0.35">
      <c r="A62" s="35"/>
      <c r="B62" s="35"/>
      <c r="C62" s="100"/>
      <c r="D62" s="72"/>
      <c r="E62" s="72"/>
      <c r="F62" s="72"/>
      <c r="G62" s="72"/>
      <c r="H62" s="72"/>
      <c r="I62" s="72"/>
      <c r="J62" s="72"/>
      <c r="K62" s="101"/>
      <c r="L62" s="57"/>
      <c r="M62" s="68" t="s">
        <v>270</v>
      </c>
      <c r="N62" s="4"/>
      <c r="O62" s="4"/>
      <c r="P62" s="4"/>
      <c r="Q62" s="4"/>
      <c r="R62" s="24"/>
      <c r="S62" s="24"/>
      <c r="T62" s="6"/>
      <c r="U62" s="6"/>
      <c r="V62" s="6"/>
      <c r="W62" s="6"/>
      <c r="X62" s="24"/>
      <c r="Y62" s="6"/>
      <c r="Z62" s="6"/>
      <c r="AA62" s="6"/>
      <c r="AB62" s="36"/>
      <c r="AC62" s="36"/>
      <c r="AD62" s="36"/>
      <c r="AE62" s="36"/>
      <c r="AF62" s="6"/>
      <c r="AG62" s="6"/>
      <c r="AH62" s="6"/>
      <c r="AI62" s="6"/>
      <c r="AJ62" s="6"/>
      <c r="AK62" s="6"/>
      <c r="AL62" s="6"/>
      <c r="AM62" s="40"/>
    </row>
    <row r="63" spans="1:39" ht="20.100000000000001" customHeight="1" thickBot="1" x14ac:dyDescent="0.4">
      <c r="A63" s="35"/>
      <c r="B63" s="35"/>
      <c r="C63" s="102"/>
      <c r="D63" s="103"/>
      <c r="E63" s="103"/>
      <c r="F63" s="103"/>
      <c r="G63" s="103"/>
      <c r="H63" s="103"/>
      <c r="I63" s="103"/>
      <c r="J63" s="103"/>
      <c r="K63" s="104"/>
      <c r="L63" s="57"/>
      <c r="M63" s="68" t="s">
        <v>8</v>
      </c>
      <c r="N63" s="4"/>
      <c r="O63" s="4"/>
      <c r="P63" s="4"/>
      <c r="Q63" s="4"/>
      <c r="R63" s="24"/>
      <c r="S63" s="24"/>
      <c r="T63" s="6"/>
      <c r="U63" s="6"/>
      <c r="V63" s="6"/>
      <c r="W63" s="6"/>
      <c r="X63" s="24"/>
      <c r="Y63" s="6"/>
      <c r="Z63" s="6"/>
      <c r="AA63" s="6"/>
      <c r="AB63" s="4"/>
      <c r="AC63" s="4"/>
      <c r="AD63" s="4"/>
      <c r="AE63" s="4"/>
      <c r="AF63" s="4"/>
      <c r="AG63" s="4"/>
      <c r="AH63" s="4"/>
      <c r="AI63" s="4"/>
      <c r="AJ63" s="5"/>
      <c r="AK63" s="5"/>
      <c r="AL63" s="69" t="s">
        <v>6</v>
      </c>
      <c r="AM63" s="40"/>
    </row>
    <row r="64" spans="1:39" ht="20.100000000000001" customHeight="1" x14ac:dyDescent="0.35">
      <c r="A64" s="35"/>
      <c r="B64" s="35"/>
      <c r="C64" s="97" t="s">
        <v>268</v>
      </c>
      <c r="D64" s="98"/>
      <c r="E64" s="98"/>
      <c r="F64" s="98"/>
      <c r="G64" s="98"/>
      <c r="H64" s="98"/>
      <c r="I64" s="98"/>
      <c r="J64" s="98"/>
      <c r="K64" s="99"/>
      <c r="L64" s="57"/>
      <c r="M64" s="68" t="s">
        <v>23</v>
      </c>
      <c r="N64" s="4"/>
      <c r="O64" s="4"/>
      <c r="P64" s="4"/>
      <c r="Q64" s="4"/>
      <c r="R64" s="24"/>
      <c r="S64" s="24"/>
      <c r="T64" s="6"/>
      <c r="U64" s="6"/>
      <c r="V64" s="6"/>
      <c r="W64" s="6"/>
      <c r="X64" s="24"/>
      <c r="Y64" s="6"/>
      <c r="Z64" s="6"/>
      <c r="AA64" s="6"/>
      <c r="AB64" s="4"/>
      <c r="AC64" s="4"/>
      <c r="AD64" s="4"/>
      <c r="AE64" s="4"/>
      <c r="AF64" s="4"/>
      <c r="AG64" s="4"/>
      <c r="AH64" s="4"/>
      <c r="AI64" s="4"/>
      <c r="AJ64" s="5"/>
      <c r="AK64" s="5"/>
      <c r="AL64" s="69" t="s">
        <v>53</v>
      </c>
      <c r="AM64" s="40"/>
    </row>
    <row r="65" spans="1:39" ht="20.100000000000001" customHeight="1" x14ac:dyDescent="0.35">
      <c r="A65" s="35"/>
      <c r="B65" s="35"/>
      <c r="C65" s="100"/>
      <c r="D65" s="72"/>
      <c r="E65" s="72"/>
      <c r="F65" s="72"/>
      <c r="G65" s="72"/>
      <c r="H65" s="72"/>
      <c r="I65" s="72"/>
      <c r="J65" s="72"/>
      <c r="K65" s="101"/>
      <c r="L65" s="57"/>
      <c r="M65" s="68" t="s">
        <v>58</v>
      </c>
      <c r="N65" s="4"/>
      <c r="O65" s="4"/>
      <c r="P65" s="4"/>
      <c r="Q65" s="4"/>
      <c r="R65" s="24"/>
      <c r="S65" s="24"/>
      <c r="T65" s="6"/>
      <c r="U65" s="6"/>
      <c r="V65" s="6"/>
      <c r="W65" s="6"/>
      <c r="X65" s="24"/>
      <c r="Y65" s="6"/>
      <c r="Z65" s="6"/>
      <c r="AA65" s="6"/>
      <c r="AB65" s="4"/>
      <c r="AC65" s="4"/>
      <c r="AD65" s="4"/>
      <c r="AE65" s="4"/>
      <c r="AF65" s="4"/>
      <c r="AG65" s="4"/>
      <c r="AH65" s="4"/>
      <c r="AI65" s="4"/>
      <c r="AJ65" s="5"/>
      <c r="AK65" s="5"/>
      <c r="AL65" s="69" t="s">
        <v>34</v>
      </c>
      <c r="AM65" s="40"/>
    </row>
    <row r="66" spans="1:39" ht="20.100000000000001" customHeight="1" x14ac:dyDescent="0.35">
      <c r="A66" s="35"/>
      <c r="B66" s="35"/>
      <c r="C66" s="100"/>
      <c r="D66" s="72"/>
      <c r="E66" s="72"/>
      <c r="F66" s="72"/>
      <c r="G66" s="72"/>
      <c r="H66" s="72"/>
      <c r="I66" s="72"/>
      <c r="J66" s="72"/>
      <c r="K66" s="101"/>
      <c r="L66" s="57"/>
      <c r="M66" s="68" t="s">
        <v>61</v>
      </c>
      <c r="N66" s="4"/>
      <c r="O66" s="4"/>
      <c r="P66" s="4"/>
      <c r="Q66" s="4"/>
      <c r="R66" s="24"/>
      <c r="S66" s="24"/>
      <c r="T66" s="6"/>
      <c r="U66" s="6"/>
      <c r="V66" s="6"/>
      <c r="W66" s="6"/>
      <c r="X66" s="24"/>
      <c r="Y66" s="6"/>
      <c r="Z66" s="6"/>
      <c r="AA66" s="6"/>
      <c r="AB66" s="4"/>
      <c r="AC66" s="4"/>
      <c r="AD66" s="4"/>
      <c r="AE66" s="4"/>
      <c r="AF66" s="4"/>
      <c r="AG66" s="4"/>
      <c r="AH66" s="4"/>
      <c r="AI66" s="4"/>
      <c r="AJ66" s="5"/>
      <c r="AK66" s="5"/>
      <c r="AL66" s="69" t="s">
        <v>29</v>
      </c>
      <c r="AM66" s="40"/>
    </row>
    <row r="67" spans="1:39" ht="20.100000000000001" customHeight="1" x14ac:dyDescent="0.35">
      <c r="A67" s="35"/>
      <c r="B67" s="35"/>
      <c r="C67" s="100"/>
      <c r="D67" s="72"/>
      <c r="E67" s="72"/>
      <c r="F67" s="72"/>
      <c r="G67" s="72"/>
      <c r="H67" s="72"/>
      <c r="I67" s="72"/>
      <c r="J67" s="72"/>
      <c r="K67" s="101"/>
      <c r="L67" s="57"/>
      <c r="M67" s="68" t="s">
        <v>243</v>
      </c>
      <c r="N67" s="4"/>
      <c r="O67" s="4"/>
      <c r="P67" s="4"/>
      <c r="Q67" s="4"/>
      <c r="R67" s="24"/>
      <c r="S67" s="24"/>
      <c r="T67" s="6"/>
      <c r="U67" s="6"/>
      <c r="V67" s="6"/>
      <c r="W67" s="6"/>
      <c r="X67" s="24"/>
      <c r="Y67" s="6"/>
      <c r="Z67" s="6"/>
      <c r="AA67" s="6"/>
      <c r="AB67" s="4"/>
      <c r="AC67" s="4"/>
      <c r="AD67" s="4"/>
      <c r="AE67" s="4"/>
      <c r="AF67" s="4"/>
      <c r="AG67" s="4"/>
      <c r="AH67" s="4"/>
      <c r="AI67" s="4"/>
      <c r="AJ67" s="5"/>
      <c r="AK67" s="5"/>
      <c r="AL67" s="69" t="s">
        <v>5</v>
      </c>
      <c r="AM67" s="40"/>
    </row>
    <row r="68" spans="1:39" ht="20.100000000000001" customHeight="1" x14ac:dyDescent="0.35">
      <c r="A68" s="35"/>
      <c r="B68" s="35"/>
      <c r="C68" s="100"/>
      <c r="D68" s="72"/>
      <c r="E68" s="72"/>
      <c r="F68" s="72"/>
      <c r="G68" s="72"/>
      <c r="H68" s="72"/>
      <c r="I68" s="72"/>
      <c r="J68" s="72"/>
      <c r="K68" s="101"/>
      <c r="L68" s="57"/>
      <c r="M68" s="68" t="s">
        <v>91</v>
      </c>
      <c r="N68" s="4"/>
      <c r="O68" s="4"/>
      <c r="P68" s="4"/>
      <c r="Q68" s="4"/>
      <c r="R68" s="24"/>
      <c r="S68" s="24"/>
      <c r="T68" s="6"/>
      <c r="U68" s="6"/>
      <c r="V68" s="6"/>
      <c r="W68" s="6"/>
      <c r="X68" s="24"/>
      <c r="Y68" s="6"/>
      <c r="Z68" s="6"/>
      <c r="AA68" s="6"/>
      <c r="AB68" s="4"/>
      <c r="AC68" s="4"/>
      <c r="AD68" s="4"/>
      <c r="AE68" s="4"/>
      <c r="AF68" s="4"/>
      <c r="AG68" s="4"/>
      <c r="AH68" s="4"/>
      <c r="AI68" s="4"/>
      <c r="AJ68" s="5"/>
      <c r="AK68" s="5"/>
      <c r="AL68" s="69" t="s">
        <v>67</v>
      </c>
      <c r="AM68" s="40"/>
    </row>
    <row r="69" spans="1:39" ht="20.100000000000001" customHeight="1" x14ac:dyDescent="0.35">
      <c r="A69" s="35"/>
      <c r="B69" s="35"/>
      <c r="C69" s="100"/>
      <c r="D69" s="72"/>
      <c r="E69" s="72"/>
      <c r="F69" s="72"/>
      <c r="G69" s="72"/>
      <c r="H69" s="72"/>
      <c r="I69" s="72"/>
      <c r="J69" s="72"/>
      <c r="K69" s="101"/>
      <c r="L69" s="57"/>
      <c r="M69" s="68" t="s">
        <v>20</v>
      </c>
      <c r="N69" s="4"/>
      <c r="O69" s="4"/>
      <c r="P69" s="4"/>
      <c r="Q69" s="4"/>
      <c r="R69" s="24"/>
      <c r="S69" s="24"/>
      <c r="T69" s="6"/>
      <c r="U69" s="6"/>
      <c r="V69" s="6"/>
      <c r="W69" s="6"/>
      <c r="X69" s="24"/>
      <c r="Y69" s="6"/>
      <c r="Z69" s="6"/>
      <c r="AA69" s="6"/>
      <c r="AB69" s="4"/>
      <c r="AC69" s="4"/>
      <c r="AD69" s="4"/>
      <c r="AE69" s="4"/>
      <c r="AF69" s="4"/>
      <c r="AG69" s="4"/>
      <c r="AH69" s="4"/>
      <c r="AI69" s="4"/>
      <c r="AJ69" s="5"/>
      <c r="AK69" s="5"/>
      <c r="AL69" s="69" t="s">
        <v>271</v>
      </c>
      <c r="AM69" s="40"/>
    </row>
    <row r="70" spans="1:39" ht="20.100000000000001" customHeight="1" x14ac:dyDescent="0.35">
      <c r="A70" s="35"/>
      <c r="B70" s="35"/>
      <c r="C70" s="100"/>
      <c r="D70" s="72"/>
      <c r="E70" s="72"/>
      <c r="F70" s="72"/>
      <c r="G70" s="72"/>
      <c r="H70" s="72"/>
      <c r="I70" s="72"/>
      <c r="J70" s="72"/>
      <c r="K70" s="101"/>
      <c r="L70" s="57"/>
      <c r="M70" s="68" t="s">
        <v>48</v>
      </c>
      <c r="N70" s="4"/>
      <c r="O70" s="4"/>
      <c r="P70" s="4"/>
      <c r="Q70" s="4"/>
      <c r="R70" s="24"/>
      <c r="S70" s="24"/>
      <c r="T70" s="6"/>
      <c r="U70" s="6"/>
      <c r="V70" s="6"/>
      <c r="W70" s="6"/>
      <c r="X70" s="24"/>
      <c r="Y70" s="6"/>
      <c r="Z70" s="6"/>
      <c r="AA70" s="6"/>
      <c r="AB70" s="4"/>
      <c r="AC70" s="4"/>
      <c r="AD70" s="4"/>
      <c r="AE70" s="4"/>
      <c r="AF70" s="4"/>
      <c r="AG70" s="4"/>
      <c r="AH70" s="4"/>
      <c r="AI70" s="4"/>
      <c r="AJ70" s="5"/>
      <c r="AK70" s="5"/>
      <c r="AL70" s="69" t="s">
        <v>37</v>
      </c>
      <c r="AM70" s="40"/>
    </row>
    <row r="71" spans="1:39" ht="20.100000000000001" customHeight="1" x14ac:dyDescent="0.35">
      <c r="A71" s="35"/>
      <c r="B71" s="35"/>
      <c r="C71" s="100"/>
      <c r="D71" s="72"/>
      <c r="E71" s="72"/>
      <c r="F71" s="72"/>
      <c r="G71" s="72"/>
      <c r="H71" s="72"/>
      <c r="I71" s="72"/>
      <c r="J71" s="72"/>
      <c r="K71" s="101"/>
      <c r="L71" s="57"/>
      <c r="M71" s="68" t="s">
        <v>93</v>
      </c>
      <c r="N71" s="4"/>
      <c r="O71" s="4"/>
      <c r="P71" s="4"/>
      <c r="Q71" s="4"/>
      <c r="R71" s="24"/>
      <c r="S71" s="24"/>
      <c r="T71" s="6"/>
      <c r="U71" s="6"/>
      <c r="V71" s="6"/>
      <c r="W71" s="6"/>
      <c r="X71" s="24"/>
      <c r="Y71" s="6"/>
      <c r="Z71" s="6"/>
      <c r="AA71" s="6"/>
      <c r="AB71" s="4"/>
      <c r="AC71" s="4"/>
      <c r="AD71" s="4"/>
      <c r="AE71" s="4"/>
      <c r="AF71" s="4"/>
      <c r="AG71" s="4"/>
      <c r="AH71" s="4"/>
      <c r="AI71" s="4"/>
      <c r="AJ71" s="5"/>
      <c r="AK71" s="5"/>
      <c r="AL71" s="69" t="s">
        <v>41</v>
      </c>
      <c r="AM71" s="40"/>
    </row>
    <row r="72" spans="1:39" ht="20.100000000000001" customHeight="1" x14ac:dyDescent="0.35">
      <c r="A72" s="35"/>
      <c r="B72" s="35"/>
      <c r="C72" s="100"/>
      <c r="D72" s="72"/>
      <c r="E72" s="72"/>
      <c r="F72" s="72"/>
      <c r="G72" s="72"/>
      <c r="H72" s="72"/>
      <c r="I72" s="72"/>
      <c r="J72" s="72"/>
      <c r="K72" s="101"/>
      <c r="L72" s="57"/>
      <c r="M72" s="68" t="s">
        <v>248</v>
      </c>
      <c r="N72" s="4"/>
      <c r="O72" s="4"/>
      <c r="P72" s="4"/>
      <c r="Q72" s="4"/>
      <c r="R72" s="24"/>
      <c r="S72" s="24"/>
      <c r="T72" s="6"/>
      <c r="U72" s="6"/>
      <c r="V72" s="6"/>
      <c r="W72" s="6"/>
      <c r="X72" s="24"/>
      <c r="Y72" s="6"/>
      <c r="Z72" s="6"/>
      <c r="AA72" s="6"/>
      <c r="AB72" s="4"/>
      <c r="AC72" s="4"/>
      <c r="AD72" s="4"/>
      <c r="AE72" s="4"/>
      <c r="AF72" s="4"/>
      <c r="AG72" s="4"/>
      <c r="AH72" s="4"/>
      <c r="AI72" s="4"/>
      <c r="AJ72" s="5"/>
      <c r="AK72" s="5"/>
      <c r="AL72" s="69" t="s">
        <v>4</v>
      </c>
      <c r="AM72" s="40"/>
    </row>
    <row r="73" spans="1:39" ht="20.100000000000001" customHeight="1" x14ac:dyDescent="0.35">
      <c r="A73" s="35"/>
      <c r="B73" s="35"/>
      <c r="C73" s="100"/>
      <c r="D73" s="72"/>
      <c r="E73" s="72"/>
      <c r="F73" s="72"/>
      <c r="G73" s="72"/>
      <c r="H73" s="72"/>
      <c r="I73" s="72"/>
      <c r="J73" s="72"/>
      <c r="K73" s="101"/>
      <c r="L73" s="57"/>
      <c r="M73" s="68" t="s">
        <v>63</v>
      </c>
      <c r="N73" s="4"/>
      <c r="O73" s="4"/>
      <c r="P73" s="4"/>
      <c r="Q73" s="4"/>
      <c r="R73" s="24"/>
      <c r="S73" s="24"/>
      <c r="T73" s="6"/>
      <c r="U73" s="6"/>
      <c r="V73" s="6"/>
      <c r="W73" s="6"/>
      <c r="X73" s="24"/>
      <c r="Y73" s="6"/>
      <c r="Z73" s="6"/>
      <c r="AA73" s="6"/>
      <c r="AB73" s="4"/>
      <c r="AC73" s="4"/>
      <c r="AD73" s="4"/>
      <c r="AE73" s="4"/>
      <c r="AF73" s="4"/>
      <c r="AG73" s="4"/>
      <c r="AH73" s="4"/>
      <c r="AI73" s="4"/>
      <c r="AJ73" s="5"/>
      <c r="AK73" s="5"/>
      <c r="AL73" s="69" t="s">
        <v>50</v>
      </c>
      <c r="AM73" s="40"/>
    </row>
    <row r="74" spans="1:39" ht="20.100000000000001" customHeight="1" x14ac:dyDescent="0.35">
      <c r="A74" s="35"/>
      <c r="B74" s="35"/>
      <c r="C74" s="100"/>
      <c r="D74" s="72"/>
      <c r="E74" s="72"/>
      <c r="F74" s="72"/>
      <c r="G74" s="72"/>
      <c r="H74" s="72"/>
      <c r="I74" s="72"/>
      <c r="J74" s="72"/>
      <c r="K74" s="101"/>
      <c r="L74" s="57"/>
      <c r="M74" s="68" t="s">
        <v>89</v>
      </c>
      <c r="N74" s="4"/>
      <c r="O74" s="4"/>
      <c r="P74" s="4"/>
      <c r="Q74" s="4"/>
      <c r="R74" s="24"/>
      <c r="S74" s="24"/>
      <c r="T74" s="6"/>
      <c r="U74" s="4"/>
      <c r="V74" s="4"/>
      <c r="W74" s="4"/>
      <c r="X74" s="24"/>
      <c r="Y74" s="6"/>
      <c r="Z74" s="6"/>
      <c r="AA74" s="6"/>
      <c r="AB74" s="6"/>
      <c r="AC74" s="6"/>
      <c r="AD74" s="6"/>
      <c r="AE74" s="4"/>
      <c r="AF74" s="4"/>
      <c r="AG74" s="4"/>
      <c r="AH74" s="4"/>
      <c r="AI74" s="4"/>
      <c r="AJ74" s="4"/>
      <c r="AK74" s="4"/>
      <c r="AL74" s="69" t="s">
        <v>10</v>
      </c>
      <c r="AM74" s="40"/>
    </row>
    <row r="75" spans="1:39" ht="20.100000000000001" customHeight="1" x14ac:dyDescent="0.35">
      <c r="A75" s="35"/>
      <c r="B75" s="35"/>
      <c r="C75" s="100"/>
      <c r="D75" s="72"/>
      <c r="E75" s="72"/>
      <c r="F75" s="72"/>
      <c r="G75" s="72"/>
      <c r="H75" s="72"/>
      <c r="I75" s="72"/>
      <c r="J75" s="72"/>
      <c r="K75" s="101"/>
      <c r="L75" s="57"/>
      <c r="M75" s="24"/>
      <c r="N75" s="24"/>
      <c r="O75" s="24"/>
      <c r="P75" s="24"/>
      <c r="Q75" s="24"/>
      <c r="R75" s="24"/>
      <c r="S75" s="24"/>
      <c r="T75" s="6"/>
      <c r="U75" s="68" t="s">
        <v>246</v>
      </c>
      <c r="V75" s="68" t="s">
        <v>246</v>
      </c>
      <c r="W75" s="68" t="s">
        <v>246</v>
      </c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40"/>
    </row>
    <row r="76" spans="1:39" ht="20.100000000000001" customHeight="1" x14ac:dyDescent="0.25">
      <c r="A76" s="35"/>
      <c r="B76" s="35"/>
      <c r="C76" s="100"/>
      <c r="D76" s="72"/>
      <c r="E76" s="72"/>
      <c r="F76" s="72"/>
      <c r="G76" s="72"/>
      <c r="H76" s="72"/>
      <c r="I76" s="72"/>
      <c r="J76" s="72"/>
      <c r="K76" s="101"/>
      <c r="L76" s="57"/>
      <c r="M76" s="24"/>
      <c r="N76" s="24"/>
      <c r="O76" s="24"/>
      <c r="P76" s="24"/>
      <c r="Q76" s="24"/>
      <c r="R76" s="24"/>
      <c r="S76" s="24"/>
      <c r="T76" s="6"/>
      <c r="U76" s="60"/>
      <c r="V76" s="60"/>
      <c r="W76" s="60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40"/>
    </row>
    <row r="77" spans="1:39" ht="20.100000000000001" customHeight="1" thickBot="1" x14ac:dyDescent="0.3">
      <c r="A77" s="35"/>
      <c r="B77" s="35"/>
      <c r="C77" s="102"/>
      <c r="D77" s="103"/>
      <c r="E77" s="103"/>
      <c r="F77" s="103"/>
      <c r="G77" s="103"/>
      <c r="H77" s="103"/>
      <c r="I77" s="103"/>
      <c r="J77" s="103"/>
      <c r="K77" s="104"/>
      <c r="L77" s="44"/>
      <c r="M77" s="45"/>
      <c r="N77" s="45"/>
      <c r="O77" s="45"/>
      <c r="P77" s="45"/>
      <c r="Q77" s="24"/>
      <c r="R77" s="45"/>
      <c r="S77" s="45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8"/>
    </row>
    <row r="78" spans="1:39" x14ac:dyDescent="0.25">
      <c r="Q78" s="50"/>
    </row>
  </sheetData>
  <mergeCells count="8">
    <mergeCell ref="C59:K63"/>
    <mergeCell ref="C64:K77"/>
    <mergeCell ref="AL13:AO22"/>
    <mergeCell ref="S19:U21"/>
    <mergeCell ref="L47:Q50"/>
    <mergeCell ref="A20:B28"/>
    <mergeCell ref="C29:K34"/>
    <mergeCell ref="C1:N1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echercheAutreRéférence">
                <anchor moveWithCells="1" sizeWithCells="1">
                  <from>
                    <xdr:col>41</xdr:col>
                    <xdr:colOff>666750</xdr:colOff>
                    <xdr:row>1</xdr:row>
                    <xdr:rowOff>161925</xdr:rowOff>
                  </from>
                  <to>
                    <xdr:col>47</xdr:col>
                    <xdr:colOff>352425</xdr:colOff>
                    <xdr:row>10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90" id="{B72DD7CF-840E-4EB0-9A7B-F42109D54742}">
            <xm:f>AND(Feuil15!$L$42&gt;=1,Feuil15!$L$42&gt;=D$19)</xm:f>
            <x14:dxf>
              <fill>
                <patternFill>
                  <bgColor rgb="FF0070C0"/>
                </patternFill>
              </fill>
            </x14:dxf>
          </x14:cfRule>
          <xm:sqref>D20:K20</xm:sqref>
        </x14:conditionalFormatting>
        <x14:conditionalFormatting xmlns:xm="http://schemas.microsoft.com/office/excel/2006/main">
          <x14:cfRule type="expression" priority="989" id="{47DD9B4C-E9F8-48F8-8A47-88055EE6111D}">
            <xm:f>AND(Feuil15!$L$39&gt;=1,Feuil15!$L$39&gt;=D$19)</xm:f>
            <x14:dxf>
              <fill>
                <patternFill>
                  <bgColor rgb="FF0070C0"/>
                </patternFill>
              </fill>
            </x14:dxf>
          </x14:cfRule>
          <xm:sqref>D23:N23</xm:sqref>
        </x14:conditionalFormatting>
        <x14:conditionalFormatting xmlns:xm="http://schemas.microsoft.com/office/excel/2006/main">
          <x14:cfRule type="expression" priority="988" id="{22E203FA-8262-43E4-88C0-19E6041AAF7D}">
            <xm:f>AND(Feuil15!$L$41&gt;=1,Feuil15!$L$41&gt;=D$19)</xm:f>
            <x14:dxf>
              <fill>
                <patternFill>
                  <bgColor rgb="FF0070C0"/>
                </patternFill>
              </fill>
            </x14:dxf>
          </x14:cfRule>
          <xm:sqref>D21:K21</xm:sqref>
        </x14:conditionalFormatting>
        <x14:conditionalFormatting xmlns:xm="http://schemas.microsoft.com/office/excel/2006/main">
          <x14:cfRule type="expression" priority="987" id="{FDCF37B2-A8C9-4D1D-9D77-25D6155A4343}">
            <xm:f>AND(Feuil15!$L$40&gt;=1,Feuil15!$L$40&gt;=D$19)</xm:f>
            <x14:dxf>
              <fill>
                <patternFill>
                  <bgColor rgb="FF0070C0"/>
                </patternFill>
              </fill>
            </x14:dxf>
          </x14:cfRule>
          <xm:sqref>D22:N22</xm:sqref>
        </x14:conditionalFormatting>
        <x14:conditionalFormatting xmlns:xm="http://schemas.microsoft.com/office/excel/2006/main">
          <x14:cfRule type="expression" priority="986" id="{49F1027A-D446-4DBC-A890-8FA4871820D2}">
            <xm:f>AND(Feuil15!$L$38&gt;=1,Feuil15!$L$38&gt;=D$19)</xm:f>
            <x14:dxf>
              <fill>
                <patternFill>
                  <bgColor rgb="FF0070C0"/>
                </patternFill>
              </fill>
            </x14:dxf>
          </x14:cfRule>
          <xm:sqref>D24:N24</xm:sqref>
        </x14:conditionalFormatting>
        <x14:conditionalFormatting xmlns:xm="http://schemas.microsoft.com/office/excel/2006/main">
          <x14:cfRule type="expression" priority="985" id="{2E4ED7EF-8504-420B-B2DD-60F64E820D05}">
            <xm:f>AND(Feuil15!$L$37&gt;=1,Feuil15!$L$37&gt;=D$19)</xm:f>
            <x14:dxf>
              <fill>
                <patternFill>
                  <bgColor rgb="FF0070C0"/>
                </patternFill>
              </fill>
            </x14:dxf>
          </x14:cfRule>
          <xm:sqref>D25:N25</xm:sqref>
        </x14:conditionalFormatting>
        <x14:conditionalFormatting xmlns:xm="http://schemas.microsoft.com/office/excel/2006/main">
          <x14:cfRule type="expression" priority="984" id="{18505F1D-E9A4-4063-A8C9-7A1CA3DFBD14}">
            <xm:f>AND(Feuil15!$L$53&gt;=1,Feuil15!$L$53&gt;=$Q2)</xm:f>
            <x14:dxf>
              <fill>
                <patternFill>
                  <bgColor rgb="FF0070C0"/>
                </patternFill>
              </fill>
            </x14:dxf>
          </x14:cfRule>
          <xm:sqref>R2:R12</xm:sqref>
        </x14:conditionalFormatting>
        <x14:conditionalFormatting xmlns:xm="http://schemas.microsoft.com/office/excel/2006/main">
          <x14:cfRule type="expression" priority="983" id="{C7AA0EE6-9E03-4BDE-AE89-F22E77E54EDE}">
            <xm:f>AND(Feuil15!$L$54&gt;=1,Feuil15!$L$54&gt;=$Q2)</xm:f>
            <x14:dxf>
              <fill>
                <patternFill>
                  <bgColor rgb="FF0070C0"/>
                </patternFill>
              </fill>
            </x14:dxf>
          </x14:cfRule>
          <xm:sqref>S2:S12</xm:sqref>
        </x14:conditionalFormatting>
        <x14:conditionalFormatting xmlns:xm="http://schemas.microsoft.com/office/excel/2006/main">
          <x14:cfRule type="expression" priority="982" id="{AA3C9A92-DE7B-4D59-918D-0F1F0D49F2E5}">
            <xm:f>AND(Feuil15!$L$55&gt;=1,Feuil15!$L$55&gt;=$Q2)</xm:f>
            <x14:dxf>
              <fill>
                <patternFill>
                  <bgColor rgb="FF0070C0"/>
                </patternFill>
              </fill>
            </x14:dxf>
          </x14:cfRule>
          <xm:sqref>T2:T12</xm:sqref>
        </x14:conditionalFormatting>
        <x14:conditionalFormatting xmlns:xm="http://schemas.microsoft.com/office/excel/2006/main">
          <x14:cfRule type="expression" priority="981" id="{903A9888-5499-452B-9320-E27DE44D4B17}">
            <xm:f>AND(Feuil15!$L$56&gt;=1,Feuil15!$L$56&gt;=$Q2)</xm:f>
            <x14:dxf>
              <fill>
                <patternFill>
                  <bgColor rgb="FF0070C0"/>
                </patternFill>
              </fill>
            </x14:dxf>
          </x14:cfRule>
          <xm:sqref>U2:U12</xm:sqref>
        </x14:conditionalFormatting>
        <x14:conditionalFormatting xmlns:xm="http://schemas.microsoft.com/office/excel/2006/main">
          <x14:cfRule type="expression" priority="980" id="{8CE1F0E1-3CF9-4720-939F-2CBB4AC09858}">
            <xm:f>AND(Feuil15!$L$57&gt;=1,Feuil15!$L$57&gt;=$Q2)</xm:f>
            <x14:dxf>
              <fill>
                <patternFill>
                  <bgColor rgb="FF0070C0"/>
                </patternFill>
              </fill>
            </x14:dxf>
          </x14:cfRule>
          <xm:sqref>V2:V12</xm:sqref>
        </x14:conditionalFormatting>
        <x14:conditionalFormatting xmlns:xm="http://schemas.microsoft.com/office/excel/2006/main">
          <x14:cfRule type="expression" priority="979" id="{3A2B15BE-730D-4AFA-A2EB-F43818728249}">
            <xm:f>AND(Feuil15!$L$59&gt;=1,Feuil15!$L$59&gt;=$AB2)</xm:f>
            <x14:dxf>
              <fill>
                <patternFill>
                  <bgColor rgb="FF0070C0"/>
                </patternFill>
              </fill>
            </x14:dxf>
          </x14:cfRule>
          <xm:sqref>AC2:AC8</xm:sqref>
        </x14:conditionalFormatting>
        <x14:conditionalFormatting xmlns:xm="http://schemas.microsoft.com/office/excel/2006/main">
          <x14:cfRule type="expression" priority="978" id="{2A57E648-DCF2-43C8-B1A0-5ECBBA03CD8E}">
            <xm:f>AND(Feuil15!$L$60&gt;=1,Feuil15!$L$60&gt;=$AB2)</xm:f>
            <x14:dxf>
              <fill>
                <patternFill>
                  <bgColor rgb="FF0070C0"/>
                </patternFill>
              </fill>
            </x14:dxf>
          </x14:cfRule>
          <xm:sqref>AD2:AD8</xm:sqref>
        </x14:conditionalFormatting>
        <x14:conditionalFormatting xmlns:xm="http://schemas.microsoft.com/office/excel/2006/main">
          <x14:cfRule type="expression" priority="977" id="{FB43385E-41A9-4472-9FF2-88A2FE3ADA46}">
            <xm:f>AND(Feuil15!$L$61&gt;=1,Feuil15!$L$61&gt;=$AB2)</xm:f>
            <x14:dxf>
              <fill>
                <patternFill>
                  <bgColor rgb="FF0070C0"/>
                </patternFill>
              </fill>
            </x14:dxf>
          </x14:cfRule>
          <xm:sqref>AE2:AE7</xm:sqref>
        </x14:conditionalFormatting>
        <x14:conditionalFormatting xmlns:xm="http://schemas.microsoft.com/office/excel/2006/main">
          <x14:cfRule type="expression" priority="976" id="{634F1F0D-DB57-4134-B23B-6A14AC9BDA72}">
            <xm:f>AND(Feuil15!$L$62&gt;=1,Feuil15!$L$62&gt;=$AB2)</xm:f>
            <x14:dxf>
              <fill>
                <patternFill>
                  <bgColor rgb="FF0070C0"/>
                </patternFill>
              </fill>
            </x14:dxf>
          </x14:cfRule>
          <xm:sqref>AF2:AF6</xm:sqref>
        </x14:conditionalFormatting>
        <x14:conditionalFormatting xmlns:xm="http://schemas.microsoft.com/office/excel/2006/main">
          <x14:cfRule type="expression" priority="975" id="{1CE89AA7-DEA5-4D0C-B978-F1C4AFA449BA}">
            <xm:f>AND(Feuil15!$L$63&gt;=1,Feuil15!$L$63&gt;=$AB2)</xm:f>
            <x14:dxf>
              <fill>
                <patternFill>
                  <bgColor rgb="FF0070C0"/>
                </patternFill>
              </fill>
            </x14:dxf>
          </x14:cfRule>
          <xm:sqref>AG2:AG6</xm:sqref>
        </x14:conditionalFormatting>
        <x14:conditionalFormatting xmlns:xm="http://schemas.microsoft.com/office/excel/2006/main">
          <x14:cfRule type="expression" priority="974" id="{4B4BEE48-59CE-49D1-8452-590F9B4D620A}">
            <xm:f>AND(Feuil15!$L$64&gt;=1,Feuil15!$L$64&gt;=$AB2)</xm:f>
            <x14:dxf>
              <fill>
                <patternFill>
                  <bgColor rgb="FF0070C0"/>
                </patternFill>
              </fill>
            </x14:dxf>
          </x14:cfRule>
          <xm:sqref>AH2:AH6</xm:sqref>
        </x14:conditionalFormatting>
        <x14:conditionalFormatting xmlns:xm="http://schemas.microsoft.com/office/excel/2006/main">
          <x14:cfRule type="expression" priority="973" id="{51B9C1F3-657C-4242-A726-86C0FDF6C5B1}">
            <xm:f>AND(Feuil15!$L$65&gt;=1,Feuil15!$L$65&gt;=$AB2)</xm:f>
            <x14:dxf>
              <fill>
                <patternFill>
                  <bgColor rgb="FF0070C0"/>
                </patternFill>
              </fill>
            </x14:dxf>
          </x14:cfRule>
          <xm:sqref>AI2:AI6</xm:sqref>
        </x14:conditionalFormatting>
        <x14:conditionalFormatting xmlns:xm="http://schemas.microsoft.com/office/excel/2006/main">
          <x14:cfRule type="expression" priority="965" id="{E38B2CDF-3DA1-48DB-98EC-992BA5D2C48C}">
            <xm:f>AND(Feuil15!$L$144&gt;=1,Feuil15!$L$144&gt;=D$19)</xm:f>
            <x14:dxf>
              <fill>
                <patternFill>
                  <bgColor rgb="FF0070C0"/>
                </patternFill>
              </fill>
            </x14:dxf>
          </x14:cfRule>
          <xm:sqref>L51:Q51</xm:sqref>
        </x14:conditionalFormatting>
        <x14:conditionalFormatting xmlns:xm="http://schemas.microsoft.com/office/excel/2006/main">
          <x14:cfRule type="expression" priority="964" id="{C981570E-DDA9-47E8-84A8-3CE27375E11A}">
            <xm:f>AND(Feuil15!$L$143&gt;=1,Feuil15!$L$143&gt;=D$19)</xm:f>
            <x14:dxf>
              <fill>
                <patternFill>
                  <bgColor rgb="FF0070C0"/>
                </patternFill>
              </fill>
            </x14:dxf>
          </x14:cfRule>
          <xm:sqref>L52:Q52</xm:sqref>
        </x14:conditionalFormatting>
        <x14:conditionalFormatting xmlns:xm="http://schemas.microsoft.com/office/excel/2006/main">
          <x14:cfRule type="expression" priority="963" id="{9CF434AA-2416-4B7E-9486-036881234CA3}">
            <xm:f>AND(Feuil15!$L$142&gt;=1,Feuil15!$L$142&gt;=D$19)</xm:f>
            <x14:dxf>
              <fill>
                <patternFill>
                  <bgColor rgb="FF0070C0"/>
                </patternFill>
              </fill>
            </x14:dxf>
          </x14:cfRule>
          <xm:sqref>L53:Q53</xm:sqref>
        </x14:conditionalFormatting>
        <x14:conditionalFormatting xmlns:xm="http://schemas.microsoft.com/office/excel/2006/main">
          <x14:cfRule type="expression" priority="962" id="{4E43ECA4-0FB5-46CF-A7E5-03828A5C0201}">
            <xm:f>AND(Feuil15!$L$147&gt;=1,Feuil15!$L$147&gt;=D$19)</xm:f>
            <x14:dxf>
              <fill>
                <patternFill>
                  <bgColor rgb="FF0070C0"/>
                </patternFill>
              </fill>
            </x14:dxf>
          </x14:cfRule>
          <xm:sqref>L56:Q56</xm:sqref>
        </x14:conditionalFormatting>
        <x14:conditionalFormatting xmlns:xm="http://schemas.microsoft.com/office/excel/2006/main">
          <x14:cfRule type="expression" priority="961" id="{62358C1F-00A1-40A5-8F93-9031B374794C}">
            <xm:f>AND(Feuil15!$L$146&gt;=1,Feuil15!$L$146&gt;=D$19)</xm:f>
            <x14:dxf>
              <fill>
                <patternFill>
                  <bgColor rgb="FF0070C0"/>
                </patternFill>
              </fill>
            </x14:dxf>
          </x14:cfRule>
          <xm:sqref>L57:Q57</xm:sqref>
        </x14:conditionalFormatting>
        <x14:conditionalFormatting xmlns:xm="http://schemas.microsoft.com/office/excel/2006/main">
          <x14:cfRule type="expression" priority="960" id="{A75E09D4-B42B-48EA-A439-21468553A7AB}">
            <xm:f>AND(Feuil15!$L$145&gt;=1,Feuil15!$L$145&gt;=D$19)</xm:f>
            <x14:dxf>
              <fill>
                <patternFill>
                  <bgColor rgb="FF0070C0"/>
                </patternFill>
              </fill>
            </x14:dxf>
          </x14:cfRule>
          <xm:sqref>L58:Q58</xm:sqref>
        </x14:conditionalFormatting>
        <x14:conditionalFormatting xmlns:xm="http://schemas.microsoft.com/office/excel/2006/main">
          <x14:cfRule type="expression" priority="945" id="{5112BE0F-3593-4CC4-80B8-D7FA99233C9B}">
            <xm:f>AND(Feuil15!$L$15&gt;=1,Feuil15!$L$15&gt;=$C36)</xm:f>
            <x14:dxf>
              <fill>
                <patternFill>
                  <bgColor rgb="FF0070C0"/>
                </patternFill>
              </fill>
            </x14:dxf>
          </x14:cfRule>
          <xm:sqref>D36</xm:sqref>
        </x14:conditionalFormatting>
        <x14:conditionalFormatting xmlns:xm="http://schemas.microsoft.com/office/excel/2006/main">
          <x14:cfRule type="expression" priority="944" id="{0C26C301-005D-4105-8A55-B7E62B107F5B}">
            <xm:f>AND(Feuil15!$L$16&gt;=1,Feuil15!$L$16&gt;=$C36)</xm:f>
            <x14:dxf>
              <fill>
                <patternFill>
                  <bgColor rgb="FF0070C0"/>
                </patternFill>
              </fill>
            </x14:dxf>
          </x14:cfRule>
          <xm:sqref>E36</xm:sqref>
        </x14:conditionalFormatting>
        <x14:conditionalFormatting xmlns:xm="http://schemas.microsoft.com/office/excel/2006/main">
          <x14:cfRule type="expression" priority="943" id="{E2889F52-4DE9-40B9-8DB5-67BD2F598167}">
            <xm:f>AND(Feuil15!$L$17&gt;=1,Feuil15!$L$17&gt;=$C36)</xm:f>
            <x14:dxf>
              <fill>
                <patternFill>
                  <bgColor rgb="FF0070C0"/>
                </patternFill>
              </fill>
            </x14:dxf>
          </x14:cfRule>
          <xm:sqref>F36</xm:sqref>
        </x14:conditionalFormatting>
        <x14:conditionalFormatting xmlns:xm="http://schemas.microsoft.com/office/excel/2006/main">
          <x14:cfRule type="expression" priority="942" id="{52D8FE40-61E5-4C78-A9BB-9AC54D0FF6A6}">
            <xm:f>AND(Feuil15!$L$18&gt;=1,Feuil15!$L$18&gt;=$C36)</xm:f>
            <x14:dxf>
              <fill>
                <patternFill>
                  <bgColor rgb="FF0070C0"/>
                </patternFill>
              </fill>
            </x14:dxf>
          </x14:cfRule>
          <xm:sqref>G36</xm:sqref>
        </x14:conditionalFormatting>
        <x14:conditionalFormatting xmlns:xm="http://schemas.microsoft.com/office/excel/2006/main">
          <x14:cfRule type="expression" priority="941" id="{051ACB82-CAD5-4FAF-8127-B0C9DE9FC4DC}">
            <xm:f>AND(Feuil15!$L$19&gt;=1,Feuil15!$L$19&gt;=$C36)</xm:f>
            <x14:dxf>
              <fill>
                <patternFill>
                  <bgColor rgb="FF0070C0"/>
                </patternFill>
              </fill>
            </x14:dxf>
          </x14:cfRule>
          <xm:sqref>H36</xm:sqref>
        </x14:conditionalFormatting>
        <x14:conditionalFormatting xmlns:xm="http://schemas.microsoft.com/office/excel/2006/main">
          <x14:cfRule type="expression" priority="940" id="{1DFAE43E-A72C-40FF-914B-B41D4BA9C4F3}">
            <xm:f>AND(Feuil15!$L$20&gt;=1,Feuil15!$L$20&gt;=$C36)</xm:f>
            <x14:dxf>
              <fill>
                <patternFill>
                  <bgColor rgb="FF0070C0"/>
                </patternFill>
              </fill>
            </x14:dxf>
          </x14:cfRule>
          <xm:sqref>I36</xm:sqref>
        </x14:conditionalFormatting>
        <x14:conditionalFormatting xmlns:xm="http://schemas.microsoft.com/office/excel/2006/main">
          <x14:cfRule type="expression" priority="939" id="{FF015974-14EE-40CC-994C-F16E668C0A72}">
            <xm:f>AND(Feuil15!$L$21&gt;=1,Feuil15!$L$21&gt;=$C36)</xm:f>
            <x14:dxf>
              <fill>
                <patternFill>
                  <bgColor rgb="FF0070C0"/>
                </patternFill>
              </fill>
            </x14:dxf>
          </x14:cfRule>
          <xm:sqref>J36</xm:sqref>
        </x14:conditionalFormatting>
        <x14:conditionalFormatting xmlns:xm="http://schemas.microsoft.com/office/excel/2006/main">
          <x14:cfRule type="expression" priority="938" id="{E51CAC4F-9602-4504-B7DA-81078D8A511E}">
            <xm:f>AND(Feuil15!$L$22&gt;=1,Feuil15!$L$22&gt;=$C36)</xm:f>
            <x14:dxf>
              <fill>
                <patternFill>
                  <bgColor rgb="FF0070C0"/>
                </patternFill>
              </fill>
            </x14:dxf>
          </x14:cfRule>
          <xm:sqref>K36</xm:sqref>
        </x14:conditionalFormatting>
        <x14:conditionalFormatting xmlns:xm="http://schemas.microsoft.com/office/excel/2006/main">
          <x14:cfRule type="expression" priority="937" id="{1A3F79A4-27BC-4584-8D2C-5BD5C7FD27AD}">
            <xm:f>AND(Feuil15!$L$22&gt;=1,Feuil15!$L$22&gt;=$C36)</xm:f>
            <x14:dxf>
              <fill>
                <patternFill>
                  <bgColor rgb="FF0070C0"/>
                </patternFill>
              </fill>
            </x14:dxf>
          </x14:cfRule>
          <xm:sqref>K36:K37</xm:sqref>
        </x14:conditionalFormatting>
        <x14:conditionalFormatting xmlns:xm="http://schemas.microsoft.com/office/excel/2006/main">
          <x14:cfRule type="expression" priority="936" id="{DD1CED2D-8147-4854-A977-B96841F2D021}">
            <xm:f>AND(Feuil15!$L$23&gt;=1,Feuil15!$L$23&gt;=$C36)</xm:f>
            <x14:dxf>
              <fill>
                <patternFill>
                  <bgColor rgb="FF0070C0"/>
                </patternFill>
              </fill>
            </x14:dxf>
          </x14:cfRule>
          <xm:sqref>L36:L37</xm:sqref>
        </x14:conditionalFormatting>
        <x14:conditionalFormatting xmlns:xm="http://schemas.microsoft.com/office/excel/2006/main">
          <x14:cfRule type="expression" priority="935" id="{FFEEB73D-0C7E-4441-92AC-A40EF22ECC10}">
            <xm:f>AND(Feuil15!$L$24&gt;=1,Feuil15!$L$24&gt;=$C36)</xm:f>
            <x14:dxf>
              <fill>
                <patternFill>
                  <bgColor rgb="FF0070C0"/>
                </patternFill>
              </fill>
            </x14:dxf>
          </x14:cfRule>
          <xm:sqref>M36:M37</xm:sqref>
        </x14:conditionalFormatting>
        <x14:conditionalFormatting xmlns:xm="http://schemas.microsoft.com/office/excel/2006/main">
          <x14:cfRule type="expression" priority="934" id="{036AAC63-0A21-464E-A0B6-CE45B073A613}">
            <xm:f>AND(Feuil15!$L$25&gt;=1,Feuil15!$L$25&gt;=$C36)</xm:f>
            <x14:dxf>
              <fill>
                <patternFill>
                  <bgColor rgb="FF0070C0"/>
                </patternFill>
              </fill>
            </x14:dxf>
          </x14:cfRule>
          <xm:sqref>N36:N37</xm:sqref>
        </x14:conditionalFormatting>
        <x14:conditionalFormatting xmlns:xm="http://schemas.microsoft.com/office/excel/2006/main">
          <x14:cfRule type="expression" priority="933" id="{585C9F5C-1596-492E-AAE8-4058C7CFD19F}">
            <xm:f>AND(Feuil15!$L$26&gt;=1,Feuil15!$L$26&gt;=$C36)</xm:f>
            <x14:dxf>
              <fill>
                <patternFill>
                  <bgColor rgb="FF0070C0"/>
                </patternFill>
              </fill>
            </x14:dxf>
          </x14:cfRule>
          <xm:sqref>O36:O37</xm:sqref>
        </x14:conditionalFormatting>
        <x14:conditionalFormatting xmlns:xm="http://schemas.microsoft.com/office/excel/2006/main">
          <x14:cfRule type="expression" priority="932" id="{10814348-D237-4304-A365-46409DE701F4}">
            <xm:f>AND(Feuil15!$L$27&gt;=1,Feuil15!$L$27&gt;=$C36)</xm:f>
            <x14:dxf>
              <fill>
                <patternFill>
                  <bgColor rgb="FF0070C0"/>
                </patternFill>
              </fill>
            </x14:dxf>
          </x14:cfRule>
          <xm:sqref>P36:P37</xm:sqref>
        </x14:conditionalFormatting>
        <x14:conditionalFormatting xmlns:xm="http://schemas.microsoft.com/office/excel/2006/main">
          <x14:cfRule type="expression" priority="930" id="{C69D4D13-25AD-4971-8ABC-240C31313913}">
            <xm:f>AND(Feuil15!$L$141&gt;=1,Feuil15!$L$141&gt;=$C47)</xm:f>
            <x14:dxf>
              <fill>
                <patternFill>
                  <bgColor rgb="FF0070C0"/>
                </patternFill>
              </fill>
            </x14:dxf>
          </x14:cfRule>
          <xm:sqref>D47:D53</xm:sqref>
        </x14:conditionalFormatting>
        <x14:conditionalFormatting xmlns:xm="http://schemas.microsoft.com/office/excel/2006/main">
          <x14:cfRule type="expression" priority="929" id="{6BE5E3E6-61BD-4034-A415-CB22539FCED2}">
            <xm:f>AND(Feuil15!$L$140&gt;=1,Feuil15!$L$140&gt;=$C47)</xm:f>
            <x14:dxf>
              <fill>
                <patternFill>
                  <bgColor rgb="FF0070C0"/>
                </patternFill>
              </fill>
            </x14:dxf>
          </x14:cfRule>
          <xm:sqref>E47:E53</xm:sqref>
        </x14:conditionalFormatting>
        <x14:conditionalFormatting xmlns:xm="http://schemas.microsoft.com/office/excel/2006/main">
          <x14:cfRule type="expression" priority="928" id="{9E36E993-4F22-45A1-88DE-96F491DF5547}">
            <xm:f>AND(Feuil15!$L$139&gt;=1,Feuil15!$L$139&gt;=$C47)</xm:f>
            <x14:dxf>
              <fill>
                <patternFill>
                  <bgColor rgb="FF0070C0"/>
                </patternFill>
              </fill>
            </x14:dxf>
          </x14:cfRule>
          <xm:sqref>F50:F53</xm:sqref>
        </x14:conditionalFormatting>
        <x14:conditionalFormatting xmlns:xm="http://schemas.microsoft.com/office/excel/2006/main">
          <x14:cfRule type="expression" priority="927" id="{75E4E21F-3464-4B5B-AA67-98750F7EA85F}">
            <xm:f>AND(Feuil15!$L$138&gt;=1,Feuil15!$L$138&gt;=$C47)</xm:f>
            <x14:dxf>
              <fill>
                <patternFill>
                  <bgColor rgb="FF0070C0"/>
                </patternFill>
              </fill>
            </x14:dxf>
          </x14:cfRule>
          <xm:sqref>G47:G53</xm:sqref>
        </x14:conditionalFormatting>
        <x14:conditionalFormatting xmlns:xm="http://schemas.microsoft.com/office/excel/2006/main">
          <x14:cfRule type="expression" priority="926" id="{66B05DF8-B8FF-43C4-8A92-B33DCB1A3AA6}">
            <xm:f>AND(Feuil15!$L$137&gt;=1,Feuil15!$L$137&gt;=$C47)</xm:f>
            <x14:dxf>
              <fill>
                <patternFill>
                  <bgColor rgb="FF0070C0"/>
                </patternFill>
              </fill>
            </x14:dxf>
          </x14:cfRule>
          <xm:sqref>H47:H53</xm:sqref>
        </x14:conditionalFormatting>
        <x14:conditionalFormatting xmlns:xm="http://schemas.microsoft.com/office/excel/2006/main">
          <x14:cfRule type="expression" priority="925" id="{694C51A5-8782-47F9-95F9-F337AE81EA16}">
            <xm:f>AND(Feuil15!$L$136&gt;=1,Feuil15!$L$136&gt;=$C47)</xm:f>
            <x14:dxf>
              <fill>
                <patternFill>
                  <bgColor rgb="FF0070C0"/>
                </patternFill>
              </fill>
            </x14:dxf>
          </x14:cfRule>
          <xm:sqref>I47:I53</xm:sqref>
        </x14:conditionalFormatting>
        <x14:conditionalFormatting xmlns:xm="http://schemas.microsoft.com/office/excel/2006/main">
          <x14:cfRule type="expression" priority="924" id="{4A329404-A960-4817-BC1F-011CDA0FC988}">
            <xm:f>AND(Feuil15!$L$135&gt;=1,Feuil15!$L$135&gt;=$C47)</xm:f>
            <x14:dxf>
              <fill>
                <patternFill>
                  <bgColor rgb="FF0070C0"/>
                </patternFill>
              </fill>
            </x14:dxf>
          </x14:cfRule>
          <xm:sqref>J47:J53</xm:sqref>
        </x14:conditionalFormatting>
        <x14:conditionalFormatting xmlns:xm="http://schemas.microsoft.com/office/excel/2006/main">
          <x14:cfRule type="expression" priority="923" id="{D32CB36A-DE72-4EB0-B883-2DBA56B4046E}">
            <xm:f>AND(Feuil15!$L$154&gt;=1,Feuil15!$L$154&gt;=$B$56)</xm:f>
            <x14:dxf>
              <fill>
                <patternFill>
                  <bgColor rgb="FF0070C0"/>
                </patternFill>
              </fill>
            </x14:dxf>
          </x14:cfRule>
          <xm:sqref>C56</xm:sqref>
        </x14:conditionalFormatting>
        <x14:conditionalFormatting xmlns:xm="http://schemas.microsoft.com/office/excel/2006/main">
          <x14:cfRule type="expression" priority="922" id="{ADED6EE0-0167-421E-8660-A372F839A3F7}">
            <xm:f>AND(Feuil15!$L$153&gt;=1,Feuil15!$L$153&gt;=$B$56)</xm:f>
            <x14:dxf>
              <fill>
                <patternFill>
                  <bgColor rgb="FF0070C0"/>
                </patternFill>
              </fill>
            </x14:dxf>
          </x14:cfRule>
          <xm:sqref>E56</xm:sqref>
        </x14:conditionalFormatting>
        <x14:conditionalFormatting xmlns:xm="http://schemas.microsoft.com/office/excel/2006/main">
          <x14:cfRule type="expression" priority="921" id="{1FDD39A4-DC33-462A-8505-B4037943923D}">
            <xm:f>AND(Feuil15!$L$152&gt;=1,Feuil15!$L$152&gt;=$B$56)</xm:f>
            <x14:dxf>
              <fill>
                <patternFill>
                  <bgColor rgb="FF0070C0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expression" priority="920" id="{D6B140C6-E5CA-43E4-B722-B6B97D81044F}">
            <xm:f>AND(Feuil15!$L$151&gt;=1,Feuil15!$L$151&gt;=$B$56)</xm:f>
            <x14:dxf>
              <fill>
                <patternFill>
                  <bgColor rgb="FF0070C0"/>
                </patternFill>
              </fill>
            </x14:dxf>
          </x14:cfRule>
          <xm:sqref>G56</xm:sqref>
        </x14:conditionalFormatting>
        <x14:conditionalFormatting xmlns:xm="http://schemas.microsoft.com/office/excel/2006/main">
          <x14:cfRule type="expression" priority="919" id="{BF07112D-D652-4F0A-888F-0A7510659207}">
            <xm:f>AND(Feuil15!$L$150&gt;=1,Feuil15!$L$150&gt;=$B$56)</xm:f>
            <x14:dxf>
              <fill>
                <patternFill>
                  <bgColor rgb="FF0070C0"/>
                </patternFill>
              </fill>
            </x14:dxf>
          </x14:cfRule>
          <xm:sqref>H56</xm:sqref>
        </x14:conditionalFormatting>
        <x14:conditionalFormatting xmlns:xm="http://schemas.microsoft.com/office/excel/2006/main">
          <x14:cfRule type="expression" priority="918" id="{87930F5D-7BEE-469A-BAD3-90C5F07BD101}">
            <xm:f>AND(Feuil15!$L$149&gt;=1,Feuil15!$L$149&gt;=$B$56)</xm:f>
            <x14:dxf>
              <fill>
                <patternFill>
                  <bgColor rgb="FF0070C0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917" id="{8E229AF4-BBE8-41A1-AACC-E59444716E2F}">
            <xm:f>AND(Feuil15!$L$148&gt;=1,Feuil15!$L$148&gt;=$B$56)</xm:f>
            <x14:dxf>
              <fill>
                <patternFill>
                  <bgColor rgb="FF0070C0"/>
                </patternFill>
              </fill>
            </x14:dxf>
          </x14:cfRule>
          <xm:sqref>J56</xm:sqref>
        </x14:conditionalFormatting>
        <x14:conditionalFormatting xmlns:xm="http://schemas.microsoft.com/office/excel/2006/main">
          <x14:cfRule type="expression" priority="916" id="{137AB836-44A7-4568-B953-F8ABD9FA09AD}">
            <xm:f>AND(Feuil15!$L$14&gt;=1)</xm:f>
            <x14:dxf>
              <fill>
                <patternFill>
                  <bgColor rgb="FF0070C0"/>
                </patternFill>
              </fill>
            </x14:dxf>
          </x14:cfRule>
          <xm:sqref>D45</xm:sqref>
        </x14:conditionalFormatting>
        <x14:conditionalFormatting xmlns:xm="http://schemas.microsoft.com/office/excel/2006/main">
          <x14:cfRule type="expression" priority="914" id="{893FD048-17CC-446B-A0CE-55D2E7130B6F}">
            <xm:f>AND(Feuil15!$L$9&gt;=2)</xm:f>
            <x14:dxf>
              <fill>
                <patternFill>
                  <bgColor rgb="FF0070C0"/>
                </patternFill>
              </fill>
            </x14:dxf>
          </x14:cfRule>
          <xm:sqref>I44</xm:sqref>
        </x14:conditionalFormatting>
        <x14:conditionalFormatting xmlns:xm="http://schemas.microsoft.com/office/excel/2006/main">
          <x14:cfRule type="expression" priority="913" id="{9832A203-F92B-4150-8C5A-697058D015FB}">
            <xm:f>AND(Feuil15!$L$9&gt;=3)</xm:f>
            <x14:dxf>
              <fill>
                <patternFill>
                  <bgColor rgb="FF0070C0"/>
                </patternFill>
              </fill>
            </x14:dxf>
          </x14:cfRule>
          <xm:sqref>I43</xm:sqref>
        </x14:conditionalFormatting>
        <x14:conditionalFormatting xmlns:xm="http://schemas.microsoft.com/office/excel/2006/main">
          <x14:cfRule type="expression" priority="912" id="{E3DDB583-6016-49F1-9EF8-1764B4F3922D}">
            <xm:f>AND(Feuil15!$L$9&gt;=4)</xm:f>
            <x14:dxf>
              <fill>
                <patternFill>
                  <bgColor rgb="FF0070C0"/>
                </patternFill>
              </fill>
            </x14:dxf>
          </x14:cfRule>
          <xm:sqref>I42</xm:sqref>
        </x14:conditionalFormatting>
        <x14:conditionalFormatting xmlns:xm="http://schemas.microsoft.com/office/excel/2006/main">
          <x14:cfRule type="expression" priority="910" id="{3B04B9E6-97BA-4510-8A75-7D26D298013E}">
            <xm:f>AND(Feuil15!$L$9=5)</xm:f>
            <x14:dxf>
              <fill>
                <patternFill>
                  <bgColor rgb="FF0070C0"/>
                </patternFill>
              </fill>
            </x14:dxf>
          </x14:cfRule>
          <xm:sqref>I41</xm:sqref>
        </x14:conditionalFormatting>
        <x14:conditionalFormatting xmlns:xm="http://schemas.microsoft.com/office/excel/2006/main">
          <x14:cfRule type="expression" priority="909" id="{84081F1F-A3FA-4D68-A08A-8890DF85CBB0}">
            <xm:f>AND(Feuil15!$L$9&gt;=1)</xm:f>
            <x14:dxf>
              <fill>
                <patternFill>
                  <bgColor rgb="FF0070C0"/>
                </patternFill>
              </fill>
            </x14:dxf>
          </x14:cfRule>
          <xm:sqref>I45</xm:sqref>
        </x14:conditionalFormatting>
        <x14:conditionalFormatting xmlns:xm="http://schemas.microsoft.com/office/excel/2006/main">
          <x14:cfRule type="expression" priority="908" id="{CBD3ECDF-4D9C-4B39-B4FD-4C05F1756DA1}">
            <xm:f>AND(Feuil15!$L$13&gt;=1)</xm:f>
            <x14:dxf>
              <fill>
                <patternFill>
                  <bgColor rgb="FF0070C0"/>
                </patternFill>
              </fill>
            </x14:dxf>
          </x14:cfRule>
          <xm:sqref>E45</xm:sqref>
        </x14:conditionalFormatting>
        <x14:conditionalFormatting xmlns:xm="http://schemas.microsoft.com/office/excel/2006/main">
          <x14:cfRule type="expression" priority="907" id="{E6851184-160E-4935-BFA9-7C834A7C914E}">
            <xm:f>AND(Feuil15!$L$12&gt;=1)</xm:f>
            <x14:dxf>
              <fill>
                <patternFill>
                  <bgColor rgb="FF0070C0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expression" priority="906" id="{EA31F3D7-4E14-4006-945C-0AE0B48698CF}">
            <xm:f>AND(Feuil15!$L$11&gt;=1)</xm:f>
            <x14:dxf>
              <fill>
                <patternFill>
                  <bgColor rgb="FF0070C0"/>
                </patternFill>
              </fill>
            </x14:dxf>
          </x14:cfRule>
          <xm:sqref>G45</xm:sqref>
        </x14:conditionalFormatting>
        <x14:conditionalFormatting xmlns:xm="http://schemas.microsoft.com/office/excel/2006/main">
          <x14:cfRule type="expression" priority="905" id="{BF246CB8-F552-4002-A3C6-1F2B66CA3532}">
            <xm:f>AND(Feuil15!$L$10&gt;=1)</xm:f>
            <x14:dxf>
              <fill>
                <patternFill>
                  <bgColor rgb="FF0070C0"/>
                </patternFill>
              </fill>
            </x14:dxf>
          </x14:cfRule>
          <xm:sqref>H45</xm:sqref>
        </x14:conditionalFormatting>
        <x14:conditionalFormatting xmlns:xm="http://schemas.microsoft.com/office/excel/2006/main">
          <x14:cfRule type="expression" priority="904" id="{6ED0A7B5-1739-4C2B-B2C4-DE30968CC693}">
            <xm:f>AND(Feuil15!$L$8&gt;=1)</xm:f>
            <x14:dxf>
              <fill>
                <patternFill>
                  <bgColor rgb="FF0070C0"/>
                </patternFill>
              </fill>
            </x14:dxf>
          </x14:cfRule>
          <xm:sqref>J45</xm:sqref>
        </x14:conditionalFormatting>
        <x14:conditionalFormatting xmlns:xm="http://schemas.microsoft.com/office/excel/2006/main">
          <x14:cfRule type="expression" priority="903" id="{64107D2B-FEFC-4883-811D-3B20100383FB}">
            <xm:f>AND(Feuil15!$L$7&gt;=1)</xm:f>
            <x14:dxf>
              <fill>
                <patternFill>
                  <bgColor rgb="FF0070C0"/>
                </patternFill>
              </fill>
            </x14:dxf>
          </x14:cfRule>
          <xm:sqref>K45</xm:sqref>
        </x14:conditionalFormatting>
        <x14:conditionalFormatting xmlns:xm="http://schemas.microsoft.com/office/excel/2006/main">
          <x14:cfRule type="expression" priority="902" id="{B4421961-3195-4A05-A5F5-12467A8DFD57}">
            <xm:f>AND(Feuil15!$L$6&gt;=1)</xm:f>
            <x14:dxf>
              <fill>
                <patternFill>
                  <bgColor rgb="FF0070C0"/>
                </patternFill>
              </fill>
            </x14:dxf>
          </x14:cfRule>
          <xm:sqref>L45</xm:sqref>
        </x14:conditionalFormatting>
        <x14:conditionalFormatting xmlns:xm="http://schemas.microsoft.com/office/excel/2006/main">
          <x14:cfRule type="expression" priority="901" id="{6DCF7A16-107A-44A6-9212-0C0A22FA50E2}">
            <xm:f>AND(Feuil15!$L$5&gt;=1)</xm:f>
            <x14:dxf>
              <fill>
                <patternFill>
                  <bgColor rgb="FF0070C0"/>
                </patternFill>
              </fill>
            </x14:dxf>
          </x14:cfRule>
          <xm:sqref>M45</xm:sqref>
        </x14:conditionalFormatting>
        <x14:conditionalFormatting xmlns:xm="http://schemas.microsoft.com/office/excel/2006/main">
          <x14:cfRule type="expression" priority="900" id="{126BE9FF-453F-4C65-934F-62FE4AC38450}">
            <xm:f>AND(Feuil15!$L$4&gt;=1)</xm:f>
            <x14:dxf>
              <fill>
                <patternFill>
                  <bgColor rgb="FF0070C0"/>
                </patternFill>
              </fill>
            </x14:dxf>
          </x14:cfRule>
          <xm:sqref>N45</xm:sqref>
        </x14:conditionalFormatting>
        <x14:conditionalFormatting xmlns:xm="http://schemas.microsoft.com/office/excel/2006/main">
          <x14:cfRule type="expression" priority="897" id="{6409840F-8F13-43EC-8C51-4386E30C68E0}">
            <xm:f>AND(Feuil15!$L$14&gt;=2)</xm:f>
            <x14:dxf>
              <fill>
                <patternFill>
                  <bgColor rgb="FF0070C0"/>
                </patternFill>
              </fill>
            </x14:dxf>
          </x14:cfRule>
          <xm:sqref>D44</xm:sqref>
        </x14:conditionalFormatting>
        <x14:conditionalFormatting xmlns:xm="http://schemas.microsoft.com/office/excel/2006/main">
          <x14:cfRule type="expression" priority="896" id="{071967A7-A4E4-4164-9E7C-550F052EB0AA}">
            <xm:f>AND(Feuil15!$L$13&gt;=2)</xm:f>
            <x14:dxf>
              <fill>
                <patternFill>
                  <bgColor rgb="FF0070C0"/>
                </patternFill>
              </fill>
            </x14:dxf>
          </x14:cfRule>
          <xm:sqref>E44</xm:sqref>
        </x14:conditionalFormatting>
        <x14:conditionalFormatting xmlns:xm="http://schemas.microsoft.com/office/excel/2006/main">
          <x14:cfRule type="expression" priority="895" id="{EFAD56D5-3DA5-4EDF-BFB4-381E54E7DE83}">
            <xm:f>AND(Feuil15!$L$12&gt;=2)</xm:f>
            <x14:dxf>
              <fill>
                <patternFill>
                  <bgColor rgb="FF0070C0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expression" priority="894" id="{06EDC06F-E0AF-4D55-95A6-9E3C64940E4A}">
            <xm:f>AND(Feuil15!$L$11&gt;=2)</xm:f>
            <x14:dxf>
              <fill>
                <patternFill>
                  <bgColor rgb="FF0070C0"/>
                </patternFill>
              </fill>
            </x14:dxf>
          </x14:cfRule>
          <xm:sqref>G44</xm:sqref>
        </x14:conditionalFormatting>
        <x14:conditionalFormatting xmlns:xm="http://schemas.microsoft.com/office/excel/2006/main">
          <x14:cfRule type="expression" priority="893" id="{4CB9F4B2-BDA0-4849-A559-09888FD7DD2A}">
            <xm:f>AND(Feuil15!$L$10&gt;=2)</xm:f>
            <x14:dxf>
              <fill>
                <patternFill>
                  <bgColor rgb="FF0070C0"/>
                </patternFill>
              </fill>
            </x14:dxf>
          </x14:cfRule>
          <xm:sqref>H44</xm:sqref>
        </x14:conditionalFormatting>
        <x14:conditionalFormatting xmlns:xm="http://schemas.microsoft.com/office/excel/2006/main">
          <x14:cfRule type="expression" priority="892" id="{6B54A460-4607-4AB5-85C1-7A59B6F2ED27}">
            <xm:f>AND(Feuil15!$L$8&gt;=2)</xm:f>
            <x14:dxf>
              <fill>
                <patternFill>
                  <bgColor rgb="FF0070C0"/>
                </patternFill>
              </fill>
            </x14:dxf>
          </x14:cfRule>
          <xm:sqref>J44</xm:sqref>
        </x14:conditionalFormatting>
        <x14:conditionalFormatting xmlns:xm="http://schemas.microsoft.com/office/excel/2006/main">
          <x14:cfRule type="expression" priority="891" id="{804459F4-345C-4836-A0E5-090BC712FDFD}">
            <xm:f>AND(Feuil15!$L$7&gt;=2)</xm:f>
            <x14:dxf>
              <fill>
                <patternFill>
                  <bgColor rgb="FF0070C0"/>
                </patternFill>
              </fill>
            </x14:dxf>
          </x14:cfRule>
          <xm:sqref>K44</xm:sqref>
        </x14:conditionalFormatting>
        <x14:conditionalFormatting xmlns:xm="http://schemas.microsoft.com/office/excel/2006/main">
          <x14:cfRule type="expression" priority="890" id="{8873E6A7-1460-4D76-A31B-703BD244E330}">
            <xm:f>AND(Feuil15!$L$6&gt;=2)</xm:f>
            <x14:dxf>
              <fill>
                <patternFill>
                  <bgColor rgb="FF0070C0"/>
                </patternFill>
              </fill>
            </x14:dxf>
          </x14:cfRule>
          <xm:sqref>L44</xm:sqref>
        </x14:conditionalFormatting>
        <x14:conditionalFormatting xmlns:xm="http://schemas.microsoft.com/office/excel/2006/main">
          <x14:cfRule type="expression" priority="889" id="{CB25602C-EDA3-4AE0-9EB6-77B244093412}">
            <xm:f>AND(Feuil15!$L$5&gt;=2)</xm:f>
            <x14:dxf>
              <fill>
                <patternFill>
                  <bgColor rgb="FF0070C0"/>
                </patternFill>
              </fill>
            </x14:dxf>
          </x14:cfRule>
          <xm:sqref>M44</xm:sqref>
        </x14:conditionalFormatting>
        <x14:conditionalFormatting xmlns:xm="http://schemas.microsoft.com/office/excel/2006/main">
          <x14:cfRule type="expression" priority="888" id="{C5009FB9-DE2F-4575-BCA8-394C83E5955F}">
            <xm:f>AND(Feuil15!$L$4&gt;=2)</xm:f>
            <x14:dxf>
              <fill>
                <patternFill>
                  <bgColor rgb="FF0070C0"/>
                </patternFill>
              </fill>
            </x14:dxf>
          </x14:cfRule>
          <xm:sqref>N44</xm:sqref>
        </x14:conditionalFormatting>
        <x14:conditionalFormatting xmlns:xm="http://schemas.microsoft.com/office/excel/2006/main">
          <x14:cfRule type="expression" priority="887" id="{897CFA49-2716-4254-B5FD-216AE0CAF6B7}">
            <xm:f>AND(Feuil15!$L$14&gt;=3)</xm:f>
            <x14:dxf>
              <fill>
                <patternFill>
                  <bgColor rgb="FF0070C0"/>
                </patternFill>
              </fill>
            </x14:dxf>
          </x14:cfRule>
          <xm:sqref>D43</xm:sqref>
        </x14:conditionalFormatting>
        <x14:conditionalFormatting xmlns:xm="http://schemas.microsoft.com/office/excel/2006/main">
          <x14:cfRule type="expression" priority="886" id="{037BB1C7-27A3-4029-9F53-EECC036446BB}">
            <xm:f>AND(Feuil15!$L$13&gt;=3)</xm:f>
            <x14:dxf>
              <fill>
                <patternFill>
                  <bgColor rgb="FF0070C0"/>
                </patternFill>
              </fill>
            </x14:dxf>
          </x14:cfRule>
          <xm:sqref>E43</xm:sqref>
        </x14:conditionalFormatting>
        <x14:conditionalFormatting xmlns:xm="http://schemas.microsoft.com/office/excel/2006/main">
          <x14:cfRule type="expression" priority="885" id="{4D94788D-BD1E-4DD6-8BCE-EAB4F392E53A}">
            <xm:f>AND(Feuil15!$L$12&gt;=3)</xm:f>
            <x14:dxf>
              <fill>
                <patternFill>
                  <bgColor rgb="FF0070C0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expression" priority="884" id="{9D631BB1-E986-4A3D-8116-2864A5B4BE45}">
            <xm:f>AND(Feuil15!$L$11&gt;=3)</xm:f>
            <x14:dxf>
              <fill>
                <patternFill>
                  <bgColor rgb="FF0070C0"/>
                </patternFill>
              </fill>
            </x14:dxf>
          </x14:cfRule>
          <xm:sqref>G43</xm:sqref>
        </x14:conditionalFormatting>
        <x14:conditionalFormatting xmlns:xm="http://schemas.microsoft.com/office/excel/2006/main">
          <x14:cfRule type="expression" priority="883" id="{F5E3D62D-C242-44BC-81F1-B736E4239D48}">
            <xm:f>AND(Feuil15!$L$10&gt;=3)</xm:f>
            <x14:dxf>
              <fill>
                <patternFill>
                  <bgColor rgb="FF0070C0"/>
                </patternFill>
              </fill>
            </x14:dxf>
          </x14:cfRule>
          <xm:sqref>H43</xm:sqref>
        </x14:conditionalFormatting>
        <x14:conditionalFormatting xmlns:xm="http://schemas.microsoft.com/office/excel/2006/main">
          <x14:cfRule type="expression" priority="882" id="{C058BE17-133A-485F-8800-418097FB6F91}">
            <xm:f>AND(Feuil15!$L$8&gt;=3)</xm:f>
            <x14:dxf>
              <fill>
                <patternFill>
                  <bgColor rgb="FF0070C0"/>
                </patternFill>
              </fill>
            </x14:dxf>
          </x14:cfRule>
          <xm:sqref>J43</xm:sqref>
        </x14:conditionalFormatting>
        <x14:conditionalFormatting xmlns:xm="http://schemas.microsoft.com/office/excel/2006/main">
          <x14:cfRule type="expression" priority="881" id="{C2FAB808-8365-4164-8A26-20F1D6463449}">
            <xm:f>AND(Feuil15!$L$7&gt;=3)</xm:f>
            <x14:dxf>
              <fill>
                <patternFill>
                  <bgColor rgb="FF0070C0"/>
                </patternFill>
              </fill>
            </x14:dxf>
          </x14:cfRule>
          <xm:sqref>K43</xm:sqref>
        </x14:conditionalFormatting>
        <x14:conditionalFormatting xmlns:xm="http://schemas.microsoft.com/office/excel/2006/main">
          <x14:cfRule type="expression" priority="880" id="{2F75FB08-C926-49C5-93A4-FAB6415B29BB}">
            <xm:f>AND(Feuil15!$L$6&gt;=3)</xm:f>
            <x14:dxf>
              <fill>
                <patternFill>
                  <bgColor rgb="FF0070C0"/>
                </patternFill>
              </fill>
            </x14:dxf>
          </x14:cfRule>
          <xm:sqref>L43</xm:sqref>
        </x14:conditionalFormatting>
        <x14:conditionalFormatting xmlns:xm="http://schemas.microsoft.com/office/excel/2006/main">
          <x14:cfRule type="expression" priority="879" id="{3190D4AB-E0DB-4FB0-AF22-A09E7E8BE5BE}">
            <xm:f>AND(Feuil15!$L$5&gt;=3)</xm:f>
            <x14:dxf>
              <fill>
                <patternFill>
                  <bgColor rgb="FF0070C0"/>
                </patternFill>
              </fill>
            </x14:dxf>
          </x14:cfRule>
          <xm:sqref>M43</xm:sqref>
        </x14:conditionalFormatting>
        <x14:conditionalFormatting xmlns:xm="http://schemas.microsoft.com/office/excel/2006/main">
          <x14:cfRule type="expression" priority="878" id="{F660A6D5-0256-4999-BA33-4C4CD6A1E85C}">
            <xm:f>AND(Feuil15!$L$4&gt;=3)</xm:f>
            <x14:dxf>
              <fill>
                <patternFill>
                  <bgColor rgb="FF0070C0"/>
                </patternFill>
              </fill>
            </x14:dxf>
          </x14:cfRule>
          <xm:sqref>N43</xm:sqref>
        </x14:conditionalFormatting>
        <x14:conditionalFormatting xmlns:xm="http://schemas.microsoft.com/office/excel/2006/main">
          <x14:cfRule type="expression" priority="877" id="{C95FEFDF-60B9-4CB5-B888-A445629972B7}">
            <xm:f>AND(Feuil15!$L$14&gt;=4)</xm:f>
            <x14:dxf>
              <fill>
                <patternFill>
                  <bgColor rgb="FF0070C0"/>
                </patternFill>
              </fill>
            </x14:dxf>
          </x14:cfRule>
          <xm:sqref>D42</xm:sqref>
        </x14:conditionalFormatting>
        <x14:conditionalFormatting xmlns:xm="http://schemas.microsoft.com/office/excel/2006/main">
          <x14:cfRule type="expression" priority="876" id="{B0078411-6B28-45E4-AF05-D8AFFDEEF45B}">
            <xm:f>AND(Feuil15!$L$13&gt;=4)</xm:f>
            <x14:dxf>
              <fill>
                <patternFill>
                  <bgColor rgb="FF0070C0"/>
                </patternFill>
              </fill>
            </x14:dxf>
          </x14:cfRule>
          <xm:sqref>E42</xm:sqref>
        </x14:conditionalFormatting>
        <x14:conditionalFormatting xmlns:xm="http://schemas.microsoft.com/office/excel/2006/main">
          <x14:cfRule type="expression" priority="875" id="{13211605-34AE-4F3D-A4A2-79A2106CC2A9}">
            <xm:f>AND(Feuil15!$L$12&gt;=4)</xm:f>
            <x14:dxf>
              <fill>
                <patternFill>
                  <bgColor rgb="FF0070C0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expression" priority="874" id="{991264BA-DADA-48D4-8673-13DA83B0CDC3}">
            <xm:f>AND(Feuil15!$L$11&gt;=4)</xm:f>
            <x14:dxf>
              <fill>
                <patternFill>
                  <bgColor rgb="FF0070C0"/>
                </patternFill>
              </fill>
            </x14:dxf>
          </x14:cfRule>
          <xm:sqref>G42</xm:sqref>
        </x14:conditionalFormatting>
        <x14:conditionalFormatting xmlns:xm="http://schemas.microsoft.com/office/excel/2006/main">
          <x14:cfRule type="expression" priority="873" id="{64568773-ACE1-4840-B2A6-9CFA6C300206}">
            <xm:f>AND(Feuil15!$L$10&gt;=4)</xm:f>
            <x14:dxf>
              <fill>
                <patternFill>
                  <bgColor rgb="FF0070C0"/>
                </patternFill>
              </fill>
            </x14:dxf>
          </x14:cfRule>
          <xm:sqref>H42</xm:sqref>
        </x14:conditionalFormatting>
        <x14:conditionalFormatting xmlns:xm="http://schemas.microsoft.com/office/excel/2006/main">
          <x14:cfRule type="expression" priority="872" id="{C49161E5-5289-4852-971B-F8087018034B}">
            <xm:f>AND(Feuil15!$L$8&gt;=4)</xm:f>
            <x14:dxf>
              <fill>
                <patternFill>
                  <bgColor rgb="FF0070C0"/>
                </patternFill>
              </fill>
            </x14:dxf>
          </x14:cfRule>
          <xm:sqref>J42</xm:sqref>
        </x14:conditionalFormatting>
        <x14:conditionalFormatting xmlns:xm="http://schemas.microsoft.com/office/excel/2006/main">
          <x14:cfRule type="expression" priority="871" id="{C02C12D4-5BB9-436C-8F08-DFC182AC662A}">
            <xm:f>AND(Feuil15!$L$7&gt;=4)</xm:f>
            <x14:dxf>
              <fill>
                <patternFill>
                  <bgColor rgb="FF0070C0"/>
                </patternFill>
              </fill>
            </x14:dxf>
          </x14:cfRule>
          <xm:sqref>K42</xm:sqref>
        </x14:conditionalFormatting>
        <x14:conditionalFormatting xmlns:xm="http://schemas.microsoft.com/office/excel/2006/main">
          <x14:cfRule type="expression" priority="870" id="{A05573CC-3296-4C17-B5EC-BEB5571C9E47}">
            <xm:f>AND(Feuil15!$L$6&gt;=4)</xm:f>
            <x14:dxf>
              <fill>
                <patternFill>
                  <bgColor rgb="FF0070C0"/>
                </patternFill>
              </fill>
            </x14:dxf>
          </x14:cfRule>
          <xm:sqref>L42</xm:sqref>
        </x14:conditionalFormatting>
        <x14:conditionalFormatting xmlns:xm="http://schemas.microsoft.com/office/excel/2006/main">
          <x14:cfRule type="expression" priority="869" id="{025C358A-50E5-4DC3-B085-57DA237FDC99}">
            <xm:f>AND(Feuil15!$L$5&gt;=4)</xm:f>
            <x14:dxf>
              <fill>
                <patternFill>
                  <bgColor rgb="FF0070C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868" id="{D8197F51-007F-4946-813B-2B2C44D1D975}">
            <xm:f>AND(Feuil15!$L$4&gt;=4)</xm:f>
            <x14:dxf>
              <fill>
                <patternFill>
                  <bgColor rgb="FF0070C0"/>
                </patternFill>
              </fill>
            </x14:dxf>
          </x14:cfRule>
          <xm:sqref>N42</xm:sqref>
        </x14:conditionalFormatting>
        <x14:conditionalFormatting xmlns:xm="http://schemas.microsoft.com/office/excel/2006/main">
          <x14:cfRule type="expression" priority="867" id="{90B2C9EF-31F3-4CC1-9770-63C1EB0A4A8B}">
            <xm:f>AND(Feuil15!$L$14=5)</xm:f>
            <x14:dxf>
              <fill>
                <patternFill>
                  <bgColor rgb="FF0070C0"/>
                </patternFill>
              </fill>
            </x14:dxf>
          </x14:cfRule>
          <xm:sqref>D41</xm:sqref>
        </x14:conditionalFormatting>
        <x14:conditionalFormatting xmlns:xm="http://schemas.microsoft.com/office/excel/2006/main">
          <x14:cfRule type="expression" priority="866" id="{F8050AF6-728F-49B9-A71A-2C1B906597B7}">
            <xm:f>AND(Feuil15!$L$13=5)</xm:f>
            <x14:dxf>
              <fill>
                <patternFill>
                  <bgColor rgb="FF0070C0"/>
                </patternFill>
              </fill>
            </x14:dxf>
          </x14:cfRule>
          <xm:sqref>E41</xm:sqref>
        </x14:conditionalFormatting>
        <x14:conditionalFormatting xmlns:xm="http://schemas.microsoft.com/office/excel/2006/main">
          <x14:cfRule type="expression" priority="865" id="{C203CF59-D067-4DDB-89E7-985C3863E2F4}">
            <xm:f>AND(Feuil15!$L$12=5)</xm:f>
            <x14:dxf>
              <fill>
                <patternFill>
                  <bgColor rgb="FF0070C0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expression" priority="864" id="{B96929CD-F6AF-402D-821E-6FC4040F5FC2}">
            <xm:f>AND(Feuil15!$L$11=5)</xm:f>
            <x14:dxf>
              <fill>
                <patternFill>
                  <bgColor rgb="FF0070C0"/>
                </patternFill>
              </fill>
            </x14:dxf>
          </x14:cfRule>
          <xm:sqref>G41</xm:sqref>
        </x14:conditionalFormatting>
        <x14:conditionalFormatting xmlns:xm="http://schemas.microsoft.com/office/excel/2006/main">
          <x14:cfRule type="expression" priority="863" id="{47C3367F-A969-4A50-9E3A-3CC2989E9199}">
            <xm:f>AND(Feuil15!$L$10=5)</xm:f>
            <x14:dxf>
              <fill>
                <patternFill>
                  <bgColor rgb="FF0070C0"/>
                </patternFill>
              </fill>
            </x14:dxf>
          </x14:cfRule>
          <xm:sqref>H41</xm:sqref>
        </x14:conditionalFormatting>
        <x14:conditionalFormatting xmlns:xm="http://schemas.microsoft.com/office/excel/2006/main">
          <x14:cfRule type="expression" priority="862" id="{013E539C-A684-4795-BBA8-06E7E6E76D72}">
            <xm:f>AND(Feuil15!$L$8=5)</xm:f>
            <x14:dxf>
              <fill>
                <patternFill>
                  <bgColor rgb="FF0070C0"/>
                </patternFill>
              </fill>
            </x14:dxf>
          </x14:cfRule>
          <xm:sqref>J41</xm:sqref>
        </x14:conditionalFormatting>
        <x14:conditionalFormatting xmlns:xm="http://schemas.microsoft.com/office/excel/2006/main">
          <x14:cfRule type="expression" priority="861" id="{B77AD7DF-E572-4948-A0B5-3E63949C0DBC}">
            <xm:f>AND(Feuil15!$L$7=5)</xm:f>
            <x14:dxf>
              <fill>
                <patternFill>
                  <bgColor rgb="FF0070C0"/>
                </patternFill>
              </fill>
            </x14:dxf>
          </x14:cfRule>
          <xm:sqref>K41</xm:sqref>
        </x14:conditionalFormatting>
        <x14:conditionalFormatting xmlns:xm="http://schemas.microsoft.com/office/excel/2006/main">
          <x14:cfRule type="expression" priority="860" id="{D48CEC99-D136-4AD0-A5E6-12EF8A90DFE7}">
            <xm:f>AND(Feuil15!$L$6=5)</xm:f>
            <x14:dxf>
              <fill>
                <patternFill>
                  <bgColor rgb="FF0070C0"/>
                </patternFill>
              </fill>
            </x14:dxf>
          </x14:cfRule>
          <xm:sqref>L41</xm:sqref>
        </x14:conditionalFormatting>
        <x14:conditionalFormatting xmlns:xm="http://schemas.microsoft.com/office/excel/2006/main">
          <x14:cfRule type="expression" priority="859" id="{6F5C83BD-D57B-4DC3-961D-8729A6177484}">
            <xm:f>AND(Feuil15!$L$5=5)</xm:f>
            <x14:dxf>
              <fill>
                <patternFill>
                  <bgColor rgb="FF0070C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858" id="{243F5D86-7AA8-4FB2-A419-8A3341A17754}">
            <xm:f>AND(Feuil15!$L$4=5)</xm:f>
            <x14:dxf>
              <fill>
                <patternFill>
                  <bgColor rgb="FF0070C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expression" priority="857" id="{BC7121F4-46E7-4FAE-8F8E-162E35FC0320}">
            <xm:f>AND(Feuil15!$L$3&gt;=1)</xm:f>
            <x14:dxf>
              <fill>
                <patternFill>
                  <bgColor rgb="FF0070C0"/>
                </patternFill>
              </fill>
            </x14:dxf>
          </x14:cfRule>
          <xm:sqref>O46</xm:sqref>
        </x14:conditionalFormatting>
        <x14:conditionalFormatting xmlns:xm="http://schemas.microsoft.com/office/excel/2006/main">
          <x14:cfRule type="expression" priority="856" id="{260EC8DF-CF7C-443D-8805-2BE6898CBB64}">
            <xm:f>AND(Feuil15!$L$2&gt;=1)</xm:f>
            <x14:dxf>
              <fill>
                <patternFill>
                  <bgColor rgb="FF0070C0"/>
                </patternFill>
              </fill>
            </x14:dxf>
          </x14:cfRule>
          <xm:sqref>P46</xm:sqref>
        </x14:conditionalFormatting>
        <x14:conditionalFormatting xmlns:xm="http://schemas.microsoft.com/office/excel/2006/main">
          <x14:cfRule type="expression" priority="855" id="{4261E3B4-D1B7-4D3F-B4D2-3A822C162F9B}">
            <xm:f>AND(Feuil15!$L$3&gt;=2)</xm:f>
            <x14:dxf>
              <fill>
                <patternFill>
                  <bgColor rgb="FF0070C0"/>
                </patternFill>
              </fill>
            </x14:dxf>
          </x14:cfRule>
          <xm:sqref>O45</xm:sqref>
        </x14:conditionalFormatting>
        <x14:conditionalFormatting xmlns:xm="http://schemas.microsoft.com/office/excel/2006/main">
          <x14:cfRule type="expression" priority="854" id="{8EA4AAED-A88E-4EFD-857C-F31F4BB89B07}">
            <xm:f>AND(Feuil15!$L$2&gt;=2)</xm:f>
            <x14:dxf>
              <fill>
                <patternFill>
                  <bgColor rgb="FF0070C0"/>
                </patternFill>
              </fill>
            </x14:dxf>
          </x14:cfRule>
          <xm:sqref>P45</xm:sqref>
        </x14:conditionalFormatting>
        <x14:conditionalFormatting xmlns:xm="http://schemas.microsoft.com/office/excel/2006/main">
          <x14:cfRule type="expression" priority="853" id="{253F9772-FBA4-4D03-85A0-9E832090B0B2}">
            <xm:f>AND(Feuil15!$L$3&gt;=3)</xm:f>
            <x14:dxf>
              <fill>
                <patternFill>
                  <bgColor rgb="FF0070C0"/>
                </patternFill>
              </fill>
            </x14:dxf>
          </x14:cfRule>
          <xm:sqref>O44</xm:sqref>
        </x14:conditionalFormatting>
        <x14:conditionalFormatting xmlns:xm="http://schemas.microsoft.com/office/excel/2006/main">
          <x14:cfRule type="expression" priority="852" id="{335FE949-8965-4142-83BA-CBAEC29032D0}">
            <xm:f>AND(Feuil15!$L$2&gt;=3)</xm:f>
            <x14:dxf>
              <fill>
                <patternFill>
                  <bgColor rgb="FF0070C0"/>
                </patternFill>
              </fill>
            </x14:dxf>
          </x14:cfRule>
          <xm:sqref>P44</xm:sqref>
        </x14:conditionalFormatting>
        <x14:conditionalFormatting xmlns:xm="http://schemas.microsoft.com/office/excel/2006/main">
          <x14:cfRule type="expression" priority="851" id="{E84BE136-E6A6-4D48-8096-5638E5C722F3}">
            <xm:f>AND(Feuil15!$L$3&gt;=4)</xm:f>
            <x14:dxf>
              <fill>
                <patternFill>
                  <bgColor rgb="FF0070C0"/>
                </patternFill>
              </fill>
            </x14:dxf>
          </x14:cfRule>
          <xm:sqref>O43</xm:sqref>
        </x14:conditionalFormatting>
        <x14:conditionalFormatting xmlns:xm="http://schemas.microsoft.com/office/excel/2006/main">
          <x14:cfRule type="expression" priority="850" id="{99BAAA17-2CA0-4B86-9F08-2CEF06238DCC}">
            <xm:f>AND(Feuil15!$L$2&gt;=4)</xm:f>
            <x14:dxf>
              <fill>
                <patternFill>
                  <bgColor rgb="FF0070C0"/>
                </patternFill>
              </fill>
            </x14:dxf>
          </x14:cfRule>
          <xm:sqref>P43</xm:sqref>
        </x14:conditionalFormatting>
        <x14:conditionalFormatting xmlns:xm="http://schemas.microsoft.com/office/excel/2006/main">
          <x14:cfRule type="expression" priority="847" id="{CD610A74-B0B8-463F-B0FA-611B6B5E8E28}">
            <xm:f>AND(Feuil15!$L$3=6)</xm:f>
            <x14:dxf>
              <fill>
                <patternFill>
                  <bgColor rgb="FF0070C0"/>
                </patternFill>
              </fill>
            </x14:dxf>
          </x14:cfRule>
          <xm:sqref>O41</xm:sqref>
        </x14:conditionalFormatting>
        <x14:conditionalFormatting xmlns:xm="http://schemas.microsoft.com/office/excel/2006/main">
          <x14:cfRule type="expression" priority="846" id="{78B06E2A-6E96-434A-B1C5-5491A4D4578A}">
            <xm:f>AND(Feuil15!$L$2=6)</xm:f>
            <x14:dxf>
              <fill>
                <patternFill>
                  <bgColor rgb="FF0070C0"/>
                </patternFill>
              </fill>
            </x14:dxf>
          </x14:cfRule>
          <xm:sqref>P41</xm:sqref>
        </x14:conditionalFormatting>
        <x14:conditionalFormatting xmlns:xm="http://schemas.microsoft.com/office/excel/2006/main">
          <x14:cfRule type="expression" priority="845" id="{9B3DA0BF-0E24-4B56-B5E3-236679C4C6CF}">
            <xm:f>AND(Feuil15!$L$3&gt;=5)</xm:f>
            <x14:dxf>
              <fill>
                <patternFill>
                  <bgColor rgb="FF0070C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expression" priority="843" id="{E0A2B776-DE87-4CA6-80DD-0618AFD69B9C}">
            <xm:f>AND(Feuil15!$L$2&gt;=5)</xm:f>
            <x14:dxf>
              <fill>
                <patternFill>
                  <bgColor rgb="FF0070C0"/>
                </patternFill>
              </fill>
            </x14:dxf>
          </x14:cfRule>
          <xm:sqref>P42</xm:sqref>
        </x14:conditionalFormatting>
        <x14:conditionalFormatting xmlns:xm="http://schemas.microsoft.com/office/excel/2006/main">
          <x14:cfRule type="expression" priority="842" id="{E1149DB9-B6A2-48DA-8216-A3BDB768BFC2}">
            <xm:f>AND(Feuil15!$L$66&gt;=1)</xm:f>
            <x14:dxf>
              <fill>
                <patternFill>
                  <bgColor rgb="FF0070C0"/>
                </patternFill>
              </fill>
            </x14:dxf>
          </x14:cfRule>
          <xm:sqref>AK63</xm:sqref>
        </x14:conditionalFormatting>
        <x14:conditionalFormatting xmlns:xm="http://schemas.microsoft.com/office/excel/2006/main">
          <x14:cfRule type="expression" priority="841" id="{1B611FA0-75C4-46A1-B72B-9546183937B4}">
            <xm:f>AND(Feuil15!$L$67&gt;=1)</xm:f>
            <x14:dxf>
              <fill>
                <patternFill>
                  <bgColor rgb="FF0070C0"/>
                </patternFill>
              </fill>
            </x14:dxf>
          </x14:cfRule>
          <xm:sqref>AK64</xm:sqref>
        </x14:conditionalFormatting>
        <x14:conditionalFormatting xmlns:xm="http://schemas.microsoft.com/office/excel/2006/main">
          <x14:cfRule type="expression" priority="840" id="{49C13D3C-E767-4BD3-896C-8D78EF15AA8A}">
            <xm:f>AND(Feuil15!$L$68&gt;=1)</xm:f>
            <x14:dxf>
              <fill>
                <patternFill>
                  <bgColor rgb="FF0070C0"/>
                </patternFill>
              </fill>
            </x14:dxf>
          </x14:cfRule>
          <xm:sqref>AK65</xm:sqref>
        </x14:conditionalFormatting>
        <x14:conditionalFormatting xmlns:xm="http://schemas.microsoft.com/office/excel/2006/main">
          <x14:cfRule type="expression" priority="839" id="{951FDC1A-CCEC-4C0E-A940-C5EE4AED1FB2}">
            <xm:f>AND(Feuil15!$L$69&gt;=1)</xm:f>
            <x14:dxf>
              <fill>
                <patternFill>
                  <bgColor rgb="FF0070C0"/>
                </patternFill>
              </fill>
            </x14:dxf>
          </x14:cfRule>
          <xm:sqref>AK66</xm:sqref>
        </x14:conditionalFormatting>
        <x14:conditionalFormatting xmlns:xm="http://schemas.microsoft.com/office/excel/2006/main">
          <x14:cfRule type="expression" priority="838" id="{DB7B0A44-F882-4194-8099-1303B4A2A39B}">
            <xm:f>AND(Feuil15!$L$70&gt;=1)</xm:f>
            <x14:dxf>
              <fill>
                <patternFill>
                  <bgColor rgb="FF0070C0"/>
                </patternFill>
              </fill>
            </x14:dxf>
          </x14:cfRule>
          <xm:sqref>AK67</xm:sqref>
        </x14:conditionalFormatting>
        <x14:conditionalFormatting xmlns:xm="http://schemas.microsoft.com/office/excel/2006/main">
          <x14:cfRule type="expression" priority="837" id="{F24CD143-54E4-4FF5-9F67-048073B3E1D7}">
            <xm:f>AND(Feuil15!$L$71&gt;=1)</xm:f>
            <x14:dxf>
              <fill>
                <patternFill>
                  <bgColor rgb="FF0070C0"/>
                </patternFill>
              </fill>
            </x14:dxf>
          </x14:cfRule>
          <xm:sqref>AK68</xm:sqref>
        </x14:conditionalFormatting>
        <x14:conditionalFormatting xmlns:xm="http://schemas.microsoft.com/office/excel/2006/main">
          <x14:cfRule type="expression" priority="836" id="{B78454D2-FBE8-4EF4-B047-6FF9305D840D}">
            <xm:f>AND(Feuil15!$L$72&gt;=1)</xm:f>
            <x14:dxf>
              <fill>
                <patternFill>
                  <bgColor rgb="FF0070C0"/>
                </patternFill>
              </fill>
            </x14:dxf>
          </x14:cfRule>
          <xm:sqref>AK69</xm:sqref>
        </x14:conditionalFormatting>
        <x14:conditionalFormatting xmlns:xm="http://schemas.microsoft.com/office/excel/2006/main">
          <x14:cfRule type="expression" priority="835" id="{9E1BBEEC-CF03-4063-8CCF-3A0E7381194B}">
            <xm:f>AND(Feuil15!$L$73&gt;=1)</xm:f>
            <x14:dxf>
              <fill>
                <patternFill>
                  <bgColor rgb="FF0070C0"/>
                </patternFill>
              </fill>
            </x14:dxf>
          </x14:cfRule>
          <xm:sqref>AK70</xm:sqref>
        </x14:conditionalFormatting>
        <x14:conditionalFormatting xmlns:xm="http://schemas.microsoft.com/office/excel/2006/main">
          <x14:cfRule type="expression" priority="834" id="{C8118A4E-0CD9-4514-A197-AC20FBAF5791}">
            <xm:f>AND(Feuil15!$L$74&gt;=1)</xm:f>
            <x14:dxf>
              <fill>
                <patternFill>
                  <bgColor rgb="FF0070C0"/>
                </patternFill>
              </fill>
            </x14:dxf>
          </x14:cfRule>
          <xm:sqref>AK71</xm:sqref>
        </x14:conditionalFormatting>
        <x14:conditionalFormatting xmlns:xm="http://schemas.microsoft.com/office/excel/2006/main">
          <x14:cfRule type="expression" priority="833" id="{897C66F0-8028-4393-8B45-D74BA85BA91D}">
            <xm:f>AND(Feuil15!$L$75&gt;=1)</xm:f>
            <x14:dxf>
              <fill>
                <patternFill>
                  <bgColor rgb="FF0070C0"/>
                </patternFill>
              </fill>
            </x14:dxf>
          </x14:cfRule>
          <xm:sqref>AK72</xm:sqref>
        </x14:conditionalFormatting>
        <x14:conditionalFormatting xmlns:xm="http://schemas.microsoft.com/office/excel/2006/main">
          <x14:cfRule type="expression" priority="832" id="{33058F72-0B55-4A9F-A0E8-E2595CF63C05}">
            <xm:f>AND(Feuil15!$L$76&gt;=1)</xm:f>
            <x14:dxf>
              <fill>
                <patternFill>
                  <bgColor rgb="FF0070C0"/>
                </patternFill>
              </fill>
            </x14:dxf>
          </x14:cfRule>
          <xm:sqref>AK73</xm:sqref>
        </x14:conditionalFormatting>
        <x14:conditionalFormatting xmlns:xm="http://schemas.microsoft.com/office/excel/2006/main">
          <x14:cfRule type="expression" priority="831" id="{C557B68E-DB45-48F9-9E14-D3735592D8AD}">
            <xm:f>AND(Feuil15!$L$77&gt;=1)</xm:f>
            <x14:dxf>
              <fill>
                <patternFill>
                  <bgColor rgb="FF0070C0"/>
                </patternFill>
              </fill>
            </x14:dxf>
          </x14:cfRule>
          <xm:sqref>AK74</xm:sqref>
        </x14:conditionalFormatting>
        <x14:conditionalFormatting xmlns:xm="http://schemas.microsoft.com/office/excel/2006/main">
          <x14:cfRule type="expression" priority="795" id="{6DA31E81-B978-46F9-8D35-B1D42084E4AE}">
            <xm:f>AND(Feuil15!$L66&gt;=3)</xm:f>
            <x14:dxf>
              <fill>
                <patternFill>
                  <bgColor rgb="FF0070C0"/>
                </patternFill>
              </fill>
            </x14:dxf>
          </x14:cfRule>
          <xm:sqref>AI63:AI74</xm:sqref>
        </x14:conditionalFormatting>
        <x14:conditionalFormatting xmlns:xm="http://schemas.microsoft.com/office/excel/2006/main">
          <x14:cfRule type="expression" priority="781" id="{4C438104-4DF0-46CB-ACAD-02FAEA687AD1}">
            <xm:f>AND(Feuil15!$L66&gt;=4)</xm:f>
            <x14:dxf>
              <fill>
                <patternFill>
                  <bgColor rgb="FF0070C0"/>
                </patternFill>
              </fill>
            </x14:dxf>
          </x14:cfRule>
          <xm:sqref>AH63:AH74</xm:sqref>
        </x14:conditionalFormatting>
        <x14:conditionalFormatting xmlns:xm="http://schemas.microsoft.com/office/excel/2006/main">
          <x14:cfRule type="expression" priority="769" id="{161FA2A2-E983-4DEA-8A98-5AF0EEF712B7}">
            <xm:f>AND(Feuil15!$L66&gt;=5)</xm:f>
            <x14:dxf>
              <fill>
                <patternFill>
                  <bgColor rgb="FF0070C0"/>
                </patternFill>
              </fill>
            </x14:dxf>
          </x14:cfRule>
          <xm:sqref>AG63:AG74</xm:sqref>
        </x14:conditionalFormatting>
        <x14:conditionalFormatting xmlns:xm="http://schemas.microsoft.com/office/excel/2006/main">
          <x14:cfRule type="expression" priority="757" id="{6BF24DF1-30A0-4056-8531-73FE62C0C32E}">
            <xm:f>AND(Feuil15!$L66&gt;=6)</xm:f>
            <x14:dxf>
              <fill>
                <patternFill>
                  <bgColor rgb="FF0070C0"/>
                </patternFill>
              </fill>
            </x14:dxf>
          </x14:cfRule>
          <xm:sqref>AF63:AF74</xm:sqref>
        </x14:conditionalFormatting>
        <x14:conditionalFormatting xmlns:xm="http://schemas.microsoft.com/office/excel/2006/main">
          <x14:cfRule type="expression" priority="745" id="{D1F03C54-5758-4AEC-95B7-432D2E6F68EC}">
            <xm:f>AND(Feuil15!$L66&gt;=7)</xm:f>
            <x14:dxf>
              <fill>
                <patternFill>
                  <bgColor rgb="FF0070C0"/>
                </patternFill>
              </fill>
            </x14:dxf>
          </x14:cfRule>
          <xm:sqref>AE63:AE74</xm:sqref>
        </x14:conditionalFormatting>
        <x14:conditionalFormatting xmlns:xm="http://schemas.microsoft.com/office/excel/2006/main">
          <x14:cfRule type="expression" priority="732" id="{F9439E82-1D19-4BDF-A816-A99BD76541E8}">
            <xm:f>AND(Feuil15!$L66&gt;=8)</xm:f>
            <x14:dxf>
              <fill>
                <patternFill>
                  <bgColor rgb="FF0070C0"/>
                </patternFill>
              </fill>
            </x14:dxf>
          </x14:cfRule>
          <xm:sqref>AD63:AD74</xm:sqref>
        </x14:conditionalFormatting>
        <x14:conditionalFormatting xmlns:xm="http://schemas.microsoft.com/office/excel/2006/main">
          <x14:cfRule type="expression" priority="720" id="{35CD3312-91B7-4162-94E1-41E979A5E69E}">
            <xm:f>AND(Feuil15!$L66&gt;=9)</xm:f>
            <x14:dxf>
              <fill>
                <patternFill>
                  <bgColor rgb="FF0070C0"/>
                </patternFill>
              </fill>
            </x14:dxf>
          </x14:cfRule>
          <xm:sqref>AC63:AC74</xm:sqref>
        </x14:conditionalFormatting>
        <x14:conditionalFormatting xmlns:xm="http://schemas.microsoft.com/office/excel/2006/main">
          <x14:cfRule type="expression" priority="718" id="{4A5A431A-8687-4464-854B-5F2F768E992F}">
            <xm:f>AND(Feuil15!$L66&gt;=10)</xm:f>
            <x14:dxf>
              <fill>
                <patternFill>
                  <bgColor rgb="FF0070C0"/>
                </patternFill>
              </fill>
            </x14:dxf>
          </x14:cfRule>
          <xm:sqref>AB63:AB74</xm:sqref>
        </x14:conditionalFormatting>
        <x14:conditionalFormatting xmlns:xm="http://schemas.microsoft.com/office/excel/2006/main">
          <x14:cfRule type="expression" priority="706" id="{62ACE72A-28CC-41BE-A0CC-236E22B52A48}">
            <xm:f>AND(Feuil15!$L103&gt;=1)</xm:f>
            <x14:dxf>
              <fill>
                <patternFill>
                  <bgColor rgb="FF0070C0"/>
                </patternFill>
              </fill>
            </x14:dxf>
          </x14:cfRule>
          <xm:sqref>AL40:AL56</xm:sqref>
        </x14:conditionalFormatting>
        <x14:conditionalFormatting xmlns:xm="http://schemas.microsoft.com/office/excel/2006/main">
          <x14:cfRule type="expression" priority="688" id="{14071910-595F-43E8-BA4B-47869F92D41B}">
            <xm:f>AND(Feuil15!$L103&gt;=2)</xm:f>
            <x14:dxf>
              <fill>
                <patternFill>
                  <bgColor rgb="FF0070C0"/>
                </patternFill>
              </fill>
            </x14:dxf>
          </x14:cfRule>
          <xm:sqref>AK40:AK56</xm:sqref>
        </x14:conditionalFormatting>
        <x14:conditionalFormatting xmlns:xm="http://schemas.microsoft.com/office/excel/2006/main">
          <x14:cfRule type="expression" priority="559" id="{7822A784-B2DB-4349-BD85-01A0E526F695}">
            <xm:f>AND(Feuil15!$L103&gt;=3)</xm:f>
            <x14:dxf>
              <fill>
                <patternFill>
                  <bgColor rgb="FF0070C0"/>
                </patternFill>
              </fill>
            </x14:dxf>
          </x14:cfRule>
          <xm:sqref>AJ40:AJ56</xm:sqref>
        </x14:conditionalFormatting>
        <x14:conditionalFormatting xmlns:xm="http://schemas.microsoft.com/office/excel/2006/main">
          <x14:cfRule type="expression" priority="526" id="{0418258B-0AD6-48A5-BA03-2A80BBA6E016}">
            <xm:f>AND(Feuil15!$L103&gt;=4)</xm:f>
            <x14:dxf>
              <fill>
                <patternFill>
                  <bgColor rgb="FF0070C0"/>
                </patternFill>
              </fill>
            </x14:dxf>
          </x14:cfRule>
          <xm:sqref>AI40:AI56</xm:sqref>
        </x14:conditionalFormatting>
        <x14:conditionalFormatting xmlns:xm="http://schemas.microsoft.com/office/excel/2006/main">
          <x14:cfRule type="expression" priority="492" id="{C5F35CA1-7DFE-4B59-B13C-CB6FFC1079B7}">
            <xm:f>AND(Feuil15!$L103&gt;=5)</xm:f>
            <x14:dxf>
              <fill>
                <patternFill>
                  <bgColor rgb="FF0070C0"/>
                </patternFill>
              </fill>
            </x14:dxf>
          </x14:cfRule>
          <xm:sqref>AH40:AH56</xm:sqref>
        </x14:conditionalFormatting>
        <x14:conditionalFormatting xmlns:xm="http://schemas.microsoft.com/office/excel/2006/main">
          <x14:cfRule type="expression" priority="475" id="{39BE52A9-0310-46F5-859A-427DA6A0D0CD}">
            <xm:f>AND(Feuil15!$L103&gt;=6)</xm:f>
            <x14:dxf>
              <fill>
                <patternFill>
                  <bgColor rgb="FF0070C0"/>
                </patternFill>
              </fill>
            </x14:dxf>
          </x14:cfRule>
          <xm:sqref>AG40:AG56</xm:sqref>
        </x14:conditionalFormatting>
        <x14:conditionalFormatting xmlns:xm="http://schemas.microsoft.com/office/excel/2006/main">
          <x14:cfRule type="expression" priority="457" id="{6CBE19BD-953E-4D54-BCF8-DF955855D1A7}">
            <xm:f>AND(Feuil15!$L103&gt;=7)</xm:f>
            <x14:dxf>
              <fill>
                <patternFill>
                  <bgColor rgb="FF0070C0"/>
                </patternFill>
              </fill>
            </x14:dxf>
          </x14:cfRule>
          <xm:sqref>AF40:AF56</xm:sqref>
        </x14:conditionalFormatting>
        <x14:conditionalFormatting xmlns:xm="http://schemas.microsoft.com/office/excel/2006/main">
          <x14:cfRule type="expression" priority="440" id="{D01014E0-D629-43DB-BCA8-85EB63C24DDB}">
            <xm:f>AND(Feuil15!$L103&gt;=8)</xm:f>
            <x14:dxf>
              <fill>
                <patternFill>
                  <bgColor rgb="FF0070C0"/>
                </patternFill>
              </fill>
            </x14:dxf>
          </x14:cfRule>
          <xm:sqref>AE40:AE56</xm:sqref>
        </x14:conditionalFormatting>
        <x14:conditionalFormatting xmlns:xm="http://schemas.microsoft.com/office/excel/2006/main">
          <x14:cfRule type="expression" priority="421" id="{0C39750C-E177-474E-8CD8-2C374B9E4637}">
            <xm:f>AND(Feuil15!$L103&gt;=9)</xm:f>
            <x14:dxf>
              <fill>
                <patternFill>
                  <bgColor rgb="FF0070C0"/>
                </patternFill>
              </fill>
            </x14:dxf>
          </x14:cfRule>
          <xm:sqref>AD40:AD56</xm:sqref>
        </x14:conditionalFormatting>
        <x14:conditionalFormatting xmlns:xm="http://schemas.microsoft.com/office/excel/2006/main">
          <x14:cfRule type="expression" priority="404" id="{D339A481-F521-4B5E-BB02-FE0A624B93CB}">
            <xm:f>AND(Feuil15!$L103&gt;=10)</xm:f>
            <x14:dxf>
              <fill>
                <patternFill>
                  <bgColor rgb="FF0070C0"/>
                </patternFill>
              </fill>
            </x14:dxf>
          </x14:cfRule>
          <xm:sqref>AC40:AC56</xm:sqref>
        </x14:conditionalFormatting>
        <x14:conditionalFormatting xmlns:xm="http://schemas.microsoft.com/office/excel/2006/main">
          <x14:cfRule type="expression" priority="386" id="{6B999E63-F6FB-4408-9ECF-7094440CC6EA}">
            <xm:f>AND(Feuil15!$L103&gt;=11)</xm:f>
            <x14:dxf>
              <fill>
                <patternFill>
                  <bgColor rgb="FF0070C0"/>
                </patternFill>
              </fill>
            </x14:dxf>
          </x14:cfRule>
          <xm:sqref>AB40:AB56</xm:sqref>
        </x14:conditionalFormatting>
        <x14:conditionalFormatting xmlns:xm="http://schemas.microsoft.com/office/excel/2006/main">
          <x14:cfRule type="expression" priority="270" id="{14786AFE-2842-4B59-B32E-8BFBAB8B1CC7}">
            <xm:f>AND(Feuil15!$L$128&gt;=1)</xm:f>
            <x14:dxf>
              <fill>
                <patternFill>
                  <bgColor rgb="FF0070C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269" id="{17505543-518D-4314-9EB5-A4D826D47831}">
            <xm:f>AND(Feuil15!$L$129&gt;=1)</xm:f>
            <x14:dxf>
              <fill>
                <patternFill>
                  <bgColor rgb="FF0070C0"/>
                </patternFill>
              </fill>
            </x14:dxf>
          </x14:cfRule>
          <xm:sqref>AF39</xm:sqref>
        </x14:conditionalFormatting>
        <x14:conditionalFormatting xmlns:xm="http://schemas.microsoft.com/office/excel/2006/main">
          <x14:cfRule type="expression" priority="268" id="{A55A06C7-6CC2-4A2F-B5C6-9C756E259103}">
            <xm:f>AND(Feuil15!$L$130&gt;=1)</xm:f>
            <x14:dxf>
              <fill>
                <patternFill>
                  <bgColor rgb="FF0070C0"/>
                </patternFill>
              </fill>
            </x14:dxf>
          </x14:cfRule>
          <xm:sqref>AG39</xm:sqref>
        </x14:conditionalFormatting>
        <x14:conditionalFormatting xmlns:xm="http://schemas.microsoft.com/office/excel/2006/main">
          <x14:cfRule type="expression" priority="267" id="{ABCEDE77-D9A9-45CA-A665-27268EE74290}">
            <xm:f>AND(Feuil15!$L$131&gt;=1)</xm:f>
            <x14:dxf>
              <fill>
                <patternFill>
                  <bgColor rgb="FF0070C0"/>
                </patternFill>
              </fill>
            </x14:dxf>
          </x14:cfRule>
          <xm:sqref>AH39</xm:sqref>
        </x14:conditionalFormatting>
        <x14:conditionalFormatting xmlns:xm="http://schemas.microsoft.com/office/excel/2006/main">
          <x14:cfRule type="expression" priority="266" id="{FA39D6AC-C943-464D-B4BD-467FDE6240FA}">
            <xm:f>AND(Feuil15!$L$132&gt;=1)</xm:f>
            <x14:dxf>
              <fill>
                <patternFill>
                  <bgColor rgb="FF0070C0"/>
                </patternFill>
              </fill>
            </x14:dxf>
          </x14:cfRule>
          <xm:sqref>AI39</xm:sqref>
        </x14:conditionalFormatting>
        <x14:conditionalFormatting xmlns:xm="http://schemas.microsoft.com/office/excel/2006/main">
          <x14:cfRule type="expression" priority="265" id="{10674157-4939-43FA-8CB4-A7B988C73DCA}">
            <xm:f>AND(Feuil15!$L$133&gt;=1)</xm:f>
            <x14:dxf>
              <fill>
                <patternFill>
                  <bgColor rgb="FF0070C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264" id="{8A029B93-A9C8-491A-99C0-5AA26C222660}">
            <xm:f>AND(Feuil15!$L$134&gt;=1)</xm:f>
            <x14:dxf>
              <fill>
                <patternFill>
                  <bgColor rgb="FF0070C0"/>
                </patternFill>
              </fill>
            </x14:dxf>
          </x14:cfRule>
          <xm:sqref>AK39</xm:sqref>
        </x14:conditionalFormatting>
        <x14:conditionalFormatting xmlns:xm="http://schemas.microsoft.com/office/excel/2006/main">
          <x14:cfRule type="expression" priority="251" id="{5E3577E8-8CCD-4C5D-B2F7-579748D69B25}">
            <xm:f>AND(Feuil15!$L$128&gt;=2)</xm:f>
            <x14:dxf>
              <fill>
                <patternFill>
                  <bgColor rgb="FF0070C0"/>
                </patternFill>
              </fill>
            </x14:dxf>
          </x14:cfRule>
          <xm:sqref>AE38</xm:sqref>
        </x14:conditionalFormatting>
        <x14:conditionalFormatting xmlns:xm="http://schemas.microsoft.com/office/excel/2006/main">
          <x14:cfRule type="expression" priority="250" id="{D4DBAF5F-35F5-45C3-9F47-AF309B0CE9C8}">
            <xm:f>AND(Feuil15!$L$128&gt;=3)</xm:f>
            <x14:dxf>
              <fill>
                <patternFill>
                  <bgColor rgb="FF0070C0"/>
                </patternFill>
              </fill>
            </x14:dxf>
          </x14:cfRule>
          <xm:sqref>AE37</xm:sqref>
        </x14:conditionalFormatting>
        <x14:conditionalFormatting xmlns:xm="http://schemas.microsoft.com/office/excel/2006/main">
          <x14:cfRule type="expression" priority="249" id="{C3EEC558-2572-4E22-9DE6-37BF099ACEE2}">
            <xm:f>AND(Feuil15!$L$128&gt;=4)</xm:f>
            <x14:dxf>
              <fill>
                <patternFill>
                  <bgColor rgb="FF0070C0"/>
                </patternFill>
              </fill>
            </x14:dxf>
          </x14:cfRule>
          <xm:sqref>AE36</xm:sqref>
        </x14:conditionalFormatting>
        <x14:conditionalFormatting xmlns:xm="http://schemas.microsoft.com/office/excel/2006/main">
          <x14:cfRule type="expression" priority="248" id="{A01D212C-D849-4F2D-8AFB-F5B4BCEBCA96}">
            <xm:f>AND(Feuil15!$L$128&gt;=5)</xm:f>
            <x14:dxf>
              <fill>
                <patternFill>
                  <bgColor rgb="FF0070C0"/>
                </patternFill>
              </fill>
            </x14:dxf>
          </x14:cfRule>
          <xm:sqref>AE35</xm:sqref>
        </x14:conditionalFormatting>
        <x14:conditionalFormatting xmlns:xm="http://schemas.microsoft.com/office/excel/2006/main">
          <x14:cfRule type="expression" priority="247" id="{BFEDC671-45F4-4E7A-B971-14AF4A60F7B5}">
            <xm:f>AND(Feuil15!$L$128&gt;=6)</xm:f>
            <x14:dxf>
              <fill>
                <patternFill>
                  <bgColor rgb="FF0070C0"/>
                </patternFill>
              </fill>
            </x14:dxf>
          </x14:cfRule>
          <xm:sqref>AE34</xm:sqref>
        </x14:conditionalFormatting>
        <x14:conditionalFormatting xmlns:xm="http://schemas.microsoft.com/office/excel/2006/main">
          <x14:cfRule type="expression" priority="246" id="{66032AFD-60BC-4DFC-849F-894C39A16A76}">
            <xm:f>AND(Feuil15!$L$128&gt;=7)</xm:f>
            <x14:dxf>
              <fill>
                <patternFill>
                  <bgColor rgb="FF0070C0"/>
                </patternFill>
              </fill>
            </x14:dxf>
          </x14:cfRule>
          <xm:sqref>AE33</xm:sqref>
        </x14:conditionalFormatting>
        <x14:conditionalFormatting xmlns:xm="http://schemas.microsoft.com/office/excel/2006/main">
          <x14:cfRule type="expression" priority="245" id="{98C6DF37-870E-46C7-8FC6-454BAD81EF19}">
            <xm:f>AND(Feuil15!$L$128&gt;=9)</xm:f>
            <x14:dxf>
              <fill>
                <patternFill>
                  <bgColor rgb="FF0070C0"/>
                </patternFill>
              </fill>
            </x14:dxf>
          </x14:cfRule>
          <xm:sqref>AE31</xm:sqref>
        </x14:conditionalFormatting>
        <x14:conditionalFormatting xmlns:xm="http://schemas.microsoft.com/office/excel/2006/main">
          <x14:cfRule type="expression" priority="244" id="{4414CF9E-3BDC-4553-9EF8-A949ABFADBC2}">
            <xm:f>AND(Feuil15!$L$128&gt;=8)</xm:f>
            <x14:dxf>
              <fill>
                <patternFill>
                  <bgColor rgb="FF0070C0"/>
                </patternFill>
              </fill>
            </x14:dxf>
          </x14:cfRule>
          <xm:sqref>AE32</xm:sqref>
        </x14:conditionalFormatting>
        <x14:conditionalFormatting xmlns:xm="http://schemas.microsoft.com/office/excel/2006/main">
          <x14:cfRule type="expression" priority="243" id="{9645CF50-78C2-448A-B8E6-258FBE55DCDA}">
            <xm:f>AND(Feuil15!$L$128&gt;=10)</xm:f>
            <x14:dxf>
              <fill>
                <patternFill>
                  <bgColor rgb="FF0070C0"/>
                </patternFill>
              </fill>
            </x14:dxf>
          </x14:cfRule>
          <xm:sqref>AE30</xm:sqref>
        </x14:conditionalFormatting>
        <x14:conditionalFormatting xmlns:xm="http://schemas.microsoft.com/office/excel/2006/main">
          <x14:cfRule type="expression" priority="242" id="{E040015D-053B-45B1-800D-AE5FF4D20BC3}">
            <xm:f>AND(Feuil15!$L$128&gt;=11)</xm:f>
            <x14:dxf>
              <fill>
                <patternFill>
                  <bgColor rgb="FF0070C0"/>
                </patternFill>
              </fill>
            </x14:dxf>
          </x14:cfRule>
          <xm:sqref>AE29</xm:sqref>
        </x14:conditionalFormatting>
        <x14:conditionalFormatting xmlns:xm="http://schemas.microsoft.com/office/excel/2006/main">
          <x14:cfRule type="expression" priority="241" id="{FA9265F5-6E77-4053-856D-C6FDE93008F2}">
            <xm:f>AND(Feuil15!$L$128&gt;=12)</xm:f>
            <x14:dxf>
              <fill>
                <patternFill>
                  <bgColor rgb="FF0070C0"/>
                </patternFill>
              </fill>
            </x14:dxf>
          </x14:cfRule>
          <xm:sqref>AE28</xm:sqref>
        </x14:conditionalFormatting>
        <x14:conditionalFormatting xmlns:xm="http://schemas.microsoft.com/office/excel/2006/main">
          <x14:cfRule type="expression" priority="240" id="{2A389B4A-4690-4F03-851F-EDE7E3823ED4}">
            <xm:f>AND(Feuil15!$L$128&gt;=13)</xm:f>
            <x14:dxf>
              <fill>
                <patternFill>
                  <bgColor rgb="FF0070C0"/>
                </patternFill>
              </fill>
            </x14:dxf>
          </x14:cfRule>
          <xm:sqref>AE27</xm:sqref>
        </x14:conditionalFormatting>
        <x14:conditionalFormatting xmlns:xm="http://schemas.microsoft.com/office/excel/2006/main">
          <x14:cfRule type="expression" priority="239" id="{47B559EF-C4E9-459D-BB16-1AA2A1E61F58}">
            <xm:f>AND(Feuil15!$L$129&gt;=2)</xm:f>
            <x14:dxf>
              <fill>
                <patternFill>
                  <bgColor rgb="FF0070C0"/>
                </patternFill>
              </fill>
            </x14:dxf>
          </x14:cfRule>
          <xm:sqref>AF38</xm:sqref>
        </x14:conditionalFormatting>
        <x14:conditionalFormatting xmlns:xm="http://schemas.microsoft.com/office/excel/2006/main">
          <x14:cfRule type="expression" priority="238" id="{8D3C4153-1643-4587-A595-383821B4EBEE}">
            <xm:f>AND(Feuil15!$L$129&gt;=3)</xm:f>
            <x14:dxf>
              <fill>
                <patternFill>
                  <bgColor rgb="FF0070C0"/>
                </patternFill>
              </fill>
            </x14:dxf>
          </x14:cfRule>
          <xm:sqref>AF37</xm:sqref>
        </x14:conditionalFormatting>
        <x14:conditionalFormatting xmlns:xm="http://schemas.microsoft.com/office/excel/2006/main">
          <x14:cfRule type="expression" priority="236" id="{4B4F472F-281F-4715-A6C2-ADAD3C72C917}">
            <xm:f>AND(Feuil15!$L$129&gt;=4)</xm:f>
            <x14:dxf>
              <fill>
                <patternFill>
                  <bgColor rgb="FF0070C0"/>
                </patternFill>
              </fill>
            </x14:dxf>
          </x14:cfRule>
          <xm:sqref>AF36</xm:sqref>
        </x14:conditionalFormatting>
        <x14:conditionalFormatting xmlns:xm="http://schemas.microsoft.com/office/excel/2006/main">
          <x14:cfRule type="expression" priority="235" id="{318C28FC-D579-456A-B107-3A786C5004DE}">
            <xm:f>AND(Feuil15!$L$129&gt;=5)</xm:f>
            <x14:dxf>
              <fill>
                <patternFill>
                  <bgColor rgb="FF0070C0"/>
                </patternFill>
              </fill>
            </x14:dxf>
          </x14:cfRule>
          <xm:sqref>AF35</xm:sqref>
        </x14:conditionalFormatting>
        <x14:conditionalFormatting xmlns:xm="http://schemas.microsoft.com/office/excel/2006/main">
          <x14:cfRule type="expression" priority="234" id="{676347EE-20C8-46FD-9678-6491BA7AD9E0}">
            <xm:f>AND(Feuil15!$L$129&gt;=6)</xm:f>
            <x14:dxf>
              <fill>
                <patternFill>
                  <bgColor rgb="FF0070C0"/>
                </patternFill>
              </fill>
            </x14:dxf>
          </x14:cfRule>
          <xm:sqref>AF34</xm:sqref>
        </x14:conditionalFormatting>
        <x14:conditionalFormatting xmlns:xm="http://schemas.microsoft.com/office/excel/2006/main">
          <x14:cfRule type="expression" priority="233" id="{5A922015-8412-406D-AC57-68B0C0BEA818}">
            <xm:f>AND(Feuil15!$L$129&gt;=7)</xm:f>
            <x14:dxf>
              <fill>
                <patternFill>
                  <bgColor rgb="FF0070C0"/>
                </patternFill>
              </fill>
            </x14:dxf>
          </x14:cfRule>
          <xm:sqref>AF33</xm:sqref>
        </x14:conditionalFormatting>
        <x14:conditionalFormatting xmlns:xm="http://schemas.microsoft.com/office/excel/2006/main">
          <x14:cfRule type="expression" priority="232" id="{182C6042-87E2-4BCE-B6F7-E3E2693494A0}">
            <xm:f>AND(Feuil15!$L$129&gt;=8)</xm:f>
            <x14:dxf>
              <fill>
                <patternFill>
                  <bgColor rgb="FF0070C0"/>
                </patternFill>
              </fill>
            </x14:dxf>
          </x14:cfRule>
          <xm:sqref>AF32</xm:sqref>
        </x14:conditionalFormatting>
        <x14:conditionalFormatting xmlns:xm="http://schemas.microsoft.com/office/excel/2006/main">
          <x14:cfRule type="expression" priority="231" id="{7DF227A3-A613-4F98-9C6E-DDEF9247FE87}">
            <xm:f>AND(Feuil15!$L$129&gt;=9)</xm:f>
            <x14:dxf>
              <fill>
                <patternFill>
                  <bgColor rgb="FF0070C0"/>
                </patternFill>
              </fill>
            </x14:dxf>
          </x14:cfRule>
          <xm:sqref>AF31</xm:sqref>
        </x14:conditionalFormatting>
        <x14:conditionalFormatting xmlns:xm="http://schemas.microsoft.com/office/excel/2006/main">
          <x14:cfRule type="expression" priority="230" id="{90285AF6-C056-4618-91AB-BA69981E7433}">
            <xm:f>AND(Feuil15!$L$129&gt;=10)</xm:f>
            <x14:dxf>
              <fill>
                <patternFill>
                  <bgColor rgb="FF0070C0"/>
                </patternFill>
              </fill>
            </x14:dxf>
          </x14:cfRule>
          <xm:sqref>AF30</xm:sqref>
        </x14:conditionalFormatting>
        <x14:conditionalFormatting xmlns:xm="http://schemas.microsoft.com/office/excel/2006/main">
          <x14:cfRule type="expression" priority="229" id="{86E10F5F-DA6B-452A-BF36-02C8DF28A820}">
            <xm:f>AND(Feuil15!$L$129&gt;=11)</xm:f>
            <x14:dxf>
              <fill>
                <patternFill>
                  <bgColor rgb="FF0070C0"/>
                </patternFill>
              </fill>
            </x14:dxf>
          </x14:cfRule>
          <xm:sqref>AF29</xm:sqref>
        </x14:conditionalFormatting>
        <x14:conditionalFormatting xmlns:xm="http://schemas.microsoft.com/office/excel/2006/main">
          <x14:cfRule type="expression" priority="228" id="{E4E43959-E03D-4C64-B8BB-4AFDED14018A}">
            <xm:f>AND(Feuil15!$L$129&gt;=12)</xm:f>
            <x14:dxf>
              <fill>
                <patternFill>
                  <bgColor rgb="FF0070C0"/>
                </patternFill>
              </fill>
            </x14:dxf>
          </x14:cfRule>
          <xm:sqref>AF28</xm:sqref>
        </x14:conditionalFormatting>
        <x14:conditionalFormatting xmlns:xm="http://schemas.microsoft.com/office/excel/2006/main">
          <x14:cfRule type="expression" priority="227" id="{418CD855-36A1-445B-9AFE-E2F8D740A271}">
            <xm:f>AND(Feuil15!$L$129&gt;=13)</xm:f>
            <x14:dxf>
              <fill>
                <patternFill>
                  <bgColor rgb="FF0070C0"/>
                </patternFill>
              </fill>
            </x14:dxf>
          </x14:cfRule>
          <xm:sqref>AF27</xm:sqref>
        </x14:conditionalFormatting>
        <x14:conditionalFormatting xmlns:xm="http://schemas.microsoft.com/office/excel/2006/main">
          <x14:cfRule type="expression" priority="226" id="{3AA2F94C-203C-43B0-AA9B-B1F70191E192}">
            <xm:f>AND(Feuil15!$L$130&gt;=2)</xm:f>
            <x14:dxf>
              <fill>
                <patternFill>
                  <bgColor rgb="FF0070C0"/>
                </patternFill>
              </fill>
            </x14:dxf>
          </x14:cfRule>
          <xm:sqref>AG38</xm:sqref>
        </x14:conditionalFormatting>
        <x14:conditionalFormatting xmlns:xm="http://schemas.microsoft.com/office/excel/2006/main">
          <x14:cfRule type="expression" priority="225" id="{512A3668-29CD-49D9-8964-674CF8365771}">
            <xm:f>AND(Feuil15!$L$130&gt;=3)</xm:f>
            <x14:dxf>
              <fill>
                <patternFill>
                  <bgColor rgb="FF0070C0"/>
                </patternFill>
              </fill>
            </x14:dxf>
          </x14:cfRule>
          <xm:sqref>AG37</xm:sqref>
        </x14:conditionalFormatting>
        <x14:conditionalFormatting xmlns:xm="http://schemas.microsoft.com/office/excel/2006/main">
          <x14:cfRule type="expression" priority="224" id="{23EB8008-6F6F-4E34-84ED-E6B27F8736BC}">
            <xm:f>AND(Feuil15!$L$130&gt;=4)</xm:f>
            <x14:dxf>
              <fill>
                <patternFill>
                  <bgColor rgb="FF0070C0"/>
                </patternFill>
              </fill>
            </x14:dxf>
          </x14:cfRule>
          <xm:sqref>AG36</xm:sqref>
        </x14:conditionalFormatting>
        <x14:conditionalFormatting xmlns:xm="http://schemas.microsoft.com/office/excel/2006/main">
          <x14:cfRule type="expression" priority="223" id="{3B461B6A-7ECB-407A-A30B-DA2B67A9264E}">
            <xm:f>AND(Feuil15!$L$130&gt;=5)</xm:f>
            <x14:dxf>
              <fill>
                <patternFill>
                  <bgColor rgb="FF0070C0"/>
                </patternFill>
              </fill>
            </x14:dxf>
          </x14:cfRule>
          <xm:sqref>AG35</xm:sqref>
        </x14:conditionalFormatting>
        <x14:conditionalFormatting xmlns:xm="http://schemas.microsoft.com/office/excel/2006/main">
          <x14:cfRule type="expression" priority="222" id="{F49B9857-BDDF-47B4-9526-986410E1CA6E}">
            <xm:f>AND(Feuil15!$L$130&gt;=6)</xm:f>
            <x14:dxf>
              <fill>
                <patternFill>
                  <bgColor rgb="FF0070C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221" id="{A6360D42-482D-4511-AD76-AD8477DC33EE}">
            <xm:f>AND(Feuil15!$L$130&gt;=7)</xm:f>
            <x14:dxf>
              <fill>
                <patternFill>
                  <bgColor rgb="FF0070C0"/>
                </patternFill>
              </fill>
            </x14:dxf>
          </x14:cfRule>
          <xm:sqref>AG33</xm:sqref>
        </x14:conditionalFormatting>
        <x14:conditionalFormatting xmlns:xm="http://schemas.microsoft.com/office/excel/2006/main">
          <x14:cfRule type="expression" priority="220" id="{64470EF2-A971-4A20-BE03-00E34AF3E9F1}">
            <xm:f>AND(Feuil15!$L$130&gt;=8)</xm:f>
            <x14:dxf>
              <fill>
                <patternFill>
                  <bgColor rgb="FF0070C0"/>
                </patternFill>
              </fill>
            </x14:dxf>
          </x14:cfRule>
          <xm:sqref>AG32</xm:sqref>
        </x14:conditionalFormatting>
        <x14:conditionalFormatting xmlns:xm="http://schemas.microsoft.com/office/excel/2006/main">
          <x14:cfRule type="expression" priority="219" id="{BA4FC3F3-C95A-409A-8DB9-7C52E9F6DCD7}">
            <xm:f>AND(Feuil15!$L$130&gt;=9)</xm:f>
            <x14:dxf>
              <fill>
                <patternFill>
                  <bgColor rgb="FF0070C0"/>
                </patternFill>
              </fill>
            </x14:dxf>
          </x14:cfRule>
          <xm:sqref>AG31</xm:sqref>
        </x14:conditionalFormatting>
        <x14:conditionalFormatting xmlns:xm="http://schemas.microsoft.com/office/excel/2006/main">
          <x14:cfRule type="expression" priority="218" id="{43AAC16D-4EAF-4A0F-850F-A1810DFDF0C1}">
            <xm:f>AND(Feuil15!$L$130&gt;=10)</xm:f>
            <x14:dxf>
              <fill>
                <patternFill>
                  <bgColor rgb="FF0070C0"/>
                </patternFill>
              </fill>
            </x14:dxf>
          </x14:cfRule>
          <xm:sqref>AG30</xm:sqref>
        </x14:conditionalFormatting>
        <x14:conditionalFormatting xmlns:xm="http://schemas.microsoft.com/office/excel/2006/main">
          <x14:cfRule type="expression" priority="217" id="{B1FDB8AD-819F-43A6-9B0C-8E55B3DBBA09}">
            <xm:f>AND(Feuil15!$L$130&gt;=11)</xm:f>
            <x14:dxf>
              <fill>
                <patternFill>
                  <bgColor rgb="FF0070C0"/>
                </patternFill>
              </fill>
            </x14:dxf>
          </x14:cfRule>
          <xm:sqref>AG29</xm:sqref>
        </x14:conditionalFormatting>
        <x14:conditionalFormatting xmlns:xm="http://schemas.microsoft.com/office/excel/2006/main">
          <x14:cfRule type="expression" priority="216" id="{7BAEF248-1686-4756-9760-5600611CC26A}">
            <xm:f>AND(Feuil15!$L$130&gt;=12)</xm:f>
            <x14:dxf>
              <fill>
                <patternFill>
                  <bgColor rgb="FF0070C0"/>
                </patternFill>
              </fill>
            </x14:dxf>
          </x14:cfRule>
          <xm:sqref>AG28</xm:sqref>
        </x14:conditionalFormatting>
        <x14:conditionalFormatting xmlns:xm="http://schemas.microsoft.com/office/excel/2006/main">
          <x14:cfRule type="expression" priority="215" id="{7D6A34AE-797C-4890-ABD2-224487C1EB2B}">
            <xm:f>AND(Feuil15!$L$130&gt;=13)</xm:f>
            <x14:dxf>
              <fill>
                <patternFill>
                  <bgColor rgb="FF0070C0"/>
                </patternFill>
              </fill>
            </x14:dxf>
          </x14:cfRule>
          <xm:sqref>AG27</xm:sqref>
        </x14:conditionalFormatting>
        <x14:conditionalFormatting xmlns:xm="http://schemas.microsoft.com/office/excel/2006/main">
          <x14:cfRule type="expression" priority="214" id="{8C73D7C9-471A-4CA5-B09D-2174501DFA14}">
            <xm:f>AND(Feuil15!$L$131&gt;=2)</xm:f>
            <x14:dxf>
              <fill>
                <patternFill>
                  <bgColor rgb="FF0070C0"/>
                </patternFill>
              </fill>
            </x14:dxf>
          </x14:cfRule>
          <xm:sqref>AH38</xm:sqref>
        </x14:conditionalFormatting>
        <x14:conditionalFormatting xmlns:xm="http://schemas.microsoft.com/office/excel/2006/main">
          <x14:cfRule type="expression" priority="213" id="{688A098E-8BA8-49DF-97ED-BFA25F6E4358}">
            <xm:f>AND(Feuil15!$L$131&gt;=3)</xm:f>
            <x14:dxf>
              <fill>
                <patternFill>
                  <bgColor rgb="FF0070C0"/>
                </patternFill>
              </fill>
            </x14:dxf>
          </x14:cfRule>
          <xm:sqref>AH37</xm:sqref>
        </x14:conditionalFormatting>
        <x14:conditionalFormatting xmlns:xm="http://schemas.microsoft.com/office/excel/2006/main">
          <x14:cfRule type="expression" priority="212" id="{381AF0CC-F7E5-4CE3-A9AF-FC5CDAFC0054}">
            <xm:f>AND(Feuil15!$L$131&gt;=4)</xm:f>
            <x14:dxf>
              <fill>
                <patternFill>
                  <bgColor rgb="FF0070C0"/>
                </patternFill>
              </fill>
            </x14:dxf>
          </x14:cfRule>
          <xm:sqref>AH36</xm:sqref>
        </x14:conditionalFormatting>
        <x14:conditionalFormatting xmlns:xm="http://schemas.microsoft.com/office/excel/2006/main">
          <x14:cfRule type="expression" priority="211" id="{CE804D8C-5BBE-4D82-A984-84AD295B0378}">
            <xm:f>AND(Feuil15!$L$131&gt;=5)</xm:f>
            <x14:dxf>
              <fill>
                <patternFill>
                  <bgColor rgb="FF0070C0"/>
                </patternFill>
              </fill>
            </x14:dxf>
          </x14:cfRule>
          <xm:sqref>AH35</xm:sqref>
        </x14:conditionalFormatting>
        <x14:conditionalFormatting xmlns:xm="http://schemas.microsoft.com/office/excel/2006/main">
          <x14:cfRule type="expression" priority="209" id="{5B681A65-AE89-4685-991B-966011B1671D}">
            <xm:f>AND(Feuil15!$L$131&gt;=6)</xm:f>
            <x14:dxf>
              <fill>
                <patternFill>
                  <bgColor rgb="FF0070C0"/>
                </patternFill>
              </fill>
            </x14:dxf>
          </x14:cfRule>
          <xm:sqref>AH34</xm:sqref>
        </x14:conditionalFormatting>
        <x14:conditionalFormatting xmlns:xm="http://schemas.microsoft.com/office/excel/2006/main">
          <x14:cfRule type="expression" priority="208" id="{1833D328-2AF0-4F19-BB06-B4BDB49E4C29}">
            <xm:f>AND(Feuil15!$L$131&gt;=7)</xm:f>
            <x14:dxf>
              <fill>
                <patternFill>
                  <bgColor rgb="FF0070C0"/>
                </patternFill>
              </fill>
            </x14:dxf>
          </x14:cfRule>
          <xm:sqref>AH33</xm:sqref>
        </x14:conditionalFormatting>
        <x14:conditionalFormatting xmlns:xm="http://schemas.microsoft.com/office/excel/2006/main">
          <x14:cfRule type="expression" priority="207" id="{A1DCA5C4-888C-4EAB-A0CF-488E4CF1B87D}">
            <xm:f>AND(Feuil15!$L$131&gt;=8)</xm:f>
            <x14:dxf>
              <fill>
                <patternFill>
                  <bgColor rgb="FF0070C0"/>
                </patternFill>
              </fill>
            </x14:dxf>
          </x14:cfRule>
          <xm:sqref>AH32</xm:sqref>
        </x14:conditionalFormatting>
        <x14:conditionalFormatting xmlns:xm="http://schemas.microsoft.com/office/excel/2006/main">
          <x14:cfRule type="expression" priority="206" id="{26724EB1-EFB8-4A16-B834-C5CD40FB6EE3}">
            <xm:f>AND(Feuil15!$L$131&gt;=9)</xm:f>
            <x14:dxf>
              <fill>
                <patternFill>
                  <bgColor rgb="FF0070C0"/>
                </patternFill>
              </fill>
            </x14:dxf>
          </x14:cfRule>
          <xm:sqref>AH30</xm:sqref>
        </x14:conditionalFormatting>
        <x14:conditionalFormatting xmlns:xm="http://schemas.microsoft.com/office/excel/2006/main">
          <x14:cfRule type="expression" priority="205" id="{C696DB5C-298F-48C1-B14A-2B64C79BEC9C}">
            <xm:f>AND(Feuil15!$L$131&gt;=10)</xm:f>
            <x14:dxf>
              <fill>
                <patternFill>
                  <bgColor rgb="FF0070C0"/>
                </patternFill>
              </fill>
            </x14:dxf>
          </x14:cfRule>
          <xm:sqref>AH31</xm:sqref>
        </x14:conditionalFormatting>
        <x14:conditionalFormatting xmlns:xm="http://schemas.microsoft.com/office/excel/2006/main">
          <x14:cfRule type="expression" priority="204" id="{F385800C-70E9-4320-937E-2570D08A1454}">
            <xm:f>AND(Feuil15!$L$131&gt;=11)</xm:f>
            <x14:dxf>
              <fill>
                <patternFill>
                  <bgColor rgb="FF0070C0"/>
                </patternFill>
              </fill>
            </x14:dxf>
          </x14:cfRule>
          <xm:sqref>AH29</xm:sqref>
        </x14:conditionalFormatting>
        <x14:conditionalFormatting xmlns:xm="http://schemas.microsoft.com/office/excel/2006/main">
          <x14:cfRule type="expression" priority="203" id="{711BD314-7E3B-484B-8CD7-612E11DF90C4}">
            <xm:f>AND(Feuil15!$L$131&gt;=12)</xm:f>
            <x14:dxf>
              <fill>
                <patternFill>
                  <bgColor rgb="FF0070C0"/>
                </patternFill>
              </fill>
            </x14:dxf>
          </x14:cfRule>
          <xm:sqref>AH28</xm:sqref>
        </x14:conditionalFormatting>
        <x14:conditionalFormatting xmlns:xm="http://schemas.microsoft.com/office/excel/2006/main">
          <x14:cfRule type="expression" priority="202" id="{CD03E9D9-CC58-4934-9537-C0D79D07149A}">
            <xm:f>AND(Feuil15!$L$131&gt;=13)</xm:f>
            <x14:dxf>
              <fill>
                <patternFill>
                  <bgColor rgb="FF0070C0"/>
                </patternFill>
              </fill>
            </x14:dxf>
          </x14:cfRule>
          <xm:sqref>AH27</xm:sqref>
        </x14:conditionalFormatting>
        <x14:conditionalFormatting xmlns:xm="http://schemas.microsoft.com/office/excel/2006/main">
          <x14:cfRule type="expression" priority="201" id="{BCA1B9CB-0CDD-497E-A530-E709175A632B}">
            <xm:f>AND(Feuil15!$L$132&gt;=2)</xm:f>
            <x14:dxf>
              <fill>
                <patternFill>
                  <bgColor rgb="FF0070C0"/>
                </patternFill>
              </fill>
            </x14:dxf>
          </x14:cfRule>
          <xm:sqref>AI38</xm:sqref>
        </x14:conditionalFormatting>
        <x14:conditionalFormatting xmlns:xm="http://schemas.microsoft.com/office/excel/2006/main">
          <x14:cfRule type="expression" priority="200" id="{164D2F3F-A811-406E-95C4-DAA048454F87}">
            <xm:f>AND(Feuil15!$L$132&gt;=3)</xm:f>
            <x14:dxf>
              <fill>
                <patternFill>
                  <bgColor rgb="FF0070C0"/>
                </patternFill>
              </fill>
            </x14:dxf>
          </x14:cfRule>
          <xm:sqref>AI37</xm:sqref>
        </x14:conditionalFormatting>
        <x14:conditionalFormatting xmlns:xm="http://schemas.microsoft.com/office/excel/2006/main">
          <x14:cfRule type="expression" priority="199" id="{D40974A9-CB07-47DA-BC9F-6344A2B5C52C}">
            <xm:f>AND(Feuil15!$L$132&gt;=4)</xm:f>
            <x14:dxf>
              <fill>
                <patternFill>
                  <bgColor rgb="FF0070C0"/>
                </patternFill>
              </fill>
            </x14:dxf>
          </x14:cfRule>
          <xm:sqref>AI36</xm:sqref>
        </x14:conditionalFormatting>
        <x14:conditionalFormatting xmlns:xm="http://schemas.microsoft.com/office/excel/2006/main">
          <x14:cfRule type="expression" priority="198" id="{BD675EB7-AA0F-42A0-9B3A-BFA0528C79BD}">
            <xm:f>AND(Feuil15!$L$132&gt;=5)</xm:f>
            <x14:dxf>
              <fill>
                <patternFill>
                  <bgColor rgb="FF0070C0"/>
                </patternFill>
              </fill>
            </x14:dxf>
          </x14:cfRule>
          <xm:sqref>AI35</xm:sqref>
        </x14:conditionalFormatting>
        <x14:conditionalFormatting xmlns:xm="http://schemas.microsoft.com/office/excel/2006/main">
          <x14:cfRule type="expression" priority="197" id="{4A169DF6-DA42-4187-886D-8910FC48CAB9}">
            <xm:f>AND(Feuil15!$L$132&gt;=6)</xm:f>
            <x14:dxf>
              <fill>
                <patternFill>
                  <bgColor rgb="FF0070C0"/>
                </patternFill>
              </fill>
            </x14:dxf>
          </x14:cfRule>
          <xm:sqref>AI34</xm:sqref>
        </x14:conditionalFormatting>
        <x14:conditionalFormatting xmlns:xm="http://schemas.microsoft.com/office/excel/2006/main">
          <x14:cfRule type="expression" priority="196" id="{1408961D-E6D2-4538-8D90-5EE40813ABEA}">
            <xm:f>AND(Feuil15!$L$132&gt;=7)</xm:f>
            <x14:dxf>
              <fill>
                <patternFill>
                  <bgColor rgb="FF0070C0"/>
                </patternFill>
              </fill>
            </x14:dxf>
          </x14:cfRule>
          <xm:sqref>AI33</xm:sqref>
        </x14:conditionalFormatting>
        <x14:conditionalFormatting xmlns:xm="http://schemas.microsoft.com/office/excel/2006/main">
          <x14:cfRule type="expression" priority="195" id="{36904954-0370-47CC-8CCE-E0820A768728}">
            <xm:f>AND(Feuil15!$L$132&gt;=8)</xm:f>
            <x14:dxf>
              <fill>
                <patternFill>
                  <bgColor rgb="FF0070C0"/>
                </patternFill>
              </fill>
            </x14:dxf>
          </x14:cfRule>
          <xm:sqref>AI32</xm:sqref>
        </x14:conditionalFormatting>
        <x14:conditionalFormatting xmlns:xm="http://schemas.microsoft.com/office/excel/2006/main">
          <x14:cfRule type="expression" priority="194" id="{675DE7B5-20C4-484F-8B2B-F540217E93FF}">
            <xm:f>AND(Feuil15!$L$132&gt;=9)</xm:f>
            <x14:dxf>
              <fill>
                <patternFill>
                  <bgColor rgb="FF0070C0"/>
                </patternFill>
              </fill>
            </x14:dxf>
          </x14:cfRule>
          <xm:sqref>AI31</xm:sqref>
        </x14:conditionalFormatting>
        <x14:conditionalFormatting xmlns:xm="http://schemas.microsoft.com/office/excel/2006/main">
          <x14:cfRule type="expression" priority="193" id="{08A58AF2-65CF-45AE-BF9F-1B71F752C64E}">
            <xm:f>AND(Feuil15!$L$132&gt;=10)</xm:f>
            <x14:dxf>
              <fill>
                <patternFill>
                  <bgColor rgb="FF0070C0"/>
                </patternFill>
              </fill>
            </x14:dxf>
          </x14:cfRule>
          <xm:sqref>AI30</xm:sqref>
        </x14:conditionalFormatting>
        <x14:conditionalFormatting xmlns:xm="http://schemas.microsoft.com/office/excel/2006/main">
          <x14:cfRule type="expression" priority="192" id="{515C0A00-0D42-41BC-91E9-06098E9244FB}">
            <xm:f>AND(Feuil15!$L$132&gt;=11)</xm:f>
            <x14:dxf>
              <fill>
                <patternFill>
                  <bgColor rgb="FF0070C0"/>
                </patternFill>
              </fill>
            </x14:dxf>
          </x14:cfRule>
          <xm:sqref>AI29</xm:sqref>
        </x14:conditionalFormatting>
        <x14:conditionalFormatting xmlns:xm="http://schemas.microsoft.com/office/excel/2006/main">
          <x14:cfRule type="expression" priority="191" id="{F6F12062-243F-4A7E-A014-3D7E9EAD1A85}">
            <xm:f>AND(Feuil15!$L$132&gt;=12)</xm:f>
            <x14:dxf>
              <fill>
                <patternFill>
                  <bgColor rgb="FF0070C0"/>
                </patternFill>
              </fill>
            </x14:dxf>
          </x14:cfRule>
          <xm:sqref>AI28</xm:sqref>
        </x14:conditionalFormatting>
        <x14:conditionalFormatting xmlns:xm="http://schemas.microsoft.com/office/excel/2006/main">
          <x14:cfRule type="expression" priority="190" id="{1A71EB96-6047-410E-B1F9-FD7EB446D746}">
            <xm:f>AND(Feuil15!$L$132&gt;=13)</xm:f>
            <x14:dxf>
              <fill>
                <patternFill>
                  <bgColor rgb="FF0070C0"/>
                </patternFill>
              </fill>
            </x14:dxf>
          </x14:cfRule>
          <xm:sqref>AI27</xm:sqref>
        </x14:conditionalFormatting>
        <x14:conditionalFormatting xmlns:xm="http://schemas.microsoft.com/office/excel/2006/main">
          <x14:cfRule type="expression" priority="189" id="{D68E0DDC-53CE-4037-9093-84CBEF8FDA93}">
            <xm:f>AND(Feuil15!$L$133&gt;=2)</xm:f>
            <x14:dxf>
              <fill>
                <patternFill>
                  <bgColor rgb="FF0070C0"/>
                </patternFill>
              </fill>
            </x14:dxf>
          </x14:cfRule>
          <xm:sqref>AJ38</xm:sqref>
        </x14:conditionalFormatting>
        <x14:conditionalFormatting xmlns:xm="http://schemas.microsoft.com/office/excel/2006/main">
          <x14:cfRule type="expression" priority="188" id="{7B364F72-2A40-415B-9B64-D13B089669F8}">
            <xm:f>AND(Feuil15!$L$133&gt;=3)</xm:f>
            <x14:dxf>
              <fill>
                <patternFill>
                  <bgColor rgb="FF0070C0"/>
                </patternFill>
              </fill>
            </x14:dxf>
          </x14:cfRule>
          <xm:sqref>AJ37</xm:sqref>
        </x14:conditionalFormatting>
        <x14:conditionalFormatting xmlns:xm="http://schemas.microsoft.com/office/excel/2006/main">
          <x14:cfRule type="expression" priority="187" id="{5FF06729-84DC-42ED-87C7-41F0DF891222}">
            <xm:f>AND(Feuil15!$L$133&gt;=4)</xm:f>
            <x14:dxf>
              <fill>
                <patternFill>
                  <bgColor rgb="FF0070C0"/>
                </patternFill>
              </fill>
            </x14:dxf>
          </x14:cfRule>
          <xm:sqref>AJ36</xm:sqref>
        </x14:conditionalFormatting>
        <x14:conditionalFormatting xmlns:xm="http://schemas.microsoft.com/office/excel/2006/main">
          <x14:cfRule type="expression" priority="186" id="{3F839765-D360-49D7-B4AA-21E70066841A}">
            <xm:f>AND(Feuil15!$L$133&gt;=5)</xm:f>
            <x14:dxf>
              <fill>
                <patternFill>
                  <bgColor rgb="FF0070C0"/>
                </patternFill>
              </fill>
            </x14:dxf>
          </x14:cfRule>
          <xm:sqref>AJ35</xm:sqref>
        </x14:conditionalFormatting>
        <x14:conditionalFormatting xmlns:xm="http://schemas.microsoft.com/office/excel/2006/main">
          <x14:cfRule type="expression" priority="185" id="{A8486F86-A839-4977-ABF9-DCE4A3A07CF4}">
            <xm:f>AND(Feuil15!$L$133&gt;=6)</xm:f>
            <x14:dxf>
              <fill>
                <patternFill>
                  <bgColor rgb="FF0070C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84" id="{ED46A6A1-194F-40CE-B165-9BE4B6AA621B}">
            <xm:f>AND(Feuil15!$L$133&gt;=7)</xm:f>
            <x14:dxf>
              <fill>
                <patternFill>
                  <bgColor rgb="FF0070C0"/>
                </patternFill>
              </fill>
            </x14:dxf>
          </x14:cfRule>
          <xm:sqref>AJ33</xm:sqref>
        </x14:conditionalFormatting>
        <x14:conditionalFormatting xmlns:xm="http://schemas.microsoft.com/office/excel/2006/main">
          <x14:cfRule type="expression" priority="183" id="{D272A77D-78DA-4CFF-B51A-A1B24F489207}">
            <xm:f>AND(Feuil15!$L$133&gt;=8)</xm:f>
            <x14:dxf>
              <fill>
                <patternFill>
                  <bgColor rgb="FF0070C0"/>
                </patternFill>
              </fill>
            </x14:dxf>
          </x14:cfRule>
          <xm:sqref>AJ32</xm:sqref>
        </x14:conditionalFormatting>
        <x14:conditionalFormatting xmlns:xm="http://schemas.microsoft.com/office/excel/2006/main">
          <x14:cfRule type="expression" priority="182" id="{F4A46554-7234-4F77-87C7-0DE64CEB1505}">
            <xm:f>AND(Feuil15!$L$133&gt;=9)</xm:f>
            <x14:dxf>
              <fill>
                <patternFill>
                  <bgColor rgb="FF0070C0"/>
                </patternFill>
              </fill>
            </x14:dxf>
          </x14:cfRule>
          <xm:sqref>AJ31</xm:sqref>
        </x14:conditionalFormatting>
        <x14:conditionalFormatting xmlns:xm="http://schemas.microsoft.com/office/excel/2006/main">
          <x14:cfRule type="expression" priority="181" id="{B02F8E24-850D-4E02-9618-B1D909ED07DA}">
            <xm:f>AND(Feuil15!$L$133&gt;=10)</xm:f>
            <x14:dxf>
              <fill>
                <patternFill>
                  <bgColor rgb="FF0070C0"/>
                </patternFill>
              </fill>
            </x14:dxf>
          </x14:cfRule>
          <xm:sqref>AJ30</xm:sqref>
        </x14:conditionalFormatting>
        <x14:conditionalFormatting xmlns:xm="http://schemas.microsoft.com/office/excel/2006/main">
          <x14:cfRule type="expression" priority="180" id="{9B0735B4-D8D4-4DC0-8E04-C57664B72226}">
            <xm:f>AND(Feuil15!$L$133&gt;=11)</xm:f>
            <x14:dxf>
              <fill>
                <patternFill>
                  <bgColor rgb="FF0070C0"/>
                </patternFill>
              </fill>
            </x14:dxf>
          </x14:cfRule>
          <xm:sqref>AJ29</xm:sqref>
        </x14:conditionalFormatting>
        <x14:conditionalFormatting xmlns:xm="http://schemas.microsoft.com/office/excel/2006/main">
          <x14:cfRule type="expression" priority="179" id="{83E0A311-949B-4F0C-B0EB-D38C03D109C9}">
            <xm:f>AND(Feuil15!$L$133&gt;=12)</xm:f>
            <x14:dxf>
              <fill>
                <patternFill>
                  <bgColor rgb="FF0070C0"/>
                </patternFill>
              </fill>
            </x14:dxf>
          </x14:cfRule>
          <xm:sqref>AJ28</xm:sqref>
        </x14:conditionalFormatting>
        <x14:conditionalFormatting xmlns:xm="http://schemas.microsoft.com/office/excel/2006/main">
          <x14:cfRule type="expression" priority="178" id="{59ED9D9E-3E10-4F52-B552-ED0882156EB6}">
            <xm:f>AND(Feuil15!$L$133&gt;=13)</xm:f>
            <x14:dxf>
              <fill>
                <patternFill>
                  <bgColor rgb="FF0070C0"/>
                </patternFill>
              </fill>
            </x14:dxf>
          </x14:cfRule>
          <xm:sqref>AJ27</xm:sqref>
        </x14:conditionalFormatting>
        <x14:conditionalFormatting xmlns:xm="http://schemas.microsoft.com/office/excel/2006/main">
          <x14:cfRule type="expression" priority="177" id="{6AF05B3F-3480-4B0F-AF2B-8A1D21552B58}">
            <xm:f>AND(Feuil15!$L$134&gt;=2)</xm:f>
            <x14:dxf>
              <fill>
                <patternFill>
                  <bgColor rgb="FF0070C0"/>
                </patternFill>
              </fill>
            </x14:dxf>
          </x14:cfRule>
          <xm:sqref>AK38</xm:sqref>
        </x14:conditionalFormatting>
        <x14:conditionalFormatting xmlns:xm="http://schemas.microsoft.com/office/excel/2006/main">
          <x14:cfRule type="expression" priority="176" id="{6C958B2F-984C-4313-A79D-AADD7DF0F4FF}">
            <xm:f>AND(Feuil15!$L$134&gt;=3)</xm:f>
            <x14:dxf>
              <fill>
                <patternFill>
                  <bgColor rgb="FF0070C0"/>
                </patternFill>
              </fill>
            </x14:dxf>
          </x14:cfRule>
          <xm:sqref>AK37</xm:sqref>
        </x14:conditionalFormatting>
        <x14:conditionalFormatting xmlns:xm="http://schemas.microsoft.com/office/excel/2006/main">
          <x14:cfRule type="expression" priority="175" id="{2B3B1B24-CAA1-4298-AF92-25D9B3329858}">
            <xm:f>AND(Feuil15!$L$134&gt;=4)</xm:f>
            <x14:dxf>
              <fill>
                <patternFill>
                  <bgColor rgb="FF0070C0"/>
                </patternFill>
              </fill>
            </x14:dxf>
          </x14:cfRule>
          <xm:sqref>AK36</xm:sqref>
        </x14:conditionalFormatting>
        <x14:conditionalFormatting xmlns:xm="http://schemas.microsoft.com/office/excel/2006/main">
          <x14:cfRule type="expression" priority="174" id="{6235F589-80BF-4B93-B2C7-7D9739847DD4}">
            <xm:f>AND(Feuil15!$L$134&gt;=5)</xm:f>
            <x14:dxf>
              <fill>
                <patternFill>
                  <bgColor rgb="FF0070C0"/>
                </patternFill>
              </fill>
            </x14:dxf>
          </x14:cfRule>
          <xm:sqref>AK35</xm:sqref>
        </x14:conditionalFormatting>
        <x14:conditionalFormatting xmlns:xm="http://schemas.microsoft.com/office/excel/2006/main">
          <x14:cfRule type="expression" priority="173" id="{95C24258-A0EC-4942-B260-DBC3938E9EE8}">
            <xm:f>AND(Feuil15!$L$134&gt;=6)</xm:f>
            <x14:dxf>
              <fill>
                <patternFill>
                  <bgColor rgb="FF0070C0"/>
                </patternFill>
              </fill>
            </x14:dxf>
          </x14:cfRule>
          <xm:sqref>AK34</xm:sqref>
        </x14:conditionalFormatting>
        <x14:conditionalFormatting xmlns:xm="http://schemas.microsoft.com/office/excel/2006/main">
          <x14:cfRule type="expression" priority="172" id="{D6C20CBF-C446-416C-AF71-D2D85971DFB7}">
            <xm:f>AND(Feuil15!$L$134&gt;=7)</xm:f>
            <x14:dxf>
              <fill>
                <patternFill>
                  <bgColor rgb="FF0070C0"/>
                </patternFill>
              </fill>
            </x14:dxf>
          </x14:cfRule>
          <xm:sqref>AK33</xm:sqref>
        </x14:conditionalFormatting>
        <x14:conditionalFormatting xmlns:xm="http://schemas.microsoft.com/office/excel/2006/main">
          <x14:cfRule type="expression" priority="171" id="{0848C34C-D54D-408B-86FE-94AF5711848B}">
            <xm:f>AND(Feuil15!$L$134&gt;=8)</xm:f>
            <x14:dxf>
              <fill>
                <patternFill>
                  <bgColor rgb="FF0070C0"/>
                </patternFill>
              </fill>
            </x14:dxf>
          </x14:cfRule>
          <xm:sqref>AK32</xm:sqref>
        </x14:conditionalFormatting>
        <x14:conditionalFormatting xmlns:xm="http://schemas.microsoft.com/office/excel/2006/main">
          <x14:cfRule type="expression" priority="170" id="{C62D3206-FDCC-4F9E-BCED-C2C3937F1232}">
            <xm:f>AND(Feuil15!$L$134&gt;=9)</xm:f>
            <x14:dxf>
              <fill>
                <patternFill>
                  <bgColor rgb="FF0070C0"/>
                </patternFill>
              </fill>
            </x14:dxf>
          </x14:cfRule>
          <xm:sqref>AK31</xm:sqref>
        </x14:conditionalFormatting>
        <x14:conditionalFormatting xmlns:xm="http://schemas.microsoft.com/office/excel/2006/main">
          <x14:cfRule type="expression" priority="169" id="{9300B9C9-3510-43F7-9C72-9CE290E2C690}">
            <xm:f>AND(Feuil15!$L$134&gt;=10)</xm:f>
            <x14:dxf>
              <fill>
                <patternFill>
                  <bgColor rgb="FF0070C0"/>
                </patternFill>
              </fill>
            </x14:dxf>
          </x14:cfRule>
          <xm:sqref>AK30</xm:sqref>
        </x14:conditionalFormatting>
        <x14:conditionalFormatting xmlns:xm="http://schemas.microsoft.com/office/excel/2006/main">
          <x14:cfRule type="expression" priority="168" id="{C7BC06FA-F199-42C6-BDDB-56920452E57B}">
            <xm:f>AND(Feuil15!$L$134&gt;=11)</xm:f>
            <x14:dxf>
              <fill>
                <patternFill>
                  <bgColor rgb="FF0070C0"/>
                </patternFill>
              </fill>
            </x14:dxf>
          </x14:cfRule>
          <xm:sqref>AK29</xm:sqref>
        </x14:conditionalFormatting>
        <x14:conditionalFormatting xmlns:xm="http://schemas.microsoft.com/office/excel/2006/main">
          <x14:cfRule type="expression" priority="167" id="{50005B23-7327-4EEA-A38B-5BCE8554C76F}">
            <xm:f>AND(Feuil15!$L$134&gt;=12)</xm:f>
            <x14:dxf>
              <fill>
                <patternFill>
                  <bgColor rgb="FF0070C0"/>
                </patternFill>
              </fill>
            </x14:dxf>
          </x14:cfRule>
          <xm:sqref>AK28</xm:sqref>
        </x14:conditionalFormatting>
        <x14:conditionalFormatting xmlns:xm="http://schemas.microsoft.com/office/excel/2006/main">
          <x14:cfRule type="expression" priority="166" id="{FE31E671-68F9-42AB-AC2E-A77F3FD9EEE3}">
            <xm:f>AND(Feuil15!$L$134&gt;=13)</xm:f>
            <x14:dxf>
              <fill>
                <patternFill>
                  <bgColor rgb="FF0070C0"/>
                </patternFill>
              </fill>
            </x14:dxf>
          </x14:cfRule>
          <xm:sqref>AK27</xm:sqref>
        </x14:conditionalFormatting>
        <x14:conditionalFormatting xmlns:xm="http://schemas.microsoft.com/office/excel/2006/main">
          <x14:cfRule type="expression" priority="165" id="{84027882-A5C2-4CFC-8C79-2E10C32FD128}">
            <xm:f>AND(Feuil15!$L$52&gt;=1)</xm:f>
            <x14:dxf>
              <fill>
                <patternFill>
                  <bgColor rgb="FF0070C0"/>
                </patternFill>
              </fill>
            </x14:dxf>
          </x14:cfRule>
          <xm:sqref>W22</xm:sqref>
        </x14:conditionalFormatting>
        <x14:conditionalFormatting xmlns:xm="http://schemas.microsoft.com/office/excel/2006/main">
          <x14:cfRule type="expression" priority="164" id="{21FE55E2-E9B8-45C2-B467-1F8D8BC71214}">
            <xm:f>AND(Feuil15!$L$51&gt;=1)</xm:f>
            <x14:dxf>
              <fill>
                <patternFill>
                  <bgColor rgb="FF0070C0"/>
                </patternFill>
              </fill>
            </x14:dxf>
          </x14:cfRule>
          <xm:sqref>W23</xm:sqref>
        </x14:conditionalFormatting>
        <x14:conditionalFormatting xmlns:xm="http://schemas.microsoft.com/office/excel/2006/main">
          <x14:cfRule type="expression" priority="163" id="{7618B256-0BD3-412B-AB45-EAF9FCC18203}">
            <xm:f>AND(Feuil15!$L$50&gt;=1)</xm:f>
            <x14:dxf>
              <fill>
                <patternFill>
                  <bgColor rgb="FF0070C0"/>
                </patternFill>
              </fill>
            </x14:dxf>
          </x14:cfRule>
          <xm:sqref>W24</xm:sqref>
        </x14:conditionalFormatting>
        <x14:conditionalFormatting xmlns:xm="http://schemas.microsoft.com/office/excel/2006/main">
          <x14:cfRule type="expression" priority="162" id="{CED08AB5-53A2-4425-966B-6C73C786618B}">
            <xm:f>AND(Feuil15!$L$49&gt;=1)</xm:f>
            <x14:dxf>
              <fill>
                <patternFill>
                  <bgColor rgb="FF0070C0"/>
                </patternFill>
              </fill>
            </x14:dxf>
          </x14:cfRule>
          <xm:sqref>W25</xm:sqref>
        </x14:conditionalFormatting>
        <x14:conditionalFormatting xmlns:xm="http://schemas.microsoft.com/office/excel/2006/main">
          <x14:cfRule type="expression" priority="161" id="{83F2EBD2-386E-4605-ADC8-86AEBB4B5F00}">
            <xm:f>AND(Feuil15!$L$48&gt;=1)</xm:f>
            <x14:dxf>
              <fill>
                <patternFill>
                  <bgColor rgb="FF0070C0"/>
                </patternFill>
              </fill>
            </x14:dxf>
          </x14:cfRule>
          <xm:sqref>W26</xm:sqref>
        </x14:conditionalFormatting>
        <x14:conditionalFormatting xmlns:xm="http://schemas.microsoft.com/office/excel/2006/main">
          <x14:cfRule type="expression" priority="160" id="{889D8E71-19FC-4779-8EAD-4F7A7DFF5862}">
            <xm:f>AND(Feuil15!$L$47&gt;=2)</xm:f>
            <x14:dxf>
              <fill>
                <patternFill>
                  <bgColor rgb="FF0070C0"/>
                </patternFill>
              </fill>
            </x14:dxf>
          </x14:cfRule>
          <xm:sqref>V27</xm:sqref>
        </x14:conditionalFormatting>
        <x14:conditionalFormatting xmlns:xm="http://schemas.microsoft.com/office/excel/2006/main">
          <x14:cfRule type="expression" priority="159" id="{38599E57-41F4-4F25-8937-4009C5027E3E}">
            <xm:f>AND(Feuil15!$L$48&gt;=2)</xm:f>
            <x14:dxf>
              <fill>
                <patternFill>
                  <bgColor rgb="FF0070C0"/>
                </patternFill>
              </fill>
            </x14:dxf>
          </x14:cfRule>
          <xm:sqref>V26</xm:sqref>
        </x14:conditionalFormatting>
        <x14:conditionalFormatting xmlns:xm="http://schemas.microsoft.com/office/excel/2006/main">
          <x14:cfRule type="expression" priority="158" id="{DF1B77BA-2E0F-448E-BD08-ABDDBDD0B3A9}">
            <xm:f>AND(Feuil15!$L$48&gt;=3)</xm:f>
            <x14:dxf>
              <fill>
                <patternFill>
                  <bgColor rgb="FF0070C0"/>
                </patternFill>
              </fill>
            </x14:dxf>
          </x14:cfRule>
          <xm:sqref>U26</xm:sqref>
        </x14:conditionalFormatting>
        <x14:conditionalFormatting xmlns:xm="http://schemas.microsoft.com/office/excel/2006/main">
          <x14:cfRule type="expression" priority="157" id="{F050574A-DF93-43F0-B5BF-50C21898AD77}">
            <xm:f>AND(Feuil15!$L$48&gt;=4)</xm:f>
            <x14:dxf>
              <fill>
                <patternFill>
                  <bgColor rgb="FF0070C0"/>
                </patternFill>
              </fill>
            </x14:dxf>
          </x14:cfRule>
          <xm:sqref>T26</xm:sqref>
        </x14:conditionalFormatting>
        <x14:conditionalFormatting xmlns:xm="http://schemas.microsoft.com/office/excel/2006/main">
          <x14:cfRule type="expression" priority="156" id="{B5A58AFA-9BD1-45AB-98CF-95B5D844E61B}">
            <xm:f>AND(Feuil15!$L$48&gt;=5)</xm:f>
            <x14:dxf>
              <fill>
                <patternFill>
                  <bgColor rgb="FF0070C0"/>
                </patternFill>
              </fill>
            </x14:dxf>
          </x14:cfRule>
          <xm:sqref>S26</xm:sqref>
        </x14:conditionalFormatting>
        <x14:conditionalFormatting xmlns:xm="http://schemas.microsoft.com/office/excel/2006/main">
          <x14:cfRule type="expression" priority="155" id="{C190778D-0F49-48CC-9B25-B30B6FD28F35}">
            <xm:f>AND(Feuil15!$L$48&gt;=6)</xm:f>
            <x14:dxf>
              <fill>
                <patternFill>
                  <bgColor rgb="FF0070C0"/>
                </patternFill>
              </fill>
            </x14:dxf>
          </x14:cfRule>
          <xm:sqref>R26</xm:sqref>
        </x14:conditionalFormatting>
        <x14:conditionalFormatting xmlns:xm="http://schemas.microsoft.com/office/excel/2006/main">
          <x14:cfRule type="expression" priority="154" id="{95018E76-5544-4D3F-B52E-7487AE878CA0}">
            <xm:f>AND(Feuil15!$L$48&gt;=7)</xm:f>
            <x14:dxf>
              <fill>
                <patternFill>
                  <bgColor rgb="FF0070C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expression" priority="153" id="{D0F73155-8A6F-4607-9810-DF83161EB151}">
            <xm:f>AND(Feuil15!$L$49&gt;=2)</xm:f>
            <x14:dxf>
              <fill>
                <patternFill>
                  <bgColor rgb="FF0070C0"/>
                </patternFill>
              </fill>
            </x14:dxf>
          </x14:cfRule>
          <xm:sqref>V25</xm:sqref>
        </x14:conditionalFormatting>
        <x14:conditionalFormatting xmlns:xm="http://schemas.microsoft.com/office/excel/2006/main">
          <x14:cfRule type="expression" priority="152" id="{700ABE94-3974-4118-A541-C6E89C102834}">
            <xm:f>AND(Feuil15!$L$49&gt;=3)</xm:f>
            <x14:dxf>
              <fill>
                <patternFill>
                  <bgColor rgb="FF0070C0"/>
                </patternFill>
              </fill>
            </x14:dxf>
          </x14:cfRule>
          <xm:sqref>U25</xm:sqref>
        </x14:conditionalFormatting>
        <x14:conditionalFormatting xmlns:xm="http://schemas.microsoft.com/office/excel/2006/main">
          <x14:cfRule type="expression" priority="151" id="{40FCCA74-74A7-4CCD-9A4B-AB96B78F7A19}">
            <xm:f>AND(Feuil15!$L$49&gt;=4)</xm:f>
            <x14:dxf>
              <fill>
                <patternFill>
                  <bgColor rgb="FF0070C0"/>
                </patternFill>
              </fill>
            </x14:dxf>
          </x14:cfRule>
          <xm:sqref>T25</xm:sqref>
        </x14:conditionalFormatting>
        <x14:conditionalFormatting xmlns:xm="http://schemas.microsoft.com/office/excel/2006/main">
          <x14:cfRule type="expression" priority="150" id="{A6F608D7-764A-45F2-886C-2AD2B12235A8}">
            <xm:f>AND(Feuil15!$L$49&gt;=5)</xm:f>
            <x14:dxf>
              <fill>
                <patternFill>
                  <bgColor rgb="FF0070C0"/>
                </patternFill>
              </fill>
            </x14:dxf>
          </x14:cfRule>
          <xm:sqref>S25</xm:sqref>
        </x14:conditionalFormatting>
        <x14:conditionalFormatting xmlns:xm="http://schemas.microsoft.com/office/excel/2006/main">
          <x14:cfRule type="expression" priority="149" id="{1BB7764D-1639-4A6C-A5B6-BF2174791643}">
            <xm:f>AND(Feuil15!$L$49&gt;=6)</xm:f>
            <x14:dxf>
              <fill>
                <patternFill>
                  <bgColor rgb="FF0070C0"/>
                </patternFill>
              </fill>
            </x14:dxf>
          </x14:cfRule>
          <xm:sqref>R25</xm:sqref>
        </x14:conditionalFormatting>
        <x14:conditionalFormatting xmlns:xm="http://schemas.microsoft.com/office/excel/2006/main">
          <x14:cfRule type="expression" priority="148" id="{BE5977C0-76F3-485C-A0A2-F8D6847D7110}">
            <xm:f>AND(Feuil15!$L$49&gt;=7)</xm:f>
            <x14:dxf>
              <fill>
                <patternFill>
                  <bgColor rgb="FF0070C0"/>
                </patternFill>
              </fill>
            </x14:dxf>
          </x14:cfRule>
          <xm:sqref>Q25</xm:sqref>
        </x14:conditionalFormatting>
        <x14:conditionalFormatting xmlns:xm="http://schemas.microsoft.com/office/excel/2006/main">
          <x14:cfRule type="expression" priority="147" id="{5F053B83-408A-4B16-A158-C2A927F7BF28}">
            <xm:f>AND(Feuil15!$L$50&gt;=2)</xm:f>
            <x14:dxf>
              <fill>
                <patternFill>
                  <bgColor rgb="FF0070C0"/>
                </patternFill>
              </fill>
            </x14:dxf>
          </x14:cfRule>
          <xm:sqref>V24</xm:sqref>
        </x14:conditionalFormatting>
        <x14:conditionalFormatting xmlns:xm="http://schemas.microsoft.com/office/excel/2006/main">
          <x14:cfRule type="expression" priority="146" id="{043022C6-4B9D-4716-AFE9-6D762B45312C}">
            <xm:f>AND(Feuil15!$L$50&gt;=3)</xm:f>
            <x14:dxf>
              <fill>
                <patternFill>
                  <bgColor rgb="FF0070C0"/>
                </patternFill>
              </fill>
            </x14:dxf>
          </x14:cfRule>
          <xm:sqref>U24</xm:sqref>
        </x14:conditionalFormatting>
        <x14:conditionalFormatting xmlns:xm="http://schemas.microsoft.com/office/excel/2006/main">
          <x14:cfRule type="expression" priority="145" id="{541CE89A-79F0-40CE-8014-8C4A0AAF379C}">
            <xm:f>AND(Feuil15!$L$50&gt;=4)</xm:f>
            <x14:dxf>
              <fill>
                <patternFill>
                  <bgColor rgb="FF0070C0"/>
                </patternFill>
              </fill>
            </x14:dxf>
          </x14:cfRule>
          <xm:sqref>T24</xm:sqref>
        </x14:conditionalFormatting>
        <x14:conditionalFormatting xmlns:xm="http://schemas.microsoft.com/office/excel/2006/main">
          <x14:cfRule type="expression" priority="144" id="{EE9FC463-B7EC-4B98-A3BB-68BFA00F3E4E}">
            <xm:f>AND(Feuil15!$L$50&gt;=5)</xm:f>
            <x14:dxf>
              <fill>
                <patternFill>
                  <bgColor rgb="FF0070C0"/>
                </patternFill>
              </fill>
            </x14:dxf>
          </x14:cfRule>
          <xm:sqref>S24</xm:sqref>
        </x14:conditionalFormatting>
        <x14:conditionalFormatting xmlns:xm="http://schemas.microsoft.com/office/excel/2006/main">
          <x14:cfRule type="expression" priority="143" id="{768D38AC-AF34-4C5E-B375-8EB9DD559090}">
            <xm:f>AND(Feuil15!$L$50&gt;=6)</xm:f>
            <x14:dxf>
              <fill>
                <patternFill>
                  <bgColor rgb="FF0070C0"/>
                </patternFill>
              </fill>
            </x14:dxf>
          </x14:cfRule>
          <xm:sqref>R24</xm:sqref>
        </x14:conditionalFormatting>
        <x14:conditionalFormatting xmlns:xm="http://schemas.microsoft.com/office/excel/2006/main">
          <x14:cfRule type="expression" priority="142" id="{AAC0D164-A7BA-43F8-8779-814A88788573}">
            <xm:f>AND(Feuil15!$L$50&gt;=7)</xm:f>
            <x14:dxf>
              <fill>
                <patternFill>
                  <bgColor rgb="FF0070C0"/>
                </patternFill>
              </fill>
            </x14:dxf>
          </x14:cfRule>
          <xm:sqref>Q24</xm:sqref>
        </x14:conditionalFormatting>
        <x14:conditionalFormatting xmlns:xm="http://schemas.microsoft.com/office/excel/2006/main">
          <x14:cfRule type="expression" priority="141" id="{92F9397F-7A72-4F48-B105-B60E5AF6D314}">
            <xm:f>AND(Feuil15!$L$51&gt;=2)</xm:f>
            <x14:dxf>
              <fill>
                <patternFill>
                  <bgColor rgb="FF0070C0"/>
                </patternFill>
              </fill>
            </x14:dxf>
          </x14:cfRule>
          <xm:sqref>V23</xm:sqref>
        </x14:conditionalFormatting>
        <x14:conditionalFormatting xmlns:xm="http://schemas.microsoft.com/office/excel/2006/main">
          <x14:cfRule type="expression" priority="140" id="{6FA0EEDB-0988-492F-9F02-88B203B2B400}">
            <xm:f>AND(Feuil15!$L$51&gt;=3)</xm:f>
            <x14:dxf>
              <fill>
                <patternFill>
                  <bgColor rgb="FF0070C0"/>
                </patternFill>
              </fill>
            </x14:dxf>
          </x14:cfRule>
          <xm:sqref>U23</xm:sqref>
        </x14:conditionalFormatting>
        <x14:conditionalFormatting xmlns:xm="http://schemas.microsoft.com/office/excel/2006/main">
          <x14:cfRule type="expression" priority="139" id="{6C89EBF0-FD33-4CFB-AAF6-ABF96C47AA62}">
            <xm:f>AND(Feuil15!$L$51&gt;=4)</xm:f>
            <x14:dxf>
              <fill>
                <patternFill>
                  <bgColor rgb="FF0070C0"/>
                </patternFill>
              </fill>
            </x14:dxf>
          </x14:cfRule>
          <xm:sqref>T23</xm:sqref>
        </x14:conditionalFormatting>
        <x14:conditionalFormatting xmlns:xm="http://schemas.microsoft.com/office/excel/2006/main">
          <x14:cfRule type="expression" priority="138" id="{316072DD-76FC-418A-AF29-09B1CB396BFD}">
            <xm:f>AND(Feuil15!$L$51&gt;=5)</xm:f>
            <x14:dxf>
              <fill>
                <patternFill>
                  <bgColor rgb="FF0070C0"/>
                </patternFill>
              </fill>
            </x14:dxf>
          </x14:cfRule>
          <xm:sqref>S23</xm:sqref>
        </x14:conditionalFormatting>
        <x14:conditionalFormatting xmlns:xm="http://schemas.microsoft.com/office/excel/2006/main">
          <x14:cfRule type="expression" priority="137" id="{4ED94ABE-D960-4F95-9DF1-059F5130316E}">
            <xm:f>AND(Feuil15!$L$51&gt;=6)</xm:f>
            <x14:dxf>
              <fill>
                <patternFill>
                  <bgColor rgb="FF0070C0"/>
                </patternFill>
              </fill>
            </x14:dxf>
          </x14:cfRule>
          <xm:sqref>Q23</xm:sqref>
        </x14:conditionalFormatting>
        <x14:conditionalFormatting xmlns:xm="http://schemas.microsoft.com/office/excel/2006/main">
          <x14:cfRule type="expression" priority="136" id="{D76FFA97-815A-4AC1-A5A0-189D36B6DD96}">
            <xm:f>AND(Feuil15!$L$51&gt;=7)</xm:f>
            <x14:dxf>
              <fill>
                <patternFill>
                  <bgColor rgb="FF0070C0"/>
                </patternFill>
              </fill>
            </x14:dxf>
          </x14:cfRule>
          <xm:sqref>R23</xm:sqref>
        </x14:conditionalFormatting>
        <x14:conditionalFormatting xmlns:xm="http://schemas.microsoft.com/office/excel/2006/main">
          <x14:cfRule type="expression" priority="135" id="{53C0E49D-82CD-4896-BD28-DC3AD1647296}">
            <xm:f>AND(Feuil15!$L$52&gt;=2)</xm:f>
            <x14:dxf>
              <fill>
                <patternFill>
                  <bgColor rgb="FF0070C0"/>
                </patternFill>
              </fill>
            </x14:dxf>
          </x14:cfRule>
          <xm:sqref>V22</xm:sqref>
        </x14:conditionalFormatting>
        <x14:conditionalFormatting xmlns:xm="http://schemas.microsoft.com/office/excel/2006/main">
          <x14:cfRule type="expression" priority="134" id="{9DDB6B31-09AB-4292-833D-90D97B08875A}">
            <xm:f>AND(Feuil15!$L$52&gt;=3)</xm:f>
            <x14:dxf>
              <fill>
                <patternFill>
                  <bgColor rgb="FF0070C0"/>
                </patternFill>
              </fill>
            </x14:dxf>
          </x14:cfRule>
          <xm:sqref>U22</xm:sqref>
        </x14:conditionalFormatting>
        <x14:conditionalFormatting xmlns:xm="http://schemas.microsoft.com/office/excel/2006/main">
          <x14:cfRule type="expression" priority="133" id="{8546EFCC-ACB0-43B3-9649-E005E017F35D}">
            <xm:f>AND(Feuil15!$L$52&gt;=4)</xm:f>
            <x14:dxf>
              <fill>
                <patternFill>
                  <bgColor rgb="FF0070C0"/>
                </patternFill>
              </fill>
            </x14:dxf>
          </x14:cfRule>
          <xm:sqref>T22</xm:sqref>
        </x14:conditionalFormatting>
        <x14:conditionalFormatting xmlns:xm="http://schemas.microsoft.com/office/excel/2006/main">
          <x14:cfRule type="expression" priority="132" id="{4AF94280-E9F1-4D9C-A4AF-570D50F147CE}">
            <xm:f>AND(Feuil15!$L$52&gt;=5)</xm:f>
            <x14:dxf>
              <fill>
                <patternFill>
                  <bgColor rgb="FF0070C0"/>
                </patternFill>
              </fill>
            </x14:dxf>
          </x14:cfRule>
          <xm:sqref>S22</xm:sqref>
        </x14:conditionalFormatting>
        <x14:conditionalFormatting xmlns:xm="http://schemas.microsoft.com/office/excel/2006/main">
          <x14:cfRule type="expression" priority="131" id="{E508029F-95AE-42A9-839B-E8460FB19DD7}">
            <xm:f>AND(Feuil15!$L$52&gt;=6)</xm:f>
            <x14:dxf>
              <fill>
                <patternFill>
                  <bgColor rgb="FF0070C0"/>
                </patternFill>
              </fill>
            </x14:dxf>
          </x14:cfRule>
          <xm:sqref>R22</xm:sqref>
        </x14:conditionalFormatting>
        <x14:conditionalFormatting xmlns:xm="http://schemas.microsoft.com/office/excel/2006/main">
          <x14:cfRule type="expression" priority="130" id="{9B80BCAD-89B0-4735-A74A-628A256F639F}">
            <xm:f>AND(Feuil15!$L$52&gt;=7)</xm:f>
            <x14:dxf>
              <fill>
                <patternFill>
                  <bgColor rgb="FF0070C0"/>
                </patternFill>
              </fill>
            </x14:dxf>
          </x14:cfRule>
          <xm:sqref>Q22</xm:sqref>
        </x14:conditionalFormatting>
        <x14:conditionalFormatting xmlns:xm="http://schemas.microsoft.com/office/excel/2006/main">
          <x14:cfRule type="expression" priority="129" id="{7B7B63A4-A3EE-4565-BB9F-54FCC9F447FF}">
            <xm:f>AND(Feuil15!$L$47&gt;=3)</xm:f>
            <x14:dxf>
              <fill>
                <patternFill>
                  <bgColor rgb="FF0070C0"/>
                </patternFill>
              </fill>
            </x14:dxf>
          </x14:cfRule>
          <xm:sqref>U27</xm:sqref>
        </x14:conditionalFormatting>
        <x14:conditionalFormatting xmlns:xm="http://schemas.microsoft.com/office/excel/2006/main">
          <x14:cfRule type="expression" priority="128" id="{513882B4-05BB-40A6-BA38-F62ADDCD0D8F}">
            <xm:f>AND(Feuil15!$L$47&gt;=4)</xm:f>
            <x14:dxf>
              <fill>
                <patternFill>
                  <bgColor rgb="FF0070C0"/>
                </patternFill>
              </fill>
            </x14:dxf>
          </x14:cfRule>
          <xm:sqref>T27</xm:sqref>
        </x14:conditionalFormatting>
        <x14:conditionalFormatting xmlns:xm="http://schemas.microsoft.com/office/excel/2006/main">
          <x14:cfRule type="expression" priority="127" id="{CEC0E966-2C9F-483E-A007-63F707FD07BC}">
            <xm:f>AND(Feuil15!$L$47&gt;=5)</xm:f>
            <x14:dxf>
              <fill>
                <patternFill>
                  <bgColor rgb="FF0070C0"/>
                </patternFill>
              </fill>
            </x14:dxf>
          </x14:cfRule>
          <xm:sqref>S27</xm:sqref>
        </x14:conditionalFormatting>
        <x14:conditionalFormatting xmlns:xm="http://schemas.microsoft.com/office/excel/2006/main">
          <x14:cfRule type="expression" priority="126" id="{187F6AC1-6BFC-413F-B51C-4E5C44254B60}">
            <xm:f>AND(Feuil15!$L$47&gt;=6)</xm:f>
            <x14:dxf>
              <fill>
                <patternFill>
                  <bgColor rgb="FF0070C0"/>
                </patternFill>
              </fill>
            </x14:dxf>
          </x14:cfRule>
          <xm:sqref>R27</xm:sqref>
        </x14:conditionalFormatting>
        <x14:conditionalFormatting xmlns:xm="http://schemas.microsoft.com/office/excel/2006/main">
          <x14:cfRule type="expression" priority="125" id="{D7A1C43C-D6BE-4433-BA21-BAC97BABCBCE}">
            <xm:f>AND(Feuil15!$L$47&gt;=7)</xm:f>
            <x14:dxf>
              <fill>
                <patternFill>
                  <bgColor rgb="FF0070C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expression" priority="124" id="{CF6F8129-4117-4793-B8B5-237E510DDF0B}">
            <xm:f>AND(Feuil15!$L$46&gt;=1)</xm:f>
            <x14:dxf>
              <fill>
                <patternFill>
                  <bgColor rgb="FF0070C0"/>
                </patternFill>
              </fill>
            </x14:dxf>
          </x14:cfRule>
          <xm:sqref>U28</xm:sqref>
        </x14:conditionalFormatting>
        <x14:conditionalFormatting xmlns:xm="http://schemas.microsoft.com/office/excel/2006/main">
          <x14:cfRule type="expression" priority="123" id="{60092048-4A69-4B98-A282-694DF5D24005}">
            <xm:f>AND(Feuil15!$L$45&gt;=1)</xm:f>
            <x14:dxf>
              <fill>
                <patternFill>
                  <bgColor rgb="FF0070C0"/>
                </patternFill>
              </fill>
            </x14:dxf>
          </x14:cfRule>
          <xm:sqref>T28</xm:sqref>
        </x14:conditionalFormatting>
        <x14:conditionalFormatting xmlns:xm="http://schemas.microsoft.com/office/excel/2006/main">
          <x14:cfRule type="expression" priority="122" id="{52A85074-44D0-4A3E-A574-ECDA87F05D24}">
            <xm:f>AND(Feuil15!$L$44&gt;=1)</xm:f>
            <x14:dxf>
              <fill>
                <patternFill>
                  <bgColor rgb="FF0070C0"/>
                </patternFill>
              </fill>
            </x14:dxf>
          </x14:cfRule>
          <xm:sqref>S28</xm:sqref>
        </x14:conditionalFormatting>
        <x14:conditionalFormatting xmlns:xm="http://schemas.microsoft.com/office/excel/2006/main">
          <x14:cfRule type="expression" priority="121" id="{48FEC0A5-483C-491F-B563-0F793FD9513C}">
            <xm:f>AND(Feuil15!$L$43&gt;=1)</xm:f>
            <x14:dxf>
              <fill>
                <patternFill>
                  <bgColor rgb="FF0070C0"/>
                </patternFill>
              </fill>
            </x14:dxf>
          </x14:cfRule>
          <xm:sqref>R21</xm:sqref>
        </x14:conditionalFormatting>
        <x14:conditionalFormatting xmlns:xm="http://schemas.microsoft.com/office/excel/2006/main">
          <x14:cfRule type="expression" priority="120" id="{6B7DDB0E-781F-4D76-B4BF-B8180FC45190}">
            <xm:f>AND(Feuil15!$L$43&gt;=2)</xm:f>
            <x14:dxf>
              <fill>
                <patternFill>
                  <bgColor rgb="FF0070C0"/>
                </patternFill>
              </fill>
            </x14:dxf>
          </x14:cfRule>
          <xm:sqref>Q21</xm:sqref>
        </x14:conditionalFormatting>
        <x14:conditionalFormatting xmlns:xm="http://schemas.microsoft.com/office/excel/2006/main">
          <x14:cfRule type="expression" priority="119" id="{8DB91501-1A51-4F5D-8D4A-C545556D8044}">
            <xm:f>AND(Feuil15!$L$102&gt;=1,Feuil15!$L$102&gt;=D$19)</xm:f>
            <x14:dxf>
              <fill>
                <patternFill>
                  <bgColor rgb="FF0070C0"/>
                </patternFill>
              </fill>
            </x14:dxf>
          </x14:cfRule>
          <xm:sqref>N62</xm:sqref>
        </x14:conditionalFormatting>
        <x14:conditionalFormatting xmlns:xm="http://schemas.microsoft.com/office/excel/2006/main">
          <x14:cfRule type="expression" priority="116" id="{3BC6138B-0BCE-46C0-8201-501D8E232306}">
            <xm:f>AND(Feuil15!$L$102&gt;=1,Feuil15!$L$102&gt;=E$19)</xm:f>
            <x14:dxf>
              <fill>
                <patternFill>
                  <bgColor rgb="FF0070C0"/>
                </patternFill>
              </fill>
            </x14:dxf>
          </x14:cfRule>
          <xm:sqref>O62</xm:sqref>
        </x14:conditionalFormatting>
        <x14:conditionalFormatting xmlns:xm="http://schemas.microsoft.com/office/excel/2006/main">
          <x14:cfRule type="expression" priority="113" id="{01A83703-8953-4CBA-B845-1FD697E64E53}">
            <xm:f>AND(Feuil15!$L$101&gt;=1,Feuil15!$L$101&gt;=D$19)</xm:f>
            <x14:dxf>
              <fill>
                <patternFill>
                  <bgColor rgb="FF0070C0"/>
                </patternFill>
              </fill>
            </x14:dxf>
          </x14:cfRule>
          <xm:sqref>N63</xm:sqref>
        </x14:conditionalFormatting>
        <x14:conditionalFormatting xmlns:xm="http://schemas.microsoft.com/office/excel/2006/main">
          <x14:cfRule type="expression" priority="109" id="{8292013F-8219-407C-A10E-DB6C08EE9279}">
            <xm:f>AND(Feuil15!$L$100&gt;=1,Feuil15!$L$100&gt;=D$19)</xm:f>
            <x14:dxf>
              <fill>
                <patternFill>
                  <bgColor rgb="FF0070C0"/>
                </patternFill>
              </fill>
            </x14:dxf>
          </x14:cfRule>
          <xm:sqref>N64</xm:sqref>
        </x14:conditionalFormatting>
        <x14:conditionalFormatting xmlns:xm="http://schemas.microsoft.com/office/excel/2006/main">
          <x14:cfRule type="expression" priority="108" id="{D0D86595-20C5-4594-B890-7A73B290C27D}">
            <xm:f>AND(Feuil15!$L$99&gt;=1,Feuil15!$L$99&gt;=D$19)</xm:f>
            <x14:dxf>
              <fill>
                <patternFill>
                  <bgColor rgb="FF0070C0"/>
                </patternFill>
              </fill>
            </x14:dxf>
          </x14:cfRule>
          <xm:sqref>N65</xm:sqref>
        </x14:conditionalFormatting>
        <x14:conditionalFormatting xmlns:xm="http://schemas.microsoft.com/office/excel/2006/main">
          <x14:cfRule type="expression" priority="107" id="{EDCDCC62-FF9F-45B4-BF41-6E1D9E232B93}">
            <xm:f>AND(Feuil15!$L$98&gt;=1,Feuil15!$L$98&gt;=D$19)</xm:f>
            <x14:dxf>
              <fill>
                <patternFill>
                  <bgColor rgb="FF0070C0"/>
                </patternFill>
              </fill>
            </x14:dxf>
          </x14:cfRule>
          <xm:sqref>N66</xm:sqref>
        </x14:conditionalFormatting>
        <x14:conditionalFormatting xmlns:xm="http://schemas.microsoft.com/office/excel/2006/main">
          <x14:cfRule type="expression" priority="106" id="{932FB7A1-99CD-4CB7-8819-B3794D040F2B}">
            <xm:f>AND(Feuil15!$L$97&gt;=1,Feuil15!$L$97&gt;=D$19)</xm:f>
            <x14:dxf>
              <fill>
                <patternFill>
                  <bgColor rgb="FF0070C0"/>
                </patternFill>
              </fill>
            </x14:dxf>
          </x14:cfRule>
          <xm:sqref>N67</xm:sqref>
        </x14:conditionalFormatting>
        <x14:conditionalFormatting xmlns:xm="http://schemas.microsoft.com/office/excel/2006/main">
          <x14:cfRule type="expression" priority="105" id="{05C20BA7-520B-4F2B-830B-439D52A16C11}">
            <xm:f>AND(Feuil15!$L$96&gt;=1,Feuil15!$L$96&gt;=D$19)</xm:f>
            <x14:dxf>
              <fill>
                <patternFill>
                  <bgColor rgb="FF0070C0"/>
                </patternFill>
              </fill>
            </x14:dxf>
          </x14:cfRule>
          <xm:sqref>N68</xm:sqref>
        </x14:conditionalFormatting>
        <x14:conditionalFormatting xmlns:xm="http://schemas.microsoft.com/office/excel/2006/main">
          <x14:cfRule type="expression" priority="104" id="{4D610984-9D27-4165-96D5-4894C39929F9}">
            <xm:f>AND(Feuil15!$L$95&gt;=1,Feuil15!$L$95&gt;=D$19)</xm:f>
            <x14:dxf>
              <fill>
                <patternFill>
                  <bgColor rgb="FF0070C0"/>
                </patternFill>
              </fill>
            </x14:dxf>
          </x14:cfRule>
          <xm:sqref>N69</xm:sqref>
        </x14:conditionalFormatting>
        <x14:conditionalFormatting xmlns:xm="http://schemas.microsoft.com/office/excel/2006/main">
          <x14:cfRule type="expression" priority="103" id="{A139FB16-6353-41C1-91B4-E0A28BBD0C9C}">
            <xm:f>AND(Feuil15!$L$94&gt;=1,Feuil15!$L$94&gt;=D$19)</xm:f>
            <x14:dxf>
              <fill>
                <patternFill>
                  <bgColor rgb="FF0070C0"/>
                </patternFill>
              </fill>
            </x14:dxf>
          </x14:cfRule>
          <xm:sqref>N70</xm:sqref>
        </x14:conditionalFormatting>
        <x14:conditionalFormatting xmlns:xm="http://schemas.microsoft.com/office/excel/2006/main">
          <x14:cfRule type="expression" priority="102" id="{0B169F7D-181D-405E-97B3-38294E0A552A}">
            <xm:f>AND(Feuil15!$L$93&gt;=1,Feuil15!$L$93&gt;=D$19)</xm:f>
            <x14:dxf>
              <fill>
                <patternFill>
                  <bgColor rgb="FF0070C0"/>
                </patternFill>
              </fill>
            </x14:dxf>
          </x14:cfRule>
          <xm:sqref>N71</xm:sqref>
        </x14:conditionalFormatting>
        <x14:conditionalFormatting xmlns:xm="http://schemas.microsoft.com/office/excel/2006/main">
          <x14:cfRule type="expression" priority="101" id="{359C04A4-6DF6-40A4-B178-F745904A4EA3}">
            <xm:f>AND(Feuil15!$L$92&gt;=1,Feuil15!$L$92&gt;=D$19)</xm:f>
            <x14:dxf>
              <fill>
                <patternFill>
                  <bgColor rgb="FF0070C0"/>
                </patternFill>
              </fill>
            </x14:dxf>
          </x14:cfRule>
          <xm:sqref>N72</xm:sqref>
        </x14:conditionalFormatting>
        <x14:conditionalFormatting xmlns:xm="http://schemas.microsoft.com/office/excel/2006/main">
          <x14:cfRule type="expression" priority="100" id="{F04A208D-5F02-4473-B23D-93501D401C94}">
            <xm:f>AND(Feuil15!$L$91&gt;=1,Feuil15!$L$91&gt;=D$19)</xm:f>
            <x14:dxf>
              <fill>
                <patternFill>
                  <bgColor rgb="FF0070C0"/>
                </patternFill>
              </fill>
            </x14:dxf>
          </x14:cfRule>
          <xm:sqref>N73</xm:sqref>
        </x14:conditionalFormatting>
        <x14:conditionalFormatting xmlns:xm="http://schemas.microsoft.com/office/excel/2006/main">
          <x14:cfRule type="expression" priority="99" id="{AE8D0B7F-107C-48B1-AA60-1D6C7320C36D}">
            <xm:f>AND(Feuil15!$L$90&gt;=1,Feuil15!$L$90&gt;=D$19)</xm:f>
            <x14:dxf>
              <fill>
                <patternFill>
                  <bgColor rgb="FF0070C0"/>
                </patternFill>
              </fill>
            </x14:dxf>
          </x14:cfRule>
          <xm:sqref>N74</xm:sqref>
        </x14:conditionalFormatting>
        <x14:conditionalFormatting xmlns:xm="http://schemas.microsoft.com/office/excel/2006/main">
          <x14:cfRule type="expression" priority="98" id="{A6736D44-A9F6-4189-B846-B467E710E024}">
            <xm:f>AND(Feuil15!$L$90&gt;=1,Feuil15!$L$90&gt;=E$19)</xm:f>
            <x14:dxf>
              <fill>
                <patternFill>
                  <bgColor rgb="FF0070C0"/>
                </patternFill>
              </fill>
            </x14:dxf>
          </x14:cfRule>
          <xm:sqref>O74</xm:sqref>
        </x14:conditionalFormatting>
        <x14:conditionalFormatting xmlns:xm="http://schemas.microsoft.com/office/excel/2006/main">
          <x14:cfRule type="expression" priority="97" id="{AE526022-3174-4028-8265-94BD03DB8656}">
            <xm:f>AND(Feuil15!$L$90&gt;=1,Feuil15!$L$90&gt;=F$19)</xm:f>
            <x14:dxf>
              <fill>
                <patternFill>
                  <bgColor rgb="FF0070C0"/>
                </patternFill>
              </fill>
            </x14:dxf>
          </x14:cfRule>
          <xm:sqref>P74</xm:sqref>
        </x14:conditionalFormatting>
        <x14:conditionalFormatting xmlns:xm="http://schemas.microsoft.com/office/excel/2006/main">
          <x14:cfRule type="expression" priority="96" id="{AB3713DE-F2F5-4CC8-92DF-EC6A1B65C7F6}">
            <xm:f>AND(Feuil15!$L$90&gt;=1,Feuil15!$L$90&gt;=G$19)</xm:f>
            <x14:dxf>
              <fill>
                <patternFill>
                  <bgColor rgb="FF0070C0"/>
                </patternFill>
              </fill>
            </x14:dxf>
          </x14:cfRule>
          <xm:sqref>Q74</xm:sqref>
        </x14:conditionalFormatting>
        <x14:conditionalFormatting xmlns:xm="http://schemas.microsoft.com/office/excel/2006/main">
          <x14:cfRule type="expression" priority="95" id="{3C1190C8-A54D-4A76-9848-A5E595537966}">
            <xm:f>AND(Feuil15!$L$91&gt;=1,Feuil15!$L$91&gt;=E$19)</xm:f>
            <x14:dxf>
              <fill>
                <patternFill>
                  <bgColor rgb="FF0070C0"/>
                </patternFill>
              </fill>
            </x14:dxf>
          </x14:cfRule>
          <xm:sqref>O73</xm:sqref>
        </x14:conditionalFormatting>
        <x14:conditionalFormatting xmlns:xm="http://schemas.microsoft.com/office/excel/2006/main">
          <x14:cfRule type="expression" priority="94" id="{17ABC1AC-31F7-44BC-AF5C-52AB8A42FEBF}">
            <xm:f>AND(Feuil15!$L$91&gt;=1,Feuil15!$L$91&gt;=F$19)</xm:f>
            <x14:dxf>
              <fill>
                <patternFill>
                  <bgColor rgb="FF0070C0"/>
                </patternFill>
              </fill>
            </x14:dxf>
          </x14:cfRule>
          <xm:sqref>P73</xm:sqref>
        </x14:conditionalFormatting>
        <x14:conditionalFormatting xmlns:xm="http://schemas.microsoft.com/office/excel/2006/main">
          <x14:cfRule type="expression" priority="93" id="{3C2D1087-FC79-4DE0-BFA9-823D690EA64F}">
            <xm:f>AND(Feuil15!$L$91&gt;=1,Feuil15!$L$91&gt;=G$19)</xm:f>
            <x14:dxf>
              <fill>
                <patternFill>
                  <bgColor rgb="FF0070C0"/>
                </patternFill>
              </fill>
            </x14:dxf>
          </x14:cfRule>
          <xm:sqref>Q73</xm:sqref>
        </x14:conditionalFormatting>
        <x14:conditionalFormatting xmlns:xm="http://schemas.microsoft.com/office/excel/2006/main">
          <x14:cfRule type="expression" priority="92" id="{62FFBF19-FF80-44FE-8F8A-A5FABDE29F57}">
            <xm:f>AND(Feuil15!$L$92&gt;=1,Feuil15!$L$92&gt;=E$19)</xm:f>
            <x14:dxf>
              <fill>
                <patternFill>
                  <bgColor rgb="FF0070C0"/>
                </patternFill>
              </fill>
            </x14:dxf>
          </x14:cfRule>
          <xm:sqref>O72</xm:sqref>
        </x14:conditionalFormatting>
        <x14:conditionalFormatting xmlns:xm="http://schemas.microsoft.com/office/excel/2006/main">
          <x14:cfRule type="expression" priority="91" id="{764B19E3-6509-4E46-8499-3B92765E234E}">
            <xm:f>AND(Feuil15!$L$92&gt;=1,Feuil15!$L$92&gt;=F$19)</xm:f>
            <x14:dxf>
              <fill>
                <patternFill>
                  <bgColor rgb="FF0070C0"/>
                </patternFill>
              </fill>
            </x14:dxf>
          </x14:cfRule>
          <xm:sqref>P72</xm:sqref>
        </x14:conditionalFormatting>
        <x14:conditionalFormatting xmlns:xm="http://schemas.microsoft.com/office/excel/2006/main">
          <x14:cfRule type="expression" priority="90" id="{153150D1-DEED-4BE0-97D4-6CF075C6522A}">
            <xm:f>AND(Feuil15!$L$92&gt;=1,Feuil15!$L$92&gt;=G$19)</xm:f>
            <x14:dxf>
              <fill>
                <patternFill>
                  <bgColor rgb="FF0070C0"/>
                </patternFill>
              </fill>
            </x14:dxf>
          </x14:cfRule>
          <xm:sqref>Q72</xm:sqref>
        </x14:conditionalFormatting>
        <x14:conditionalFormatting xmlns:xm="http://schemas.microsoft.com/office/excel/2006/main">
          <x14:cfRule type="expression" priority="89" id="{DF2BF01B-314C-49C1-8429-9AC66A05923B}">
            <xm:f>AND(Feuil15!$L$93&gt;=1,Feuil15!$L$93&gt;=E$19)</xm:f>
            <x14:dxf>
              <fill>
                <patternFill>
                  <bgColor rgb="FF0070C0"/>
                </patternFill>
              </fill>
            </x14:dxf>
          </x14:cfRule>
          <xm:sqref>O71</xm:sqref>
        </x14:conditionalFormatting>
        <x14:conditionalFormatting xmlns:xm="http://schemas.microsoft.com/office/excel/2006/main">
          <x14:cfRule type="expression" priority="88" id="{792CC9AD-2A40-40D2-BC22-2DEA8CA3050F}">
            <xm:f>AND(Feuil15!$L$93&gt;=1,Feuil15!$L$93&gt;=F$19)</xm:f>
            <x14:dxf>
              <fill>
                <patternFill>
                  <bgColor rgb="FF0070C0"/>
                </patternFill>
              </fill>
            </x14:dxf>
          </x14:cfRule>
          <xm:sqref>P71</xm:sqref>
        </x14:conditionalFormatting>
        <x14:conditionalFormatting xmlns:xm="http://schemas.microsoft.com/office/excel/2006/main">
          <x14:cfRule type="expression" priority="87" id="{26CEACFD-3760-4B1B-8AB7-22E349E08925}">
            <xm:f>AND(Feuil15!$L$93&gt;=1,Feuil15!$L$93&gt;=G$19)</xm:f>
            <x14:dxf>
              <fill>
                <patternFill>
                  <bgColor rgb="FF0070C0"/>
                </patternFill>
              </fill>
            </x14:dxf>
          </x14:cfRule>
          <xm:sqref>Q71</xm:sqref>
        </x14:conditionalFormatting>
        <x14:conditionalFormatting xmlns:xm="http://schemas.microsoft.com/office/excel/2006/main">
          <x14:cfRule type="expression" priority="86" id="{7F5F2747-70F9-443E-8551-F65658965F20}">
            <xm:f>AND(Feuil15!$L$94&gt;=1,Feuil15!$L$94&gt;=E$19)</xm:f>
            <x14:dxf>
              <fill>
                <patternFill>
                  <bgColor rgb="FF0070C0"/>
                </patternFill>
              </fill>
            </x14:dxf>
          </x14:cfRule>
          <xm:sqref>O70</xm:sqref>
        </x14:conditionalFormatting>
        <x14:conditionalFormatting xmlns:xm="http://schemas.microsoft.com/office/excel/2006/main">
          <x14:cfRule type="expression" priority="85" id="{DB9FA8A2-873D-4445-AF57-CFC855F051F8}">
            <xm:f>AND(Feuil15!$L$94&gt;=1,Feuil15!$L$94&gt;=F$19)</xm:f>
            <x14:dxf>
              <fill>
                <patternFill>
                  <bgColor rgb="FF0070C0"/>
                </patternFill>
              </fill>
            </x14:dxf>
          </x14:cfRule>
          <xm:sqref>P70</xm:sqref>
        </x14:conditionalFormatting>
        <x14:conditionalFormatting xmlns:xm="http://schemas.microsoft.com/office/excel/2006/main">
          <x14:cfRule type="expression" priority="84" id="{7DAEE786-A36E-4266-8AF6-5F2F0AF60FD9}">
            <xm:f>AND(Feuil15!$L$94&gt;=1,Feuil15!$L$94&gt;=G$19)</xm:f>
            <x14:dxf>
              <fill>
                <patternFill>
                  <bgColor rgb="FF0070C0"/>
                </patternFill>
              </fill>
            </x14:dxf>
          </x14:cfRule>
          <xm:sqref>Q70</xm:sqref>
        </x14:conditionalFormatting>
        <x14:conditionalFormatting xmlns:xm="http://schemas.microsoft.com/office/excel/2006/main">
          <x14:cfRule type="expression" priority="83" id="{3FCA82F4-CCCB-4E70-B658-A271614894DB}">
            <xm:f>AND(Feuil15!$L$95&gt;=1,Feuil15!$L$95&gt;=E$19)</xm:f>
            <x14:dxf>
              <fill>
                <patternFill>
                  <bgColor rgb="FF0070C0"/>
                </patternFill>
              </fill>
            </x14:dxf>
          </x14:cfRule>
          <xm:sqref>O69</xm:sqref>
        </x14:conditionalFormatting>
        <x14:conditionalFormatting xmlns:xm="http://schemas.microsoft.com/office/excel/2006/main">
          <x14:cfRule type="expression" priority="82" id="{905082D4-55F6-4BFA-8656-F204E8ACFD2C}">
            <xm:f>AND(Feuil15!$L$95&gt;=1,Feuil15!$L$95&gt;=F$19)</xm:f>
            <x14:dxf>
              <fill>
                <patternFill>
                  <bgColor rgb="FF0070C0"/>
                </patternFill>
              </fill>
            </x14:dxf>
          </x14:cfRule>
          <xm:sqref>P69</xm:sqref>
        </x14:conditionalFormatting>
        <x14:conditionalFormatting xmlns:xm="http://schemas.microsoft.com/office/excel/2006/main">
          <x14:cfRule type="expression" priority="81" id="{3B559A4C-DC60-480A-8901-8E8B93A3D888}">
            <xm:f>AND(Feuil15!$L$95&gt;=1,Feuil15!$L$95&gt;=G$19)</xm:f>
            <x14:dxf>
              <fill>
                <patternFill>
                  <bgColor rgb="FF0070C0"/>
                </patternFill>
              </fill>
            </x14:dxf>
          </x14:cfRule>
          <xm:sqref>Q69</xm:sqref>
        </x14:conditionalFormatting>
        <x14:conditionalFormatting xmlns:xm="http://schemas.microsoft.com/office/excel/2006/main">
          <x14:cfRule type="expression" priority="80" id="{2D90723F-6884-4336-AC01-8EDC7F0661EB}">
            <xm:f>AND(Feuil15!$L$96&gt;=1,Feuil15!$L$96&gt;=E$19)</xm:f>
            <x14:dxf>
              <fill>
                <patternFill>
                  <bgColor rgb="FF0070C0"/>
                </patternFill>
              </fill>
            </x14:dxf>
          </x14:cfRule>
          <xm:sqref>O68</xm:sqref>
        </x14:conditionalFormatting>
        <x14:conditionalFormatting xmlns:xm="http://schemas.microsoft.com/office/excel/2006/main">
          <x14:cfRule type="expression" priority="79" id="{5DEC3F6E-9F39-428F-8D60-D4D607BF316C}">
            <xm:f>AND(Feuil15!$L$96&gt;=1,Feuil15!$L$96&gt;=F$19)</xm:f>
            <x14:dxf>
              <fill>
                <patternFill>
                  <bgColor rgb="FF0070C0"/>
                </patternFill>
              </fill>
            </x14:dxf>
          </x14:cfRule>
          <xm:sqref>P68</xm:sqref>
        </x14:conditionalFormatting>
        <x14:conditionalFormatting xmlns:xm="http://schemas.microsoft.com/office/excel/2006/main">
          <x14:cfRule type="expression" priority="78" id="{5278D04E-16F1-4F93-BF9A-9948AE251BFB}">
            <xm:f>AND(Feuil15!$L$96&gt;=1,Feuil15!$L$96&gt;=G$19)</xm:f>
            <x14:dxf>
              <fill>
                <patternFill>
                  <bgColor rgb="FF0070C0"/>
                </patternFill>
              </fill>
            </x14:dxf>
          </x14:cfRule>
          <xm:sqref>Q68</xm:sqref>
        </x14:conditionalFormatting>
        <x14:conditionalFormatting xmlns:xm="http://schemas.microsoft.com/office/excel/2006/main">
          <x14:cfRule type="expression" priority="77" id="{A5268A61-95C2-4FFE-A0FA-89275B0D5641}">
            <xm:f>AND(Feuil15!$L$97&gt;=1,Feuil15!$L$97&gt;=E$19)</xm:f>
            <x14:dxf>
              <fill>
                <patternFill>
                  <bgColor rgb="FF0070C0"/>
                </patternFill>
              </fill>
            </x14:dxf>
          </x14:cfRule>
          <xm:sqref>O67</xm:sqref>
        </x14:conditionalFormatting>
        <x14:conditionalFormatting xmlns:xm="http://schemas.microsoft.com/office/excel/2006/main">
          <x14:cfRule type="expression" priority="76" id="{9D5C872B-5CB5-48A7-B67A-02BEF3F35430}">
            <xm:f>AND(Feuil15!$L$97&gt;=1,Feuil15!$L$97&gt;=F$19)</xm:f>
            <x14:dxf>
              <fill>
                <patternFill>
                  <bgColor rgb="FF0070C0"/>
                </patternFill>
              </fill>
            </x14:dxf>
          </x14:cfRule>
          <xm:sqref>P67</xm:sqref>
        </x14:conditionalFormatting>
        <x14:conditionalFormatting xmlns:xm="http://schemas.microsoft.com/office/excel/2006/main">
          <x14:cfRule type="expression" priority="75" id="{3A28839C-0FE1-4D3F-8FFB-64B48A5DB931}">
            <xm:f>AND(Feuil15!$L$97&gt;=1,Feuil15!$L$97&gt;=G$19)</xm:f>
            <x14:dxf>
              <fill>
                <patternFill>
                  <bgColor rgb="FF0070C0"/>
                </patternFill>
              </fill>
            </x14:dxf>
          </x14:cfRule>
          <xm:sqref>Q67</xm:sqref>
        </x14:conditionalFormatting>
        <x14:conditionalFormatting xmlns:xm="http://schemas.microsoft.com/office/excel/2006/main">
          <x14:cfRule type="expression" priority="74" id="{C55B9390-25C1-42E9-8DCD-5DC0F2F89A12}">
            <xm:f>AND(Feuil15!$L$98&gt;=1,Feuil15!$L$98&gt;=E$19)</xm:f>
            <x14:dxf>
              <fill>
                <patternFill>
                  <bgColor rgb="FF0070C0"/>
                </patternFill>
              </fill>
            </x14:dxf>
          </x14:cfRule>
          <xm:sqref>O66</xm:sqref>
        </x14:conditionalFormatting>
        <x14:conditionalFormatting xmlns:xm="http://schemas.microsoft.com/office/excel/2006/main">
          <x14:cfRule type="expression" priority="73" id="{C3D30922-E380-407B-9284-8335F4980F93}">
            <xm:f>AND(Feuil15!$L$98&gt;=1,Feuil15!$L$98&gt;=F$19)</xm:f>
            <x14:dxf>
              <fill>
                <patternFill>
                  <bgColor rgb="FF0070C0"/>
                </patternFill>
              </fill>
            </x14:dxf>
          </x14:cfRule>
          <xm:sqref>P66</xm:sqref>
        </x14:conditionalFormatting>
        <x14:conditionalFormatting xmlns:xm="http://schemas.microsoft.com/office/excel/2006/main">
          <x14:cfRule type="expression" priority="72" id="{C7FEF43D-3B5A-4AF1-8CB9-22A53002E958}">
            <xm:f>AND(Feuil15!$L$98&gt;=1,Feuil15!$L$98&gt;=G$19)</xm:f>
            <x14:dxf>
              <fill>
                <patternFill>
                  <bgColor rgb="FF0070C0"/>
                </patternFill>
              </fill>
            </x14:dxf>
          </x14:cfRule>
          <xm:sqref>Q66</xm:sqref>
        </x14:conditionalFormatting>
        <x14:conditionalFormatting xmlns:xm="http://schemas.microsoft.com/office/excel/2006/main">
          <x14:cfRule type="expression" priority="71" id="{EADF83A0-25B8-4934-91DE-534ABAB4E072}">
            <xm:f>AND(Feuil15!$L$99&gt;=1,Feuil15!$L$99&gt;=E$19)</xm:f>
            <x14:dxf>
              <fill>
                <patternFill>
                  <bgColor rgb="FF0070C0"/>
                </patternFill>
              </fill>
            </x14:dxf>
          </x14:cfRule>
          <xm:sqref>O65</xm:sqref>
        </x14:conditionalFormatting>
        <x14:conditionalFormatting xmlns:xm="http://schemas.microsoft.com/office/excel/2006/main">
          <x14:cfRule type="expression" priority="70" id="{C1DA704E-AE44-4921-AA29-79FF4F79DB9D}">
            <xm:f>AND(Feuil15!$L$99&gt;=1,Feuil15!$L$99&gt;=F$19)</xm:f>
            <x14:dxf>
              <fill>
                <patternFill>
                  <bgColor rgb="FF0070C0"/>
                </patternFill>
              </fill>
            </x14:dxf>
          </x14:cfRule>
          <xm:sqref>P65</xm:sqref>
        </x14:conditionalFormatting>
        <x14:conditionalFormatting xmlns:xm="http://schemas.microsoft.com/office/excel/2006/main">
          <x14:cfRule type="expression" priority="69" id="{23B36260-F751-4282-85A8-F587B0EDD96D}">
            <xm:f>AND(Feuil15!$L$99&gt;=1,Feuil15!$L$99&gt;=G$19)</xm:f>
            <x14:dxf>
              <fill>
                <patternFill>
                  <bgColor rgb="FF0070C0"/>
                </patternFill>
              </fill>
            </x14:dxf>
          </x14:cfRule>
          <xm:sqref>Q65</xm:sqref>
        </x14:conditionalFormatting>
        <x14:conditionalFormatting xmlns:xm="http://schemas.microsoft.com/office/excel/2006/main">
          <x14:cfRule type="expression" priority="68" id="{4036470E-C610-436B-8AC5-89199F6979BE}">
            <xm:f>AND(Feuil15!$L$100&gt;=1,Feuil15!$L$100&gt;=E$19)</xm:f>
            <x14:dxf>
              <fill>
                <patternFill>
                  <bgColor rgb="FF0070C0"/>
                </patternFill>
              </fill>
            </x14:dxf>
          </x14:cfRule>
          <xm:sqref>O64</xm:sqref>
        </x14:conditionalFormatting>
        <x14:conditionalFormatting xmlns:xm="http://schemas.microsoft.com/office/excel/2006/main">
          <x14:cfRule type="expression" priority="67" id="{9239A961-87B1-46E2-804C-72289E322389}">
            <xm:f>AND(Feuil15!$L$100&gt;=1,Feuil15!$L$100&gt;=F$19)</xm:f>
            <x14:dxf>
              <fill>
                <patternFill>
                  <bgColor rgb="FF0070C0"/>
                </patternFill>
              </fill>
            </x14:dxf>
          </x14:cfRule>
          <xm:sqref>P64</xm:sqref>
        </x14:conditionalFormatting>
        <x14:conditionalFormatting xmlns:xm="http://schemas.microsoft.com/office/excel/2006/main">
          <x14:cfRule type="expression" priority="66" id="{0837B57C-2671-4A24-9AA1-7D2574FA99BE}">
            <xm:f>AND(Feuil15!$L$100&gt;=1,Feuil15!$L$100&gt;=G$19)</xm:f>
            <x14:dxf>
              <fill>
                <patternFill>
                  <bgColor rgb="FF0070C0"/>
                </patternFill>
              </fill>
            </x14:dxf>
          </x14:cfRule>
          <xm:sqref>Q64</xm:sqref>
        </x14:conditionalFormatting>
        <x14:conditionalFormatting xmlns:xm="http://schemas.microsoft.com/office/excel/2006/main">
          <x14:cfRule type="expression" priority="65" id="{1397D51C-4FA9-47FE-AA98-143975D80476}">
            <xm:f>AND(Feuil15!$L$101&gt;=1,Feuil15!$L$101&gt;=E$19)</xm:f>
            <x14:dxf>
              <fill>
                <patternFill>
                  <bgColor rgb="FF0070C0"/>
                </patternFill>
              </fill>
            </x14:dxf>
          </x14:cfRule>
          <xm:sqref>O63</xm:sqref>
        </x14:conditionalFormatting>
        <x14:conditionalFormatting xmlns:xm="http://schemas.microsoft.com/office/excel/2006/main">
          <x14:cfRule type="expression" priority="64" id="{3B147BF4-C2D6-45E8-92F6-70589B0CC08A}">
            <xm:f>AND(Feuil15!$L$101&gt;=1,Feuil15!$L$101&gt;=F$19)</xm:f>
            <x14:dxf>
              <fill>
                <patternFill>
                  <bgColor rgb="FF0070C0"/>
                </patternFill>
              </fill>
            </x14:dxf>
          </x14:cfRule>
          <xm:sqref>P63</xm:sqref>
        </x14:conditionalFormatting>
        <x14:conditionalFormatting xmlns:xm="http://schemas.microsoft.com/office/excel/2006/main">
          <x14:cfRule type="expression" priority="63" id="{287DB6CB-9233-41D9-9355-6A1AD5F67645}">
            <xm:f>AND(Feuil15!$L$101&gt;=1,Feuil15!$L$101&gt;=G$19)</xm:f>
            <x14:dxf>
              <fill>
                <patternFill>
                  <bgColor rgb="FF0070C0"/>
                </patternFill>
              </fill>
            </x14:dxf>
          </x14:cfRule>
          <xm:sqref>Q63</xm:sqref>
        </x14:conditionalFormatting>
        <x14:conditionalFormatting xmlns:xm="http://schemas.microsoft.com/office/excel/2006/main">
          <x14:cfRule type="expression" priority="62" id="{5307709E-4794-4F2F-801E-9A006C55CC31}">
            <xm:f>AND(Feuil15!$L$102&gt;=1,Feuil15!$L$102&gt;=F$19)</xm:f>
            <x14:dxf>
              <fill>
                <patternFill>
                  <bgColor rgb="FF0070C0"/>
                </patternFill>
              </fill>
            </x14:dxf>
          </x14:cfRule>
          <xm:sqref>P62</xm:sqref>
        </x14:conditionalFormatting>
        <x14:conditionalFormatting xmlns:xm="http://schemas.microsoft.com/office/excel/2006/main">
          <x14:cfRule type="expression" priority="61" id="{0964B507-7D3C-4155-BC78-E2346AE5938B}">
            <xm:f>AND(Feuil15!$L$102&gt;=1,Feuil15!$L$102&gt;=G$19)</xm:f>
            <x14:dxf>
              <fill>
                <patternFill>
                  <bgColor rgb="FF0070C0"/>
                </patternFill>
              </fill>
            </x14:dxf>
          </x14:cfRule>
          <xm:sqref>Q62</xm:sqref>
        </x14:conditionalFormatting>
        <x14:conditionalFormatting xmlns:xm="http://schemas.microsoft.com/office/excel/2006/main">
          <x14:cfRule type="expression" priority="60" id="{F418A29E-F0C5-4259-A435-ED3AD487BE54}">
            <xm:f>AND(Feuil15!$L120&gt;=1)</xm:f>
            <x14:dxf>
              <fill>
                <patternFill>
                  <bgColor rgb="FF0070C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9" id="{35ECC32E-7CA0-4F31-AB2F-E3A1EEB8C42A}">
            <xm:f>AND(Feuil15!$L120&gt;=2)</xm:f>
            <x14:dxf>
              <fill>
                <patternFill>
                  <bgColor rgb="FF0070C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58" id="{640AF4D5-770A-4372-8945-8D359346E73D}">
            <xm:f>AND(Feuil15!$L120&gt;=3)</xm:f>
            <x14:dxf>
              <fill>
                <patternFill>
                  <bgColor rgb="FF0070C0"/>
                </patternFill>
              </fill>
            </x14:dxf>
          </x14:cfRule>
          <xm:sqref>AB39</xm:sqref>
        </x14:conditionalFormatting>
        <x14:conditionalFormatting xmlns:xm="http://schemas.microsoft.com/office/excel/2006/main">
          <x14:cfRule type="expression" priority="57" id="{FA05D6C6-5356-442F-87CB-8B35604C9F8B}">
            <xm:f>AND(Feuil15!$L$120&gt;=4)</xm:f>
            <x14:dxf>
              <fill>
                <patternFill>
                  <bgColor rgb="FF0070C0"/>
                </patternFill>
              </fill>
            </x14:dxf>
          </x14:cfRule>
          <xm:sqref>AD38</xm:sqref>
        </x14:conditionalFormatting>
        <x14:conditionalFormatting xmlns:xm="http://schemas.microsoft.com/office/excel/2006/main">
          <x14:cfRule type="expression" priority="56" id="{39E814EA-960F-4117-822E-A337986BD805}">
            <xm:f>AND(Feuil15!$L121&gt;=1)</xm:f>
            <x14:dxf>
              <fill>
                <patternFill>
                  <bgColor rgb="FF0070C0"/>
                </patternFill>
              </fill>
            </x14:dxf>
          </x14:cfRule>
          <xm:sqref>AD37</xm:sqref>
        </x14:conditionalFormatting>
        <x14:conditionalFormatting xmlns:xm="http://schemas.microsoft.com/office/excel/2006/main">
          <x14:cfRule type="expression" priority="55" id="{AB4365E7-0FED-4C61-89A5-FD0F16E7B883}">
            <xm:f>AND(Feuil15!$L121&gt;=4)</xm:f>
            <x14:dxf>
              <fill>
                <patternFill>
                  <bgColor rgb="FF0070C0"/>
                </patternFill>
              </fill>
            </x14:dxf>
          </x14:cfRule>
          <xm:sqref>AD36</xm:sqref>
        </x14:conditionalFormatting>
        <x14:conditionalFormatting xmlns:xm="http://schemas.microsoft.com/office/excel/2006/main">
          <x14:cfRule type="expression" priority="54" id="{CE114DE6-11E7-494F-8921-ECA382F8377E}">
            <xm:f>AND(Feuil15!$L122&gt;=1)</xm:f>
            <x14:dxf>
              <fill>
                <patternFill>
                  <bgColor rgb="FF0070C0"/>
                </patternFill>
              </fill>
            </x14:dxf>
          </x14:cfRule>
          <xm:sqref>AD35</xm:sqref>
        </x14:conditionalFormatting>
        <x14:conditionalFormatting xmlns:xm="http://schemas.microsoft.com/office/excel/2006/main">
          <x14:cfRule type="expression" priority="53" id="{D76398AA-DE06-44E6-9A88-84DAA19349A8}">
            <xm:f>AND(Feuil15!$L122&gt;=4)</xm:f>
            <x14:dxf>
              <fill>
                <patternFill>
                  <bgColor rgb="FF0070C0"/>
                </patternFill>
              </fill>
            </x14:dxf>
          </x14:cfRule>
          <xm:sqref>AD34</xm:sqref>
        </x14:conditionalFormatting>
        <x14:conditionalFormatting xmlns:xm="http://schemas.microsoft.com/office/excel/2006/main">
          <x14:cfRule type="expression" priority="52" id="{1B2A1A81-A04B-41CC-AD14-20611ACB3274}">
            <xm:f>AND(Feuil15!$L123&gt;=1)</xm:f>
            <x14:dxf>
              <fill>
                <patternFill>
                  <bgColor rgb="FF0070C0"/>
                </patternFill>
              </fill>
            </x14:dxf>
          </x14:cfRule>
          <xm:sqref>AD33</xm:sqref>
        </x14:conditionalFormatting>
        <x14:conditionalFormatting xmlns:xm="http://schemas.microsoft.com/office/excel/2006/main">
          <x14:cfRule type="expression" priority="51" id="{57337FC4-6CC8-4C0C-BAEE-3920E32E3865}">
            <xm:f>AND(Feuil15!$L123&gt;=4)</xm:f>
            <x14:dxf>
              <fill>
                <patternFill>
                  <bgColor rgb="FF0070C0"/>
                </patternFill>
              </fill>
            </x14:dxf>
          </x14:cfRule>
          <xm:sqref>AD32</xm:sqref>
        </x14:conditionalFormatting>
        <x14:conditionalFormatting xmlns:xm="http://schemas.microsoft.com/office/excel/2006/main">
          <x14:cfRule type="expression" priority="50" id="{B7F5CF48-40B7-48A1-95EA-E74D8FA59122}">
            <xm:f>AND(Feuil15!$L124&gt;=1)</xm:f>
            <x14:dxf>
              <fill>
                <patternFill>
                  <bgColor rgb="FF0070C0"/>
                </patternFill>
              </fill>
            </x14:dxf>
          </x14:cfRule>
          <xm:sqref>AD31</xm:sqref>
        </x14:conditionalFormatting>
        <x14:conditionalFormatting xmlns:xm="http://schemas.microsoft.com/office/excel/2006/main">
          <x14:cfRule type="expression" priority="49" id="{61ED7633-593A-43DA-9D0E-6DFB0296713E}">
            <xm:f>AND(Feuil15!$L126&gt;=1)</xm:f>
            <x14:dxf>
              <fill>
                <patternFill>
                  <bgColor rgb="FF0070C0"/>
                </patternFill>
              </fill>
            </x14:dxf>
          </x14:cfRule>
          <xm:sqref>AD29</xm:sqref>
        </x14:conditionalFormatting>
        <x14:conditionalFormatting xmlns:xm="http://schemas.microsoft.com/office/excel/2006/main">
          <x14:cfRule type="expression" priority="48" id="{A811EB52-43DE-4462-B036-FE0E1643DBA5}">
            <xm:f>AND(Feuil15!$L125&gt;=1)</xm:f>
            <x14:dxf>
              <fill>
                <patternFill>
                  <bgColor rgb="FF0070C0"/>
                </patternFill>
              </fill>
            </x14:dxf>
          </x14:cfRule>
          <xm:sqref>AD30</xm:sqref>
        </x14:conditionalFormatting>
        <x14:conditionalFormatting xmlns:xm="http://schemas.microsoft.com/office/excel/2006/main">
          <x14:cfRule type="expression" priority="47" id="{807F0AF3-C5CF-48CF-969D-D5F1FE75B031}">
            <xm:f>AND(Feuil15!$L127&gt;=1)</xm:f>
            <x14:dxf>
              <fill>
                <patternFill>
                  <bgColor rgb="FF0070C0"/>
                </patternFill>
              </fill>
            </x14:dxf>
          </x14:cfRule>
          <xm:sqref>AD28</xm:sqref>
        </x14:conditionalFormatting>
        <x14:conditionalFormatting xmlns:xm="http://schemas.microsoft.com/office/excel/2006/main">
          <x14:cfRule type="expression" priority="46" id="{B456C34E-AA05-4B69-9B23-F9E0089CA3EF}">
            <xm:f>AND(Feuil15!$L$127&gt;=4)</xm:f>
            <x14:dxf>
              <fill>
                <patternFill>
                  <bgColor rgb="FF0070C0"/>
                </patternFill>
              </fill>
            </x14:dxf>
          </x14:cfRule>
          <xm:sqref>AD27</xm:sqref>
        </x14:conditionalFormatting>
        <x14:conditionalFormatting xmlns:xm="http://schemas.microsoft.com/office/excel/2006/main">
          <x14:cfRule type="expression" priority="43" id="{61CB3003-C415-4C6F-952A-1800145BAEA7}">
            <xm:f>AND(Feuil15!$L$120&gt;=5)</xm:f>
            <x14:dxf>
              <fill>
                <patternFill>
                  <bgColor rgb="FF0070C0"/>
                </patternFill>
              </fill>
            </x14:dxf>
          </x14:cfRule>
          <xm:sqref>AC38</xm:sqref>
        </x14:conditionalFormatting>
        <x14:conditionalFormatting xmlns:xm="http://schemas.microsoft.com/office/excel/2006/main">
          <x14:cfRule type="expression" priority="42" id="{193DA6FA-55A8-4B74-ADBF-C2EBFD4A25C4}">
            <xm:f>AND(Feuil15!$L$120&gt;=6)</xm:f>
            <x14:dxf>
              <fill>
                <patternFill>
                  <bgColor rgb="FF0070C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41" id="{60012770-4F5A-4DB4-BD71-B47EAB6C0327}">
            <xm:f>AND(Feuil15!$L121&gt;=2)</xm:f>
            <x14:dxf>
              <fill>
                <patternFill>
                  <bgColor rgb="FF0070C0"/>
                </patternFill>
              </fill>
            </x14:dxf>
          </x14:cfRule>
          <xm:sqref>AC37</xm:sqref>
        </x14:conditionalFormatting>
        <x14:conditionalFormatting xmlns:xm="http://schemas.microsoft.com/office/excel/2006/main">
          <x14:cfRule type="expression" priority="40" id="{A5F40CC6-8DDD-48AE-8B43-A32E232FB12C}">
            <xm:f>AND(Feuil15!$L121&gt;=3)</xm:f>
            <x14:dxf>
              <fill>
                <patternFill>
                  <bgColor rgb="FF0070C0"/>
                </patternFill>
              </fill>
            </x14:dxf>
          </x14:cfRule>
          <xm:sqref>AB37</xm:sqref>
        </x14:conditionalFormatting>
        <x14:conditionalFormatting xmlns:xm="http://schemas.microsoft.com/office/excel/2006/main">
          <x14:cfRule type="expression" priority="39" id="{1119246D-67DE-4E45-A846-CCE8FE69083F}">
            <xm:f>AND(Feuil15!$L121&gt;=5)</xm:f>
            <x14:dxf>
              <fill>
                <patternFill>
                  <bgColor rgb="FF0070C0"/>
                </patternFill>
              </fill>
            </x14:dxf>
          </x14:cfRule>
          <xm:sqref>AC36</xm:sqref>
        </x14:conditionalFormatting>
        <x14:conditionalFormatting xmlns:xm="http://schemas.microsoft.com/office/excel/2006/main">
          <x14:cfRule type="expression" priority="38" id="{F05AF63E-02E1-4E86-BC0C-65D43264C00F}">
            <xm:f>AND(Feuil15!$L121&gt;=6)</xm:f>
            <x14:dxf>
              <fill>
                <patternFill>
                  <bgColor rgb="FF0070C0"/>
                </patternFill>
              </fill>
            </x14:dxf>
          </x14:cfRule>
          <xm:sqref>AB36</xm:sqref>
        </x14:conditionalFormatting>
        <x14:conditionalFormatting xmlns:xm="http://schemas.microsoft.com/office/excel/2006/main">
          <x14:cfRule type="expression" priority="37" id="{E27820B0-43DA-4AB7-B53B-0E6282CF0DF3}">
            <xm:f>AND(Feuil15!$L122&gt;=2)</xm:f>
            <x14:dxf>
              <fill>
                <patternFill>
                  <bgColor rgb="FF0070C0"/>
                </patternFill>
              </fill>
            </x14:dxf>
          </x14:cfRule>
          <xm:sqref>AC35</xm:sqref>
        </x14:conditionalFormatting>
        <x14:conditionalFormatting xmlns:xm="http://schemas.microsoft.com/office/excel/2006/main">
          <x14:cfRule type="expression" priority="36" id="{031AFA16-3E3D-4F7F-89B8-E00B2EB45DCD}">
            <xm:f>AND(Feuil15!$L122&gt;=3)</xm:f>
            <x14:dxf>
              <fill>
                <patternFill>
                  <bgColor rgb="FF0070C0"/>
                </patternFill>
              </fill>
            </x14:dxf>
          </x14:cfRule>
          <xm:sqref>AB35</xm:sqref>
        </x14:conditionalFormatting>
        <x14:conditionalFormatting xmlns:xm="http://schemas.microsoft.com/office/excel/2006/main">
          <x14:cfRule type="expression" priority="35" id="{5E4C70C6-1A0F-4F86-9CCF-3222ED9D3480}">
            <xm:f>AND(Feuil15!$L122&gt;=6)</xm:f>
            <x14:dxf>
              <fill>
                <patternFill>
                  <bgColor rgb="FF0070C0"/>
                </patternFill>
              </fill>
            </x14:dxf>
          </x14:cfRule>
          <xm:sqref>AB34</xm:sqref>
        </x14:conditionalFormatting>
        <x14:conditionalFormatting xmlns:xm="http://schemas.microsoft.com/office/excel/2006/main">
          <x14:cfRule type="expression" priority="34" id="{5FB17CEA-D98A-4C04-A34D-0335079A06C9}">
            <xm:f>AND(Feuil15!$L122&gt;=5)</xm:f>
            <x14:dxf>
              <fill>
                <patternFill>
                  <bgColor rgb="FF0070C0"/>
                </patternFill>
              </fill>
            </x14:dxf>
          </x14:cfRule>
          <xm:sqref>AC34</xm:sqref>
        </x14:conditionalFormatting>
        <x14:conditionalFormatting xmlns:xm="http://schemas.microsoft.com/office/excel/2006/main">
          <x14:cfRule type="expression" priority="33" id="{17FB4990-4FE7-4D11-B3D8-7A850FC5C026}">
            <xm:f>AND(Feuil15!$L123&gt;=2)</xm:f>
            <x14:dxf>
              <fill>
                <patternFill>
                  <bgColor rgb="FF0070C0"/>
                </patternFill>
              </fill>
            </x14:dxf>
          </x14:cfRule>
          <xm:sqref>AC33</xm:sqref>
        </x14:conditionalFormatting>
        <x14:conditionalFormatting xmlns:xm="http://schemas.microsoft.com/office/excel/2006/main">
          <x14:cfRule type="expression" priority="32" id="{619C1099-37AF-40A9-9B96-4FA76634EF4A}">
            <xm:f>AND(Feuil15!$L123&gt;=3)</xm:f>
            <x14:dxf>
              <fill>
                <patternFill>
                  <bgColor rgb="FF0070C0"/>
                </patternFill>
              </fill>
            </x14:dxf>
          </x14:cfRule>
          <xm:sqref>AB33</xm:sqref>
        </x14:conditionalFormatting>
        <x14:conditionalFormatting xmlns:xm="http://schemas.microsoft.com/office/excel/2006/main">
          <x14:cfRule type="expression" priority="31" id="{E78420AB-3A21-44B1-8A9B-1E939DF148C4}">
            <xm:f>AND(Feuil15!$L123&gt;=5)</xm:f>
            <x14:dxf>
              <fill>
                <patternFill>
                  <bgColor rgb="FF0070C0"/>
                </patternFill>
              </fill>
            </x14:dxf>
          </x14:cfRule>
          <xm:sqref>AC32</xm:sqref>
        </x14:conditionalFormatting>
        <x14:conditionalFormatting xmlns:xm="http://schemas.microsoft.com/office/excel/2006/main">
          <x14:cfRule type="expression" priority="30" id="{DA833C87-3D86-46DF-81E3-1314E4C11264}">
            <xm:f>AND(Feuil15!$L123&gt;=6)</xm:f>
            <x14:dxf>
              <fill>
                <patternFill>
                  <bgColor rgb="FF0070C0"/>
                </patternFill>
              </fill>
            </x14:dxf>
          </x14:cfRule>
          <xm:sqref>AB32</xm:sqref>
        </x14:conditionalFormatting>
        <x14:conditionalFormatting xmlns:xm="http://schemas.microsoft.com/office/excel/2006/main">
          <x14:cfRule type="expression" priority="29" id="{18CEA68E-6592-4CED-BBE8-C04DA1295D12}">
            <xm:f>AND(Feuil15!$L124&gt;=2)</xm:f>
            <x14:dxf>
              <fill>
                <patternFill>
                  <bgColor rgb="FF0070C0"/>
                </patternFill>
              </fill>
            </x14:dxf>
          </x14:cfRule>
          <xm:sqref>AC31</xm:sqref>
        </x14:conditionalFormatting>
        <x14:conditionalFormatting xmlns:xm="http://schemas.microsoft.com/office/excel/2006/main">
          <x14:cfRule type="expression" priority="28" id="{D3470D0F-B229-47C4-871D-A3A5BD81C6C3}">
            <xm:f>AND(Feuil15!$L124&gt;=3)</xm:f>
            <x14:dxf>
              <fill>
                <patternFill>
                  <bgColor rgb="FF0070C0"/>
                </patternFill>
              </fill>
            </x14:dxf>
          </x14:cfRule>
          <xm:sqref>AB31</xm:sqref>
        </x14:conditionalFormatting>
        <x14:conditionalFormatting xmlns:xm="http://schemas.microsoft.com/office/excel/2006/main">
          <x14:cfRule type="expression" priority="27" id="{D7CFA75F-9733-47A0-BB4D-441136C132E7}">
            <xm:f>AND(Feuil15!$L125&gt;=2)</xm:f>
            <x14:dxf>
              <fill>
                <patternFill>
                  <bgColor rgb="FF0070C0"/>
                </patternFill>
              </fill>
            </x14:dxf>
          </x14:cfRule>
          <xm:sqref>AC30</xm:sqref>
        </x14:conditionalFormatting>
        <x14:conditionalFormatting xmlns:xm="http://schemas.microsoft.com/office/excel/2006/main">
          <x14:cfRule type="expression" priority="26" id="{F7497E57-29F5-4A5C-9112-5AF34FDA915C}">
            <xm:f>AND(Feuil15!$L125&gt;=3)</xm:f>
            <x14:dxf>
              <fill>
                <patternFill>
                  <bgColor rgb="FF0070C0"/>
                </patternFill>
              </fill>
            </x14:dxf>
          </x14:cfRule>
          <xm:sqref>AB30</xm:sqref>
        </x14:conditionalFormatting>
        <x14:conditionalFormatting xmlns:xm="http://schemas.microsoft.com/office/excel/2006/main">
          <x14:cfRule type="expression" priority="25" id="{3540E54D-3FF7-4A84-826D-7C2645CA5DCE}">
            <xm:f>AND(Feuil15!$L126&gt;=2)</xm:f>
            <x14:dxf>
              <fill>
                <patternFill>
                  <bgColor rgb="FF0070C0"/>
                </patternFill>
              </fill>
            </x14:dxf>
          </x14:cfRule>
          <xm:sqref>AC29</xm:sqref>
        </x14:conditionalFormatting>
        <x14:conditionalFormatting xmlns:xm="http://schemas.microsoft.com/office/excel/2006/main">
          <x14:cfRule type="expression" priority="24" id="{8FE4F9E7-7808-46F1-8990-95839A724E22}">
            <xm:f>AND(Feuil15!$L126&gt;=3)</xm:f>
            <x14:dxf>
              <fill>
                <patternFill>
                  <bgColor rgb="FF0070C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23" id="{22A587D9-222B-4D58-A8CB-BC0550BC6359}">
            <xm:f>AND(Feuil15!$L127&gt;=2)</xm:f>
            <x14:dxf>
              <fill>
                <patternFill>
                  <bgColor rgb="FF0070C0"/>
                </patternFill>
              </fill>
            </x14:dxf>
          </x14:cfRule>
          <xm:sqref>AC28</xm:sqref>
        </x14:conditionalFormatting>
        <x14:conditionalFormatting xmlns:xm="http://schemas.microsoft.com/office/excel/2006/main">
          <x14:cfRule type="expression" priority="22" id="{70C7B56C-A043-4C7D-951A-15F2766AC4F6}">
            <xm:f>AND(Feuil15!$L127&gt;=3)</xm:f>
            <x14:dxf>
              <fill>
                <patternFill>
                  <bgColor rgb="FF0070C0"/>
                </patternFill>
              </fill>
            </x14:dxf>
          </x14:cfRule>
          <xm:sqref>AB28</xm:sqref>
        </x14:conditionalFormatting>
        <x14:conditionalFormatting xmlns:xm="http://schemas.microsoft.com/office/excel/2006/main">
          <x14:cfRule type="expression" priority="21" id="{3A4D9347-D528-42C0-B905-5619C4588E85}">
            <xm:f>AND(Feuil15!$L127&gt;=5)</xm:f>
            <x14:dxf>
              <fill>
                <patternFill>
                  <bgColor rgb="FF0070C0"/>
                </patternFill>
              </fill>
            </x14:dxf>
          </x14:cfRule>
          <xm:sqref>AC27</xm:sqref>
        </x14:conditionalFormatting>
        <x14:conditionalFormatting xmlns:xm="http://schemas.microsoft.com/office/excel/2006/main">
          <x14:cfRule type="expression" priority="20" id="{387B607C-4EE3-47F5-B790-59B9034FA47B}">
            <xm:f>AND(Feuil15!$L127&gt;=6)</xm:f>
            <x14:dxf>
              <fill>
                <patternFill>
                  <bgColor rgb="FF0070C0"/>
                </patternFill>
              </fill>
            </x14:dxf>
          </x14:cfRule>
          <xm:sqref>AB27</xm:sqref>
        </x14:conditionalFormatting>
        <x14:conditionalFormatting xmlns:xm="http://schemas.microsoft.com/office/excel/2006/main">
          <x14:cfRule type="expression" priority="19" id="{A8D62340-4A0D-481F-AF9B-D584A6D96CCE}">
            <xm:f>AND(Feuil15!$L$28&gt;=1)</xm:f>
            <x14:dxf>
              <fill>
                <patternFill>
                  <bgColor rgb="FF0070C0"/>
                </patternFill>
              </fill>
            </x14:dxf>
          </x14:cfRule>
          <xm:sqref>Q45</xm:sqref>
        </x14:conditionalFormatting>
        <x14:conditionalFormatting xmlns:xm="http://schemas.microsoft.com/office/excel/2006/main">
          <x14:cfRule type="expression" priority="18" id="{1B0C07B6-E147-4E49-A374-D8EED732C5D5}">
            <xm:f>AND(Feuil15!$L$29&gt;=1)</xm:f>
            <x14:dxf>
              <fill>
                <patternFill>
                  <bgColor rgb="FF0070C0"/>
                </patternFill>
              </fill>
            </x14:dxf>
          </x14:cfRule>
          <xm:sqref>Q44</xm:sqref>
        </x14:conditionalFormatting>
        <x14:conditionalFormatting xmlns:xm="http://schemas.microsoft.com/office/excel/2006/main">
          <x14:cfRule type="expression" priority="17" id="{EE25607E-66D4-47B3-B0C9-381E9D667D25}">
            <xm:f>AND(Feuil15!$L$30&gt;=1)</xm:f>
            <x14:dxf>
              <fill>
                <patternFill>
                  <bgColor rgb="FF0070C0"/>
                </patternFill>
              </fill>
            </x14:dxf>
          </x14:cfRule>
          <xm:sqref>Q43</xm:sqref>
        </x14:conditionalFormatting>
        <x14:conditionalFormatting xmlns:xm="http://schemas.microsoft.com/office/excel/2006/main">
          <x14:cfRule type="expression" priority="16" id="{67005BA3-3E4A-4E9B-B9AE-2E6D3A5B8E14}">
            <xm:f>AND(Feuil15!$L$89&gt;=1)</xm:f>
            <x14:dxf>
              <fill>
                <patternFill>
                  <bgColor rgb="FF0070C0"/>
                </patternFill>
              </fill>
            </x14:dxf>
          </x14:cfRule>
          <xm:sqref>U74</xm:sqref>
        </x14:conditionalFormatting>
        <x14:conditionalFormatting xmlns:xm="http://schemas.microsoft.com/office/excel/2006/main">
          <x14:cfRule type="expression" priority="15" id="{FFB938FD-428E-441F-B067-AE1C7FF9460B}">
            <xm:f>AND(Feuil15!$L$89&gt;=2)</xm:f>
            <x14:dxf>
              <fill>
                <patternFill>
                  <bgColor rgb="FF0070C0"/>
                </patternFill>
              </fill>
            </x14:dxf>
          </x14:cfRule>
          <xm:sqref>V74</xm:sqref>
        </x14:conditionalFormatting>
        <x14:conditionalFormatting xmlns:xm="http://schemas.microsoft.com/office/excel/2006/main">
          <x14:cfRule type="expression" priority="14" id="{5BA1AE62-0039-4E47-9E0F-7B2219C6FA01}">
            <xm:f>AND(Feuil15!$L$89&gt;=3)</xm:f>
            <x14:dxf>
              <fill>
                <patternFill>
                  <bgColor rgb="FF0070C0"/>
                </patternFill>
              </fill>
            </x14:dxf>
          </x14:cfRule>
          <xm:sqref>W74</xm:sqref>
        </x14:conditionalFormatting>
        <x14:conditionalFormatting xmlns:xm="http://schemas.microsoft.com/office/excel/2006/main">
          <x14:cfRule type="expression" priority="13" id="{B0D31415-2131-4514-9271-EBAE66DF8FCB}">
            <xm:f>AND(Feuil15!$L66&gt;=2)</xm:f>
            <x14:dxf>
              <fill>
                <patternFill>
                  <bgColor rgb="FF0070C0"/>
                </patternFill>
              </fill>
            </x14:dxf>
          </x14:cfRule>
          <xm:sqref>AJ63:AJ74</xm:sqref>
        </x14:conditionalFormatting>
        <x14:conditionalFormatting xmlns:xm="http://schemas.microsoft.com/office/excel/2006/main">
          <x14:cfRule type="expression" priority="1" id="{852A5186-380C-461A-BEAC-1A8CE01133F3}">
            <xm:f>AND(Feuil15!$L$47&gt;=1)</xm:f>
            <x14:dxf>
              <fill>
                <patternFill>
                  <bgColor rgb="FF0070C0"/>
                </patternFill>
              </fill>
            </x14:dxf>
          </x14:cfRule>
          <xm:sqref>W27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28"/>
  <sheetViews>
    <sheetView zoomScale="70" zoomScaleNormal="70" workbookViewId="0">
      <selection activeCell="B31" sqref="B31"/>
    </sheetView>
  </sheetViews>
  <sheetFormatPr baseColWidth="10" defaultRowHeight="15" x14ac:dyDescent="0.25"/>
  <cols>
    <col min="1" max="1" width="46.7109375" bestFit="1" customWidth="1"/>
    <col min="2" max="2" width="13.85546875" style="31" customWidth="1"/>
    <col min="3" max="3" width="11.42578125" style="28"/>
    <col min="4" max="4" width="24.85546875" customWidth="1"/>
    <col min="5" max="5" width="11.7109375" bestFit="1" customWidth="1"/>
    <col min="6" max="6" width="26.28515625" customWidth="1"/>
    <col min="7" max="7" width="24.5703125" customWidth="1"/>
    <col min="8" max="8" width="27.28515625" customWidth="1"/>
    <col min="9" max="9" width="17.5703125" customWidth="1"/>
    <col min="10" max="10" width="25.7109375" customWidth="1"/>
    <col min="11" max="11" width="21.28515625" customWidth="1"/>
    <col min="12" max="12" width="25.85546875" customWidth="1"/>
    <col min="13" max="13" width="13" customWidth="1"/>
    <col min="14" max="14" width="24.7109375" customWidth="1"/>
    <col min="15" max="15" width="15.7109375" customWidth="1"/>
    <col min="16" max="16" width="22.140625" customWidth="1"/>
    <col min="17" max="17" width="14.42578125" customWidth="1"/>
    <col min="18" max="18" width="17.28515625" customWidth="1"/>
    <col min="21" max="25" width="13.28515625" bestFit="1" customWidth="1"/>
  </cols>
  <sheetData>
    <row r="1" spans="1:18" x14ac:dyDescent="0.25">
      <c r="A1" t="s">
        <v>328</v>
      </c>
      <c r="B1" s="31" t="s">
        <v>329</v>
      </c>
      <c r="C1" s="28" t="s">
        <v>330</v>
      </c>
      <c r="D1" t="s">
        <v>779</v>
      </c>
      <c r="E1" t="s">
        <v>780</v>
      </c>
      <c r="F1" t="s">
        <v>781</v>
      </c>
      <c r="G1" t="s">
        <v>778</v>
      </c>
      <c r="H1" t="s">
        <v>782</v>
      </c>
      <c r="I1" t="s">
        <v>783</v>
      </c>
      <c r="J1" t="s">
        <v>784</v>
      </c>
      <c r="K1" t="s">
        <v>785</v>
      </c>
      <c r="L1" t="s">
        <v>786</v>
      </c>
      <c r="M1" t="s">
        <v>787</v>
      </c>
      <c r="N1" t="s">
        <v>789</v>
      </c>
      <c r="O1" t="s">
        <v>790</v>
      </c>
      <c r="P1" t="s">
        <v>791</v>
      </c>
      <c r="Q1" t="s">
        <v>792</v>
      </c>
      <c r="R1" t="s">
        <v>788</v>
      </c>
    </row>
    <row r="2" spans="1:18" x14ac:dyDescent="0.25">
      <c r="A2" t="s">
        <v>300</v>
      </c>
      <c r="B2" s="3">
        <v>40711372</v>
      </c>
      <c r="C2" s="28" t="s">
        <v>323</v>
      </c>
      <c r="D2" t="str">
        <f t="array" ref="D2">IFERROR(INDEX(Feuil15!$A$4:$A$860,MATCH(Tableau1[[#This Row],[Code]],Feuil15!$B$4:$B$860,0)),"Non présent")</f>
        <v>Non présent</v>
      </c>
      <c r="E2">
        <f>IFERROR(INDEX(Feuil15!$C$4:$C$860,MATCH(Tableau1[[#This Row],[Code]],Feuil15!$B$4:$B$860,0)),0)</f>
        <v>0</v>
      </c>
      <c r="F2" s="3" t="str">
        <f t="array" ref="F2">IFERROR(INDEX(Feuil15!$A$4:$A$860,MATCH(1,(Feuil15!$B$4:$B$860=Tableau1[[#This Row],[Code]])*(Feuil15!$A$4:$A$860&lt;&gt;Tableau1[[#This Row],[Emplacement1]]),0),1),"Non présent")</f>
        <v>Non présent</v>
      </c>
      <c r="G2" s="3">
        <f t="array" ref="G2">IFERROR(INDEX(Feuil15!$C$4:$C$860,MATCH(1,(Feuil15!$B$4:$B$860=Tableau1[[#This Row],[Code]])*(Feuil15!$A$4:$A$860&lt;&gt;Tableau1[[#This Row],[Emplacement1]]),0),1),0)</f>
        <v>0</v>
      </c>
      <c r="H2" s="3" t="str">
        <f t="array" ref="H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" s="3">
        <f t="array" ref="I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" s="3" t="str">
        <f t="array" ref="J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" s="3">
        <f t="array" ref="K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" s="3" t="str">
        <f t="array" ref="L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" s="3">
        <f t="array" ref="M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" s="3" t="str">
        <f t="array" ref="N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" s="3" t="str">
        <f t="array" ref="P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" s="3">
        <f t="array" ref="Q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" spans="1:18" x14ac:dyDescent="0.25">
      <c r="A3" t="s">
        <v>301</v>
      </c>
      <c r="B3" s="3">
        <v>43107863</v>
      </c>
      <c r="C3" s="28" t="s">
        <v>323</v>
      </c>
      <c r="D3" t="str">
        <f t="array" ref="D3">IFERROR(INDEX(Feuil15!$A$4:$A$860,MATCH(Tableau1[[#This Row],[Code]],Feuil15!$B$4:$B$860,0)),"Non présent")</f>
        <v>Non présent</v>
      </c>
      <c r="E3">
        <f>IFERROR(INDEX(Feuil15!$C$4:$C$860,MATCH(Tableau1[[#This Row],[Code]],Feuil15!$B$4:$B$860,0)),0)</f>
        <v>0</v>
      </c>
      <c r="F3" s="3" t="str">
        <f t="array" ref="F3">IFERROR(INDEX(Feuil15!$A$4:$A$860,MATCH(1,(Feuil15!$B$4:$B$860=Tableau1[[#This Row],[Code]])*(Feuil15!$A$4:$A$860&lt;&gt;Tableau1[[#This Row],[Emplacement1]]),0),1),"Non présent")</f>
        <v>Non présent</v>
      </c>
      <c r="G3" s="3">
        <f t="array" ref="G3">IFERROR(INDEX(Feuil15!$C$4:$C$860,MATCH(1,(Feuil15!$B$4:$B$860=Tableau1[[#This Row],[Code]])*(Feuil15!$A$4:$A$860&lt;&gt;Tableau1[[#This Row],[Emplacement1]]),0),1),0)</f>
        <v>0</v>
      </c>
      <c r="H3" s="3" t="str">
        <f t="array" ref="H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" s="3">
        <f t="array" ref="I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" s="3" t="str">
        <f t="array" ref="J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" s="3">
        <f t="array" ref="K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" s="3" t="str">
        <f t="array" ref="L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" s="3">
        <f t="array" ref="M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" s="3" t="str">
        <f t="array" ref="N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" s="3" t="str">
        <f t="array" ref="P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" s="3">
        <f t="array" ref="Q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4" spans="1:18" x14ac:dyDescent="0.25">
      <c r="A4" t="s">
        <v>302</v>
      </c>
      <c r="B4" s="3">
        <v>40702037</v>
      </c>
      <c r="C4" s="28" t="s">
        <v>323</v>
      </c>
      <c r="D4" t="str">
        <f t="array" ref="D4">IFERROR(INDEX(Feuil15!$A$4:$A$860,MATCH(Tableau1[[#This Row],[Code]],Feuil15!$B$4:$B$860,0)),"Non présent")</f>
        <v>IP01</v>
      </c>
      <c r="E4">
        <f>IFERROR(INDEX(Feuil15!$C$4:$C$860,MATCH(Tableau1[[#This Row],[Code]],Feuil15!$B$4:$B$860,0)),0)</f>
        <v>10</v>
      </c>
      <c r="F4" s="3" t="str">
        <f t="array" ref="F4">IFERROR(INDEX(Feuil15!$A$4:$A$860,MATCH(1,(Feuil15!$B$4:$B$860=Tableau1[[#This Row],[Code]])*(Feuil15!$A$4:$A$860&lt;&gt;Tableau1[[#This Row],[Emplacement1]]),0),1),"Non présent")</f>
        <v>IP09</v>
      </c>
      <c r="G4" s="3">
        <f t="array" ref="G4">IFERROR(INDEX(Feuil15!$C$4:$C$860,MATCH(1,(Feuil15!$B$4:$B$860=Tableau1[[#This Row],[Code]])*(Feuil15!$A$4:$A$860&lt;&gt;Tableau1[[#This Row],[Emplacement1]]),0),1),0)</f>
        <v>11</v>
      </c>
      <c r="H4" s="3" t="str">
        <f t="array" ref="H4">IFERROR(INDEX(Feuil15!$A$4:$A$860,MATCH(1,(Feuil15!$B$4:$B$860=Tableau1[[#This Row],[Code]])*(Feuil15!$A$4:$A$860&lt;&gt;Tableau1[[#This Row],[Emplacement1]])*(Feuil15!$A$4:$A$860&lt;&gt;Tableau1[[#This Row],[Emplacement2]]),0),1),"Non présent")</f>
        <v>IP10</v>
      </c>
      <c r="I4" s="3">
        <f t="array" ref="I4">IFERROR(INDEX(Feuil15!$C$4:$C$860,MATCH(1,(Feuil15!$B$4:$B$860=Tableau1[[#This Row],[Code]])*(Feuil15!$A$4:$A$860&lt;&gt;Tableau1[[#This Row],[Emplacement1]])*(Feuil15!$A$4:$A$860&lt;&gt;Tableau1[[#This Row],[Emplacement2]]),0),1),0)</f>
        <v>1</v>
      </c>
      <c r="J4" s="3" t="str">
        <f t="array" ref="J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" s="3">
        <f t="array" ref="K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" s="3" t="str">
        <f t="array" ref="L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" s="3">
        <f t="array" ref="M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" s="3" t="str">
        <f t="array" ref="N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" s="3" t="str">
        <f t="array" ref="P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" s="3">
        <f t="array" ref="Q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" s="3">
        <f>Tableau1[[#This Row],[Stock7]]+Tableau1[[#This Row],[Stock5]]+Tableau1[[#This Row],[Stock3]]+Tableau1[[#This Row],[Stock6]]+Tableau1[[#This Row],[Stock4]]+Tableau1[[#This Row],[Stock2]]+Tableau1[[#This Row],[Stock1]]</f>
        <v>22</v>
      </c>
    </row>
    <row r="5" spans="1:18" x14ac:dyDescent="0.25">
      <c r="A5" t="s">
        <v>303</v>
      </c>
      <c r="B5" s="3">
        <v>40711386</v>
      </c>
      <c r="C5" s="28" t="s">
        <v>323</v>
      </c>
      <c r="D5" t="str">
        <f t="array" ref="D5">IFERROR(INDEX(Feuil15!$A$4:$A$860,MATCH(Tableau1[[#This Row],[Code]],Feuil15!$B$4:$B$860,0)),"Non présent")</f>
        <v>Non présent</v>
      </c>
      <c r="E5">
        <f>IFERROR(INDEX(Feuil15!$C$4:$C$860,MATCH(Tableau1[[#This Row],[Code]],Feuil15!$B$4:$B$860,0)),0)</f>
        <v>0</v>
      </c>
      <c r="F5" s="3" t="str">
        <f t="array" ref="F5">IFERROR(INDEX(Feuil15!$A$4:$A$860,MATCH(1,(Feuil15!$B$4:$B$860=Tableau1[[#This Row],[Code]])*(Feuil15!$A$4:$A$860&lt;&gt;Tableau1[[#This Row],[Emplacement1]]),0),1),"Non présent")</f>
        <v>Non présent</v>
      </c>
      <c r="G5" s="3">
        <f t="array" ref="G5">IFERROR(INDEX(Feuil15!$C$4:$C$860,MATCH(1,(Feuil15!$B$4:$B$860=Tableau1[[#This Row],[Code]])*(Feuil15!$A$4:$A$860&lt;&gt;Tableau1[[#This Row],[Emplacement1]]),0),1),0)</f>
        <v>0</v>
      </c>
      <c r="H5" s="3" t="str">
        <f t="array" ref="H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" s="3">
        <f t="array" ref="I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" s="3" t="str">
        <f t="array" ref="J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" s="3">
        <f t="array" ref="K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" s="3" t="str">
        <f t="array" ref="L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" s="3">
        <f t="array" ref="M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" s="3" t="str">
        <f t="array" ref="N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" s="3" t="str">
        <f t="array" ref="P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" s="3">
        <f t="array" ref="Q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" spans="1:18" x14ac:dyDescent="0.25">
      <c r="A6" t="s">
        <v>304</v>
      </c>
      <c r="B6" s="3">
        <v>40711935</v>
      </c>
      <c r="C6" s="28" t="s">
        <v>323</v>
      </c>
      <c r="D6" t="str">
        <f t="array" ref="D6">IFERROR(INDEX(Feuil15!$A$4:$A$860,MATCH(Tableau1[[#This Row],[Code]],Feuil15!$B$4:$B$860,0)),"Non présent")</f>
        <v>CM07</v>
      </c>
      <c r="E6">
        <f>IFERROR(INDEX(Feuil15!$C$4:$C$860,MATCH(Tableau1[[#This Row],[Code]],Feuil15!$B$4:$B$860,0)),0)</f>
        <v>10</v>
      </c>
      <c r="F6" s="3" t="str">
        <f t="array" ref="F6">IFERROR(INDEX(Feuil15!$A$4:$A$860,MATCH(1,(Feuil15!$B$4:$B$860=Tableau1[[#This Row],[Code]])*(Feuil15!$A$4:$A$860&lt;&gt;Tableau1[[#This Row],[Emplacement1]]),0),1),"Non présent")</f>
        <v>Non présent</v>
      </c>
      <c r="G6" s="3">
        <f t="array" ref="G6">IFERROR(INDEX(Feuil15!$C$4:$C$860,MATCH(1,(Feuil15!$B$4:$B$860=Tableau1[[#This Row],[Code]])*(Feuil15!$A$4:$A$860&lt;&gt;Tableau1[[#This Row],[Emplacement1]]),0),1),0)</f>
        <v>0</v>
      </c>
      <c r="H6" s="3" t="str">
        <f t="array" ref="H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" s="3">
        <f t="array" ref="I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" s="3" t="str">
        <f t="array" ref="J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" s="3">
        <f t="array" ref="K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" s="3" t="str">
        <f t="array" ref="L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" s="3">
        <f t="array" ref="M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" s="3" t="str">
        <f t="array" ref="N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" s="3" t="str">
        <f t="array" ref="P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" s="3">
        <f t="array" ref="Q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" s="3">
        <f>Tableau1[[#This Row],[Stock7]]+Tableau1[[#This Row],[Stock5]]+Tableau1[[#This Row],[Stock3]]+Tableau1[[#This Row],[Stock6]]+Tableau1[[#This Row],[Stock4]]+Tableau1[[#This Row],[Stock2]]+Tableau1[[#This Row],[Stock1]]</f>
        <v>10</v>
      </c>
    </row>
    <row r="7" spans="1:18" x14ac:dyDescent="0.25">
      <c r="A7" t="s">
        <v>305</v>
      </c>
      <c r="B7" s="3">
        <v>43883022</v>
      </c>
      <c r="C7" s="28" t="s">
        <v>324</v>
      </c>
      <c r="D7" t="str">
        <f t="array" ref="D7">IFERROR(INDEX(Feuil15!$A$4:$A$860,MATCH(Tableau1[[#This Row],[Code]],Feuil15!$B$4:$B$860,0)),"Non présent")</f>
        <v>CM04</v>
      </c>
      <c r="E7">
        <f>IFERROR(INDEX(Feuil15!$C$4:$C$860,MATCH(Tableau1[[#This Row],[Code]],Feuil15!$B$4:$B$860,0)),0)</f>
        <v>8</v>
      </c>
      <c r="F7" s="3" t="str">
        <f t="array" ref="F7">IFERROR(INDEX(Feuil15!$A$4:$A$860,MATCH(1,(Feuil15!$B$4:$B$860=Tableau1[[#This Row],[Code]])*(Feuil15!$A$4:$A$860&lt;&gt;Tableau1[[#This Row],[Emplacement1]]),0),1),"Non présent")</f>
        <v>CM07</v>
      </c>
      <c r="G7" s="3">
        <f t="array" ref="G7">IFERROR(INDEX(Feuil15!$C$4:$C$860,MATCH(1,(Feuil15!$B$4:$B$860=Tableau1[[#This Row],[Code]])*(Feuil15!$A$4:$A$860&lt;&gt;Tableau1[[#This Row],[Emplacement1]]),0),1),0)</f>
        <v>9</v>
      </c>
      <c r="H7" s="3" t="str">
        <f t="array" ref="H7">IFERROR(INDEX(Feuil15!$A$4:$A$860,MATCH(1,(Feuil15!$B$4:$B$860=Tableau1[[#This Row],[Code]])*(Feuil15!$A$4:$A$860&lt;&gt;Tableau1[[#This Row],[Emplacement1]])*(Feuil15!$A$4:$A$860&lt;&gt;Tableau1[[#This Row],[Emplacement2]]),0),1),"Non présent")</f>
        <v>CM08</v>
      </c>
      <c r="I7" s="3">
        <f t="array" ref="I7">IFERROR(INDEX(Feuil15!$C$4:$C$860,MATCH(1,(Feuil15!$B$4:$B$860=Tableau1[[#This Row],[Code]])*(Feuil15!$A$4:$A$860&lt;&gt;Tableau1[[#This Row],[Emplacement1]])*(Feuil15!$A$4:$A$860&lt;&gt;Tableau1[[#This Row],[Emplacement2]]),0),1),0)</f>
        <v>2</v>
      </c>
      <c r="J7" s="3" t="str">
        <f t="array" ref="J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IP09</v>
      </c>
      <c r="K7" s="3">
        <f t="array" ref="K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1</v>
      </c>
      <c r="L7" s="3" t="str">
        <f t="array" ref="L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" s="3">
        <f t="array" ref="M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" s="3" t="str">
        <f t="array" ref="N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" s="3" t="str">
        <f t="array" ref="P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" s="3">
        <f t="array" ref="Q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" s="3">
        <f>Tableau1[[#This Row],[Stock7]]+Tableau1[[#This Row],[Stock5]]+Tableau1[[#This Row],[Stock3]]+Tableau1[[#This Row],[Stock6]]+Tableau1[[#This Row],[Stock4]]+Tableau1[[#This Row],[Stock2]]+Tableau1[[#This Row],[Stock1]]</f>
        <v>20</v>
      </c>
    </row>
    <row r="8" spans="1:18" x14ac:dyDescent="0.25">
      <c r="A8" t="s">
        <v>221</v>
      </c>
      <c r="B8" s="3">
        <v>43860877</v>
      </c>
      <c r="C8" s="28" t="s">
        <v>325</v>
      </c>
      <c r="D8" t="str">
        <f t="array" ref="D8">IFERROR(INDEX(Feuil15!$A$4:$A$860,MATCH(Tableau1[[#This Row],[Code]],Feuil15!$B$4:$B$860,0)),"Non présent")</f>
        <v>IP03</v>
      </c>
      <c r="E8">
        <f>IFERROR(INDEX(Feuil15!$C$4:$C$860,MATCH(Tableau1[[#This Row],[Code]],Feuil15!$B$4:$B$860,0)),0)</f>
        <v>2</v>
      </c>
      <c r="F8" s="3" t="str">
        <f t="array" ref="F8">IFERROR(INDEX(Feuil15!$A$4:$A$860,MATCH(1,(Feuil15!$B$4:$B$860=Tableau1[[#This Row],[Code]])*(Feuil15!$A$4:$A$860&lt;&gt;Tableau1[[#This Row],[Emplacement1]]),0),1),"Non présent")</f>
        <v>IP07</v>
      </c>
      <c r="G8" s="3">
        <f t="array" ref="G8">IFERROR(INDEX(Feuil15!$C$4:$C$860,MATCH(1,(Feuil15!$B$4:$B$860=Tableau1[[#This Row],[Code]])*(Feuil15!$A$4:$A$860&lt;&gt;Tableau1[[#This Row],[Emplacement1]]),0),1),0)</f>
        <v>4</v>
      </c>
      <c r="H8" s="3" t="str">
        <f t="array" ref="H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" s="3">
        <f t="array" ref="I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" s="3" t="str">
        <f t="array" ref="J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" s="3">
        <f t="array" ref="K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" s="3" t="str">
        <f t="array" ref="L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" s="3">
        <f t="array" ref="M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" s="3" t="str">
        <f t="array" ref="N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" s="3" t="str">
        <f t="array" ref="P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" s="3">
        <f t="array" ref="Q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9" spans="1:18" x14ac:dyDescent="0.25">
      <c r="A9" t="s">
        <v>306</v>
      </c>
      <c r="B9" s="3">
        <v>40702348</v>
      </c>
      <c r="C9" s="28" t="s">
        <v>323</v>
      </c>
      <c r="D9" t="str">
        <f t="array" ref="D9">IFERROR(INDEX(Feuil15!$A$4:$A$860,MATCH(Tableau1[[#This Row],[Code]],Feuil15!$B$4:$B$860,0)),"Non présent")</f>
        <v>CM12</v>
      </c>
      <c r="E9">
        <f>IFERROR(INDEX(Feuil15!$C$4:$C$860,MATCH(Tableau1[[#This Row],[Code]],Feuil15!$B$4:$B$860,0)),0)</f>
        <v>1</v>
      </c>
      <c r="F9" s="3" t="str">
        <f t="array" ref="F9">IFERROR(INDEX(Feuil15!$A$4:$A$860,MATCH(1,(Feuil15!$B$4:$B$860=Tableau1[[#This Row],[Code]])*(Feuil15!$A$4:$A$860&lt;&gt;Tableau1[[#This Row],[Emplacement1]]),0),1),"Non présent")</f>
        <v>Non présent</v>
      </c>
      <c r="G9" s="3">
        <f t="array" ref="G9">IFERROR(INDEX(Feuil15!$C$4:$C$860,MATCH(1,(Feuil15!$B$4:$B$860=Tableau1[[#This Row],[Code]])*(Feuil15!$A$4:$A$860&lt;&gt;Tableau1[[#This Row],[Emplacement1]]),0),1),0)</f>
        <v>0</v>
      </c>
      <c r="H9" s="3" t="str">
        <f t="array" ref="H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" s="3">
        <f t="array" ref="I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" s="3" t="str">
        <f t="array" ref="J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" s="3">
        <f t="array" ref="K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" s="3" t="str">
        <f t="array" ref="L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" s="3">
        <f t="array" ref="M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" s="3" t="str">
        <f t="array" ref="N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" s="3" t="str">
        <f t="array" ref="P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" s="3">
        <f t="array" ref="Q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0" spans="1:18" x14ac:dyDescent="0.25">
      <c r="A10" t="s">
        <v>307</v>
      </c>
      <c r="B10" s="3">
        <v>43882971</v>
      </c>
      <c r="C10" s="28" t="s">
        <v>323</v>
      </c>
      <c r="D10" t="str">
        <f t="array" ref="D10">IFERROR(INDEX(Feuil15!$A$4:$A$860,MATCH(Tableau1[[#This Row],[Code]],Feuil15!$B$4:$B$860,0)),"Non présent")</f>
        <v>CM02</v>
      </c>
      <c r="E10">
        <f>IFERROR(INDEX(Feuil15!$C$4:$C$860,MATCH(Tableau1[[#This Row],[Code]],Feuil15!$B$4:$B$860,0)),0)</f>
        <v>2</v>
      </c>
      <c r="F10" s="3" t="str">
        <f t="array" ref="F10">IFERROR(INDEX(Feuil15!$A$4:$A$860,MATCH(1,(Feuil15!$B$4:$B$860=Tableau1[[#This Row],[Code]])*(Feuil15!$A$4:$A$860&lt;&gt;Tableau1[[#This Row],[Emplacement1]]),0),1),"Non présent")</f>
        <v>IP02</v>
      </c>
      <c r="G10" s="3">
        <f t="array" ref="G10">IFERROR(INDEX(Feuil15!$C$4:$C$860,MATCH(1,(Feuil15!$B$4:$B$860=Tableau1[[#This Row],[Code]])*(Feuil15!$A$4:$A$860&lt;&gt;Tableau1[[#This Row],[Emplacement1]]),0),1),0)</f>
        <v>4</v>
      </c>
      <c r="H10" s="3" t="str">
        <f t="array" ref="H10">IFERROR(INDEX(Feuil15!$A$4:$A$860,MATCH(1,(Feuil15!$B$4:$B$860=Tableau1[[#This Row],[Code]])*(Feuil15!$A$4:$A$860&lt;&gt;Tableau1[[#This Row],[Emplacement1]])*(Feuil15!$A$4:$A$860&lt;&gt;Tableau1[[#This Row],[Emplacement2]]),0),1),"Non présent")</f>
        <v>IP06</v>
      </c>
      <c r="I10" s="3">
        <f t="array" ref="I10">IFERROR(INDEX(Feuil15!$C$4:$C$860,MATCH(1,(Feuil15!$B$4:$B$860=Tableau1[[#This Row],[Code]])*(Feuil15!$A$4:$A$860&lt;&gt;Tableau1[[#This Row],[Emplacement1]])*(Feuil15!$A$4:$A$860&lt;&gt;Tableau1[[#This Row],[Emplacement2]]),0),1),0)</f>
        <v>2</v>
      </c>
      <c r="J10" s="3" t="str">
        <f t="array" ref="J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" s="3">
        <f t="array" ref="K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" s="3" t="str">
        <f t="array" ref="L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" s="3">
        <f t="array" ref="M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" s="3" t="str">
        <f t="array" ref="N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" s="3" t="str">
        <f t="array" ref="P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" s="3">
        <f t="array" ref="Q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" s="3">
        <f>Tableau1[[#This Row],[Stock7]]+Tableau1[[#This Row],[Stock5]]+Tableau1[[#This Row],[Stock3]]+Tableau1[[#This Row],[Stock6]]+Tableau1[[#This Row],[Stock4]]+Tableau1[[#This Row],[Stock2]]+Tableau1[[#This Row],[Stock1]]</f>
        <v>8</v>
      </c>
    </row>
    <row r="11" spans="1:18" x14ac:dyDescent="0.25">
      <c r="A11" t="s">
        <v>178</v>
      </c>
      <c r="B11" s="3">
        <v>43828730</v>
      </c>
      <c r="C11" s="28" t="s">
        <v>323</v>
      </c>
      <c r="D11" t="str">
        <f t="array" ref="D11">IFERROR(INDEX(Feuil15!$A$4:$A$860,MATCH(Tableau1[[#This Row],[Code]],Feuil15!$B$4:$B$860,0)),"Non présent")</f>
        <v>CM01</v>
      </c>
      <c r="E11">
        <f>IFERROR(INDEX(Feuil15!$C$4:$C$860,MATCH(Tableau1[[#This Row],[Code]],Feuil15!$B$4:$B$860,0)),0)</f>
        <v>3</v>
      </c>
      <c r="F11" s="3" t="str">
        <f t="array" ref="F11">IFERROR(INDEX(Feuil15!$A$4:$A$860,MATCH(1,(Feuil15!$B$4:$B$860=Tableau1[[#This Row],[Code]])*(Feuil15!$A$4:$A$860&lt;&gt;Tableau1[[#This Row],[Emplacement1]]),0),1),"Non présent")</f>
        <v>Non présent</v>
      </c>
      <c r="G11" s="3">
        <f t="array" ref="G11">IFERROR(INDEX(Feuil15!$C$4:$C$860,MATCH(1,(Feuil15!$B$4:$B$860=Tableau1[[#This Row],[Code]])*(Feuil15!$A$4:$A$860&lt;&gt;Tableau1[[#This Row],[Emplacement1]]),0),1),0)</f>
        <v>0</v>
      </c>
      <c r="H11" s="3" t="str">
        <f t="array" ref="H1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" s="3">
        <f t="array" ref="I1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" s="3" t="str">
        <f t="array" ref="J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" s="3">
        <f t="array" ref="K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" s="3" t="str">
        <f t="array" ref="L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" s="3">
        <f t="array" ref="M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" s="3" t="str">
        <f t="array" ref="N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" s="3" t="str">
        <f t="array" ref="P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" s="3">
        <f t="array" ref="Q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2" spans="1:18" x14ac:dyDescent="0.25">
      <c r="A12" t="s">
        <v>62</v>
      </c>
      <c r="B12" s="3">
        <v>43069158</v>
      </c>
      <c r="C12" s="28" t="s">
        <v>323</v>
      </c>
      <c r="D12" t="str">
        <f t="array" ref="D12">IFERROR(INDEX(Feuil15!$A$4:$A$860,MATCH(Tableau1[[#This Row],[Code]],Feuil15!$B$4:$B$860,0)),"Non présent")</f>
        <v>Non présent</v>
      </c>
      <c r="E12">
        <f>IFERROR(INDEX(Feuil15!$C$4:$C$860,MATCH(Tableau1[[#This Row],[Code]],Feuil15!$B$4:$B$860,0)),0)</f>
        <v>0</v>
      </c>
      <c r="F12" s="3" t="str">
        <f t="array" ref="F12">IFERROR(INDEX(Feuil15!$A$4:$A$860,MATCH(1,(Feuil15!$B$4:$B$860=Tableau1[[#This Row],[Code]])*(Feuil15!$A$4:$A$860&lt;&gt;Tableau1[[#This Row],[Emplacement1]]),0),1),"Non présent")</f>
        <v>Non présent</v>
      </c>
      <c r="G12" s="3">
        <f t="array" ref="G12">IFERROR(INDEX(Feuil15!$C$4:$C$860,MATCH(1,(Feuil15!$B$4:$B$860=Tableau1[[#This Row],[Code]])*(Feuil15!$A$4:$A$860&lt;&gt;Tableau1[[#This Row],[Emplacement1]]),0),1),0)</f>
        <v>0</v>
      </c>
      <c r="H12" s="3" t="str">
        <f t="array" ref="H1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" s="3">
        <f t="array" ref="I1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" s="3" t="str">
        <f t="array" ref="J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" s="3">
        <f t="array" ref="K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" s="3" t="str">
        <f t="array" ref="L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" s="3">
        <f t="array" ref="M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" s="3" t="str">
        <f t="array" ref="N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" s="3" t="str">
        <f t="array" ref="P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" s="3">
        <f t="array" ref="Q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" spans="1:18" x14ac:dyDescent="0.25">
      <c r="A13" t="s">
        <v>308</v>
      </c>
      <c r="B13" s="3">
        <v>43451713</v>
      </c>
      <c r="C13" s="28" t="s">
        <v>323</v>
      </c>
      <c r="D13" t="str">
        <f t="array" ref="D13">IFERROR(INDEX(Feuil15!$A$4:$A$860,MATCH(Tableau1[[#This Row],[Code]],Feuil15!$B$4:$B$860,0)),"Non présent")</f>
        <v>Non présent</v>
      </c>
      <c r="E13">
        <f>IFERROR(INDEX(Feuil15!$C$4:$C$860,MATCH(Tableau1[[#This Row],[Code]],Feuil15!$B$4:$B$860,0)),0)</f>
        <v>0</v>
      </c>
      <c r="F13" s="3" t="str">
        <f t="array" ref="F13">IFERROR(INDEX(Feuil15!$A$4:$A$860,MATCH(1,(Feuil15!$B$4:$B$860=Tableau1[[#This Row],[Code]])*(Feuil15!$A$4:$A$860&lt;&gt;Tableau1[[#This Row],[Emplacement1]]),0),1),"Non présent")</f>
        <v>Non présent</v>
      </c>
      <c r="G13" s="3">
        <f t="array" ref="G13">IFERROR(INDEX(Feuil15!$C$4:$C$860,MATCH(1,(Feuil15!$B$4:$B$860=Tableau1[[#This Row],[Code]])*(Feuil15!$A$4:$A$860&lt;&gt;Tableau1[[#This Row],[Emplacement1]]),0),1),0)</f>
        <v>0</v>
      </c>
      <c r="H13" s="3" t="str">
        <f t="array" ref="H1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" s="3">
        <f t="array" ref="I1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" s="3" t="str">
        <f t="array" ref="J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" s="3">
        <f t="array" ref="K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" s="3" t="str">
        <f t="array" ref="L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" s="3">
        <f t="array" ref="M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" s="3" t="str">
        <f t="array" ref="N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" s="3" t="str">
        <f t="array" ref="P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" s="3">
        <f t="array" ref="Q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4" spans="1:18" x14ac:dyDescent="0.25">
      <c r="A14" t="s">
        <v>32</v>
      </c>
      <c r="B14" s="3">
        <v>40711385</v>
      </c>
      <c r="C14" s="28" t="s">
        <v>323</v>
      </c>
      <c r="D14" t="str">
        <f t="array" ref="D14">IFERROR(INDEX(Feuil15!$A$4:$A$860,MATCH(Tableau1[[#This Row],[Code]],Feuil15!$B$4:$B$860,0)),"Non présent")</f>
        <v>CM03</v>
      </c>
      <c r="E14">
        <f>IFERROR(INDEX(Feuil15!$C$4:$C$860,MATCH(Tableau1[[#This Row],[Code]],Feuil15!$B$4:$B$860,0)),0)</f>
        <v>3</v>
      </c>
      <c r="F14" s="3" t="str">
        <f t="array" ref="F14">IFERROR(INDEX(Feuil15!$A$4:$A$860,MATCH(1,(Feuil15!$B$4:$B$860=Tableau1[[#This Row],[Code]])*(Feuil15!$A$4:$A$860&lt;&gt;Tableau1[[#This Row],[Emplacement1]]),0),1),"Non présent")</f>
        <v>CM06</v>
      </c>
      <c r="G14" s="3">
        <f t="array" ref="G14">IFERROR(INDEX(Feuil15!$C$4:$C$860,MATCH(1,(Feuil15!$B$4:$B$860=Tableau1[[#This Row],[Code]])*(Feuil15!$A$4:$A$860&lt;&gt;Tableau1[[#This Row],[Emplacement1]]),0),1),0)</f>
        <v>10</v>
      </c>
      <c r="H14" s="3" t="str">
        <f t="array" ref="H1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" s="3">
        <f t="array" ref="I1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" s="3" t="str">
        <f t="array" ref="J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" s="3">
        <f t="array" ref="K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" s="3" t="str">
        <f t="array" ref="L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" s="3">
        <f t="array" ref="M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" s="3" t="str">
        <f t="array" ref="N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" s="3" t="str">
        <f t="array" ref="P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" s="3">
        <f t="array" ref="Q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" s="3">
        <f>Tableau1[[#This Row],[Stock7]]+Tableau1[[#This Row],[Stock5]]+Tableau1[[#This Row],[Stock3]]+Tableau1[[#This Row],[Stock6]]+Tableau1[[#This Row],[Stock4]]+Tableau1[[#This Row],[Stock2]]+Tableau1[[#This Row],[Stock1]]</f>
        <v>13</v>
      </c>
    </row>
    <row r="15" spans="1:18" x14ac:dyDescent="0.25">
      <c r="A15" t="s">
        <v>35</v>
      </c>
      <c r="B15" s="3">
        <v>40711387</v>
      </c>
      <c r="C15" s="28" t="s">
        <v>323</v>
      </c>
      <c r="D15" t="str">
        <f t="array" ref="D15">IFERROR(INDEX(Feuil15!$A$4:$A$860,MATCH(Tableau1[[#This Row],[Code]],Feuil15!$B$4:$B$860,0)),"Non présent")</f>
        <v>IP08</v>
      </c>
      <c r="E15">
        <f>IFERROR(INDEX(Feuil15!$C$4:$C$860,MATCH(Tableau1[[#This Row],[Code]],Feuil15!$B$4:$B$860,0)),0)</f>
        <v>8</v>
      </c>
      <c r="F15" s="3" t="str">
        <f t="array" ref="F15">IFERROR(INDEX(Feuil15!$A$4:$A$860,MATCH(1,(Feuil15!$B$4:$B$860=Tableau1[[#This Row],[Code]])*(Feuil15!$A$4:$A$860&lt;&gt;Tableau1[[#This Row],[Emplacement1]]),0),1),"Non présent")</f>
        <v>Non présent</v>
      </c>
      <c r="G15" s="3">
        <f t="array" ref="G15">IFERROR(INDEX(Feuil15!$C$4:$C$860,MATCH(1,(Feuil15!$B$4:$B$860=Tableau1[[#This Row],[Code]])*(Feuil15!$A$4:$A$860&lt;&gt;Tableau1[[#This Row],[Emplacement1]]),0),1),0)</f>
        <v>0</v>
      </c>
      <c r="H15" s="3" t="str">
        <f t="array" ref="H1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" s="3">
        <f t="array" ref="I1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" s="3" t="str">
        <f t="array" ref="J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" s="3">
        <f t="array" ref="K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" s="3" t="str">
        <f t="array" ref="L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" s="3">
        <f t="array" ref="M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" s="3" t="str">
        <f t="array" ref="N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" s="3" t="str">
        <f t="array" ref="P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" s="3">
        <f t="array" ref="Q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" s="3">
        <f>Tableau1[[#This Row],[Stock7]]+Tableau1[[#This Row],[Stock5]]+Tableau1[[#This Row],[Stock3]]+Tableau1[[#This Row],[Stock6]]+Tableau1[[#This Row],[Stock4]]+Tableau1[[#This Row],[Stock2]]+Tableau1[[#This Row],[Stock1]]</f>
        <v>8</v>
      </c>
    </row>
    <row r="16" spans="1:18" x14ac:dyDescent="0.25">
      <c r="A16" t="s">
        <v>309</v>
      </c>
      <c r="B16" s="3">
        <v>40702460</v>
      </c>
      <c r="C16" s="28" t="s">
        <v>324</v>
      </c>
      <c r="D16" t="str">
        <f t="array" ref="D16">IFERROR(INDEX(Feuil15!$A$4:$A$860,MATCH(Tableau1[[#This Row],[Code]],Feuil15!$B$4:$B$860,0)),"Non présent")</f>
        <v>IP36</v>
      </c>
      <c r="E16">
        <f>IFERROR(INDEX(Feuil15!$C$4:$C$860,MATCH(Tableau1[[#This Row],[Code]],Feuil15!$B$4:$B$860,0)),0)</f>
        <v>4</v>
      </c>
      <c r="F16" s="3" t="str">
        <f t="array" ref="F16">IFERROR(INDEX(Feuil15!$A$4:$A$860,MATCH(1,(Feuil15!$B$4:$B$860=Tableau1[[#This Row],[Code]])*(Feuil15!$A$4:$A$860&lt;&gt;Tableau1[[#This Row],[Emplacement1]]),0),1),"Non présent")</f>
        <v>Non présent</v>
      </c>
      <c r="G16" s="3">
        <f t="array" ref="G16">IFERROR(INDEX(Feuil15!$C$4:$C$860,MATCH(1,(Feuil15!$B$4:$B$860=Tableau1[[#This Row],[Code]])*(Feuil15!$A$4:$A$860&lt;&gt;Tableau1[[#This Row],[Emplacement1]]),0),1),0)</f>
        <v>0</v>
      </c>
      <c r="H16" s="3" t="str">
        <f t="array" ref="H1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" s="3">
        <f t="array" ref="I1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" s="3" t="str">
        <f t="array" ref="J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" s="3">
        <f t="array" ref="K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" s="3" t="str">
        <f t="array" ref="L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" s="3">
        <f t="array" ref="M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" s="3" t="str">
        <f t="array" ref="N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" s="3" t="str">
        <f t="array" ref="P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" s="3">
        <f t="array" ref="Q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17" spans="1:18" x14ac:dyDescent="0.25">
      <c r="A17" t="s">
        <v>310</v>
      </c>
      <c r="B17" s="3">
        <v>43337242</v>
      </c>
      <c r="C17" s="28" t="s">
        <v>323</v>
      </c>
      <c r="D17" t="str">
        <f t="array" ref="D17">IFERROR(INDEX(Feuil15!$A$4:$A$860,MATCH(Tableau1[[#This Row],[Code]],Feuil15!$B$4:$B$860,0)),"Non présent")</f>
        <v>CM37</v>
      </c>
      <c r="E17">
        <f>IFERROR(INDEX(Feuil15!$C$4:$C$860,MATCH(Tableau1[[#This Row],[Code]],Feuil15!$B$4:$B$860,0)),0)</f>
        <v>2</v>
      </c>
      <c r="F17" s="3" t="str">
        <f t="array" ref="F17">IFERROR(INDEX(Feuil15!$A$4:$A$860,MATCH(1,(Feuil15!$B$4:$B$860=Tableau1[[#This Row],[Code]])*(Feuil15!$A$4:$A$860&lt;&gt;Tableau1[[#This Row],[Emplacement1]]),0),1),"Non présent")</f>
        <v>Non présent</v>
      </c>
      <c r="G17" s="3">
        <f t="array" ref="G17">IFERROR(INDEX(Feuil15!$C$4:$C$860,MATCH(1,(Feuil15!$B$4:$B$860=Tableau1[[#This Row],[Code]])*(Feuil15!$A$4:$A$860&lt;&gt;Tableau1[[#This Row],[Emplacement1]]),0),1),0)</f>
        <v>0</v>
      </c>
      <c r="H17" s="3" t="str">
        <f t="array" ref="H1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" s="3">
        <f t="array" ref="I1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" s="3" t="str">
        <f t="array" ref="J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" s="3">
        <f t="array" ref="K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" s="3" t="str">
        <f t="array" ref="L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" s="3">
        <f t="array" ref="M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" s="3" t="str">
        <f t="array" ref="N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" s="3" t="str">
        <f t="array" ref="P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" s="3">
        <f t="array" ref="Q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8" spans="1:18" x14ac:dyDescent="0.25">
      <c r="A18" t="s">
        <v>311</v>
      </c>
      <c r="B18" s="3">
        <v>40702447</v>
      </c>
      <c r="C18" s="28" t="s">
        <v>324</v>
      </c>
      <c r="D18" t="str">
        <f t="array" ref="D18">IFERROR(INDEX(Feuil15!$A$4:$A$860,MATCH(Tableau1[[#This Row],[Code]],Feuil15!$B$4:$B$860,0)),"Non présent")</f>
        <v>IP36</v>
      </c>
      <c r="E18">
        <f>IFERROR(INDEX(Feuil15!$C$4:$C$860,MATCH(Tableau1[[#This Row],[Code]],Feuil15!$B$4:$B$860,0)),0)</f>
        <v>2</v>
      </c>
      <c r="F18" s="3" t="str">
        <f t="array" ref="F18">IFERROR(INDEX(Feuil15!$A$4:$A$860,MATCH(1,(Feuil15!$B$4:$B$860=Tableau1[[#This Row],[Code]])*(Feuil15!$A$4:$A$860&lt;&gt;Tableau1[[#This Row],[Emplacement1]]),0),1),"Non présent")</f>
        <v>IP38</v>
      </c>
      <c r="G18" s="3">
        <f t="array" ref="G18">IFERROR(INDEX(Feuil15!$C$4:$C$860,MATCH(1,(Feuil15!$B$4:$B$860=Tableau1[[#This Row],[Code]])*(Feuil15!$A$4:$A$860&lt;&gt;Tableau1[[#This Row],[Emplacement1]]),0),1),0)</f>
        <v>2</v>
      </c>
      <c r="H18" s="3" t="str">
        <f t="array" ref="H1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" s="3">
        <f t="array" ref="I1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" s="3" t="str">
        <f t="array" ref="J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" s="3">
        <f t="array" ref="K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" s="3" t="str">
        <f t="array" ref="L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" s="3">
        <f t="array" ref="M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" s="3" t="str">
        <f t="array" ref="N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" s="3" t="str">
        <f t="array" ref="P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" s="3">
        <f t="array" ref="Q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19" spans="1:18" x14ac:dyDescent="0.25">
      <c r="A19" t="s">
        <v>312</v>
      </c>
      <c r="B19" s="3">
        <v>40702462</v>
      </c>
      <c r="C19" s="28" t="s">
        <v>324</v>
      </c>
      <c r="D19" t="str">
        <f t="array" ref="D19">IFERROR(INDEX(Feuil15!$A$4:$A$860,MATCH(Tableau1[[#This Row],[Code]],Feuil15!$B$4:$B$860,0)),"Non présent")</f>
        <v>IP35</v>
      </c>
      <c r="E19">
        <f>IFERROR(INDEX(Feuil15!$C$4:$C$860,MATCH(Tableau1[[#This Row],[Code]],Feuil15!$B$4:$B$860,0)),0)</f>
        <v>2</v>
      </c>
      <c r="F19" s="3" t="str">
        <f t="array" ref="F19">IFERROR(INDEX(Feuil15!$A$4:$A$860,MATCH(1,(Feuil15!$B$4:$B$860=Tableau1[[#This Row],[Code]])*(Feuil15!$A$4:$A$860&lt;&gt;Tableau1[[#This Row],[Emplacement1]]),0),1),"Non présent")</f>
        <v>Non présent</v>
      </c>
      <c r="G19" s="3">
        <f t="array" ref="G19">IFERROR(INDEX(Feuil15!$C$4:$C$860,MATCH(1,(Feuil15!$B$4:$B$860=Tableau1[[#This Row],[Code]])*(Feuil15!$A$4:$A$860&lt;&gt;Tableau1[[#This Row],[Emplacement1]]),0),1),0)</f>
        <v>0</v>
      </c>
      <c r="H19" s="3" t="str">
        <f t="array" ref="H1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" s="3">
        <f t="array" ref="I1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" s="3" t="str">
        <f t="array" ref="J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" s="3">
        <f t="array" ref="K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" s="3" t="str">
        <f t="array" ref="L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" s="3">
        <f t="array" ref="M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" s="3" t="str">
        <f t="array" ref="N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" s="3" t="str">
        <f t="array" ref="P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" s="3">
        <f t="array" ref="Q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0" spans="1:18" x14ac:dyDescent="0.25">
      <c r="A20" t="s">
        <v>313</v>
      </c>
      <c r="B20" s="3">
        <v>40758932</v>
      </c>
      <c r="C20" s="28" t="s">
        <v>324</v>
      </c>
      <c r="D20" t="str">
        <f t="array" ref="D20">IFERROR(INDEX(Feuil15!$A$4:$A$860,MATCH(Tableau1[[#This Row],[Code]],Feuil15!$B$4:$B$860,0)),"Non présent")</f>
        <v>IP37</v>
      </c>
      <c r="E20">
        <f>IFERROR(INDEX(Feuil15!$C$4:$C$860,MATCH(Tableau1[[#This Row],[Code]],Feuil15!$B$4:$B$860,0)),0)</f>
        <v>2</v>
      </c>
      <c r="F20" s="3" t="str">
        <f t="array" ref="F20">IFERROR(INDEX(Feuil15!$A$4:$A$860,MATCH(1,(Feuil15!$B$4:$B$860=Tableau1[[#This Row],[Code]])*(Feuil15!$A$4:$A$860&lt;&gt;Tableau1[[#This Row],[Emplacement1]]),0),1),"Non présent")</f>
        <v>Non présent</v>
      </c>
      <c r="G20" s="3">
        <f t="array" ref="G20">IFERROR(INDEX(Feuil15!$C$4:$C$860,MATCH(1,(Feuil15!$B$4:$B$860=Tableau1[[#This Row],[Code]])*(Feuil15!$A$4:$A$860&lt;&gt;Tableau1[[#This Row],[Emplacement1]]),0),1),0)</f>
        <v>0</v>
      </c>
      <c r="H20" s="3" t="str">
        <f t="array" ref="H2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" s="3">
        <f t="array" ref="I2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" s="3" t="str">
        <f t="array" ref="J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" s="3">
        <f t="array" ref="K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" s="3" t="str">
        <f t="array" ref="L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" s="3">
        <f t="array" ref="M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" s="3" t="str">
        <f t="array" ref="N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" s="3" t="str">
        <f t="array" ref="P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" s="3">
        <f t="array" ref="Q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1" spans="1:18" x14ac:dyDescent="0.25">
      <c r="A21" t="s">
        <v>314</v>
      </c>
      <c r="B21" s="3">
        <v>40704575</v>
      </c>
      <c r="C21" s="28" t="s">
        <v>324</v>
      </c>
      <c r="D21" t="str">
        <f t="array" ref="D21">IFERROR(INDEX(Feuil15!$A$4:$A$860,MATCH(Tableau1[[#This Row],[Code]],Feuil15!$B$4:$B$860,0)),"Non présent")</f>
        <v>CM35</v>
      </c>
      <c r="E21">
        <f>IFERROR(INDEX(Feuil15!$C$4:$C$860,MATCH(Tableau1[[#This Row],[Code]],Feuil15!$B$4:$B$860,0)),0)</f>
        <v>3</v>
      </c>
      <c r="F21" s="3" t="str">
        <f t="array" ref="F21">IFERROR(INDEX(Feuil15!$A$4:$A$860,MATCH(1,(Feuil15!$B$4:$B$860=Tableau1[[#This Row],[Code]])*(Feuil15!$A$4:$A$860&lt;&gt;Tableau1[[#This Row],[Emplacement1]]),0),1),"Non présent")</f>
        <v>Non présent</v>
      </c>
      <c r="G21" s="3">
        <f t="array" ref="G21">IFERROR(INDEX(Feuil15!$C$4:$C$860,MATCH(1,(Feuil15!$B$4:$B$860=Tableau1[[#This Row],[Code]])*(Feuil15!$A$4:$A$860&lt;&gt;Tableau1[[#This Row],[Emplacement1]]),0),1),0)</f>
        <v>0</v>
      </c>
      <c r="H21" s="3" t="str">
        <f t="array" ref="H2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" s="3">
        <f t="array" ref="I2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" s="3" t="str">
        <f t="array" ref="J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" s="3">
        <f t="array" ref="K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" s="3" t="str">
        <f t="array" ref="L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" s="3">
        <f t="array" ref="M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" s="3" t="str">
        <f t="array" ref="N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" s="3" t="str">
        <f t="array" ref="P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" s="3">
        <f t="array" ref="Q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2" spans="1:18" x14ac:dyDescent="0.25">
      <c r="A22" t="s">
        <v>315</v>
      </c>
      <c r="B22" s="3">
        <v>40712640</v>
      </c>
      <c r="C22" s="28" t="s">
        <v>323</v>
      </c>
      <c r="D22" t="str">
        <f t="array" ref="D22">IFERROR(INDEX(Feuil15!$A$4:$A$860,MATCH(Tableau1[[#This Row],[Code]],Feuil15!$B$4:$B$860,0)),"Non présent")</f>
        <v>CM11</v>
      </c>
      <c r="E22">
        <f>IFERROR(INDEX(Feuil15!$C$4:$C$860,MATCH(Tableau1[[#This Row],[Code]],Feuil15!$B$4:$B$860,0)),0)</f>
        <v>7</v>
      </c>
      <c r="F22" s="3" t="str">
        <f t="array" ref="F22">IFERROR(INDEX(Feuil15!$A$4:$A$860,MATCH(1,(Feuil15!$B$4:$B$860=Tableau1[[#This Row],[Code]])*(Feuil15!$A$4:$A$860&lt;&gt;Tableau1[[#This Row],[Emplacement1]]),0),1),"Non présent")</f>
        <v>Non présent</v>
      </c>
      <c r="G22" s="3">
        <f t="array" ref="G22">IFERROR(INDEX(Feuil15!$C$4:$C$860,MATCH(1,(Feuil15!$B$4:$B$860=Tableau1[[#This Row],[Code]])*(Feuil15!$A$4:$A$860&lt;&gt;Tableau1[[#This Row],[Emplacement1]]),0),1),0)</f>
        <v>0</v>
      </c>
      <c r="H22" s="3" t="str">
        <f t="array" ref="H2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" s="3">
        <f t="array" ref="I2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" s="3" t="str">
        <f t="array" ref="J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" s="3">
        <f t="array" ref="K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" s="3" t="str">
        <f t="array" ref="L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" s="3">
        <f t="array" ref="M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" s="3" t="str">
        <f t="array" ref="N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" s="3" t="str">
        <f t="array" ref="P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" s="3">
        <f t="array" ref="Q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" s="3">
        <f>Tableau1[[#This Row],[Stock7]]+Tableau1[[#This Row],[Stock5]]+Tableau1[[#This Row],[Stock3]]+Tableau1[[#This Row],[Stock6]]+Tableau1[[#This Row],[Stock4]]+Tableau1[[#This Row],[Stock2]]+Tableau1[[#This Row],[Stock1]]</f>
        <v>7</v>
      </c>
    </row>
    <row r="23" spans="1:18" x14ac:dyDescent="0.25">
      <c r="A23" t="s">
        <v>316</v>
      </c>
      <c r="B23" s="3">
        <v>43287959</v>
      </c>
      <c r="C23" s="28" t="s">
        <v>323</v>
      </c>
      <c r="D23" t="str">
        <f t="array" ref="D23">IFERROR(INDEX(Feuil15!$A$4:$A$860,MATCH(Tableau1[[#This Row],[Code]],Feuil15!$B$4:$B$860,0)),"Non présent")</f>
        <v>Non présent</v>
      </c>
      <c r="E23">
        <f>IFERROR(INDEX(Feuil15!$C$4:$C$860,MATCH(Tableau1[[#This Row],[Code]],Feuil15!$B$4:$B$860,0)),0)</f>
        <v>0</v>
      </c>
      <c r="F23" s="3" t="str">
        <f t="array" ref="F23">IFERROR(INDEX(Feuil15!$A$4:$A$860,MATCH(1,(Feuil15!$B$4:$B$860=Tableau1[[#This Row],[Code]])*(Feuil15!$A$4:$A$860&lt;&gt;Tableau1[[#This Row],[Emplacement1]]),0),1),"Non présent")</f>
        <v>Non présent</v>
      </c>
      <c r="G23" s="3">
        <f t="array" ref="G23">IFERROR(INDEX(Feuil15!$C$4:$C$860,MATCH(1,(Feuil15!$B$4:$B$860=Tableau1[[#This Row],[Code]])*(Feuil15!$A$4:$A$860&lt;&gt;Tableau1[[#This Row],[Emplacement1]]),0),1),0)</f>
        <v>0</v>
      </c>
      <c r="H23" s="3" t="str">
        <f t="array" ref="H2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" s="3">
        <f t="array" ref="I2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" s="3" t="str">
        <f t="array" ref="J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" s="3">
        <f t="array" ref="K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" s="3" t="str">
        <f t="array" ref="L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" s="3">
        <f t="array" ref="M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" s="3" t="str">
        <f t="array" ref="N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" s="3" t="str">
        <f t="array" ref="P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" s="3">
        <f t="array" ref="Q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" spans="1:18" x14ac:dyDescent="0.25">
      <c r="A24" t="s">
        <v>317</v>
      </c>
      <c r="B24" s="3">
        <v>40702153</v>
      </c>
      <c r="C24" s="28" t="s">
        <v>323</v>
      </c>
      <c r="D24" t="str">
        <f t="array" ref="D24">IFERROR(INDEX(Feuil15!$A$4:$A$860,MATCH(Tableau1[[#This Row],[Code]],Feuil15!$B$4:$B$860,0)),"Non présent")</f>
        <v>CM36</v>
      </c>
      <c r="E24">
        <f>IFERROR(INDEX(Feuil15!$C$4:$C$860,MATCH(Tableau1[[#This Row],[Code]],Feuil15!$B$4:$B$860,0)),0)</f>
        <v>1</v>
      </c>
      <c r="F24" s="3" t="str">
        <f t="array" ref="F24">IFERROR(INDEX(Feuil15!$A$4:$A$860,MATCH(1,(Feuil15!$B$4:$B$860=Tableau1[[#This Row],[Code]])*(Feuil15!$A$4:$A$860&lt;&gt;Tableau1[[#This Row],[Emplacement1]]),0),1),"Non présent")</f>
        <v>Non présent</v>
      </c>
      <c r="G24" s="3">
        <f t="array" ref="G24">IFERROR(INDEX(Feuil15!$C$4:$C$860,MATCH(1,(Feuil15!$B$4:$B$860=Tableau1[[#This Row],[Code]])*(Feuil15!$A$4:$A$860&lt;&gt;Tableau1[[#This Row],[Emplacement1]]),0),1),0)</f>
        <v>0</v>
      </c>
      <c r="H24" s="3" t="str">
        <f t="array" ref="H2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" s="3">
        <f t="array" ref="I2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" s="3" t="str">
        <f t="array" ref="J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" s="3">
        <f t="array" ref="K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" s="3" t="str">
        <f t="array" ref="L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" s="3">
        <f t="array" ref="M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" s="3" t="str">
        <f t="array" ref="N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" s="3" t="str">
        <f t="array" ref="P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" s="3">
        <f t="array" ref="Q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5" spans="1:18" x14ac:dyDescent="0.25">
      <c r="A25" t="s">
        <v>64</v>
      </c>
      <c r="B25" s="3">
        <v>43114038</v>
      </c>
      <c r="C25" s="28" t="s">
        <v>323</v>
      </c>
      <c r="D25" t="str">
        <f t="array" ref="D25">IFERROR(INDEX(Feuil15!$A$4:$A$860,MATCH(Tableau1[[#This Row],[Code]],Feuil15!$B$4:$B$860,0)),"Non présent")</f>
        <v>IP04</v>
      </c>
      <c r="E25">
        <f>IFERROR(INDEX(Feuil15!$C$4:$C$860,MATCH(Tableau1[[#This Row],[Code]],Feuil15!$B$4:$B$860,0)),0)</f>
        <v>10</v>
      </c>
      <c r="F25" s="3" t="str">
        <f t="array" ref="F25">IFERROR(INDEX(Feuil15!$A$4:$A$860,MATCH(1,(Feuil15!$B$4:$B$860=Tableau1[[#This Row],[Code]])*(Feuil15!$A$4:$A$860&lt;&gt;Tableau1[[#This Row],[Emplacement1]]),0),1),"Non présent")</f>
        <v>Non présent</v>
      </c>
      <c r="G25" s="3">
        <f t="array" ref="G25">IFERROR(INDEX(Feuil15!$C$4:$C$860,MATCH(1,(Feuil15!$B$4:$B$860=Tableau1[[#This Row],[Code]])*(Feuil15!$A$4:$A$860&lt;&gt;Tableau1[[#This Row],[Emplacement1]]),0),1),0)</f>
        <v>0</v>
      </c>
      <c r="H25" s="3" t="str">
        <f t="array" ref="H2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" s="3">
        <f t="array" ref="I2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" s="3" t="str">
        <f t="array" ref="J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" s="3">
        <f t="array" ref="K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" s="3" t="str">
        <f t="array" ref="L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" s="3">
        <f t="array" ref="M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" s="3" t="str">
        <f t="array" ref="N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" s="3" t="str">
        <f t="array" ref="P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" s="3">
        <f t="array" ref="Q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" s="3">
        <f>Tableau1[[#This Row],[Stock7]]+Tableau1[[#This Row],[Stock5]]+Tableau1[[#This Row],[Stock3]]+Tableau1[[#This Row],[Stock6]]+Tableau1[[#This Row],[Stock4]]+Tableau1[[#This Row],[Stock2]]+Tableau1[[#This Row],[Stock1]]</f>
        <v>10</v>
      </c>
    </row>
    <row r="26" spans="1:18" x14ac:dyDescent="0.25">
      <c r="A26" t="s">
        <v>57</v>
      </c>
      <c r="B26" s="3">
        <v>40758906</v>
      </c>
      <c r="C26" s="28" t="s">
        <v>324</v>
      </c>
      <c r="D26" t="str">
        <f t="array" ref="D26">IFERROR(INDEX(Feuil15!$A$4:$A$860,MATCH(Tableau1[[#This Row],[Code]],Feuil15!$B$4:$B$860,0)),"Non présent")</f>
        <v>CM34</v>
      </c>
      <c r="E26">
        <f>IFERROR(INDEX(Feuil15!$C$4:$C$860,MATCH(Tableau1[[#This Row],[Code]],Feuil15!$B$4:$B$860,0)),0)</f>
        <v>3</v>
      </c>
      <c r="F26" s="3" t="str">
        <f t="array" ref="F26">IFERROR(INDEX(Feuil15!$A$4:$A$860,MATCH(1,(Feuil15!$B$4:$B$860=Tableau1[[#This Row],[Code]])*(Feuil15!$A$4:$A$860&lt;&gt;Tableau1[[#This Row],[Emplacement1]]),0),1),"Non présent")</f>
        <v>Non présent</v>
      </c>
      <c r="G26" s="3">
        <f t="array" ref="G26">IFERROR(INDEX(Feuil15!$C$4:$C$860,MATCH(1,(Feuil15!$B$4:$B$860=Tableau1[[#This Row],[Code]])*(Feuil15!$A$4:$A$860&lt;&gt;Tableau1[[#This Row],[Emplacement1]]),0),1),0)</f>
        <v>0</v>
      </c>
      <c r="H26" s="3" t="str">
        <f t="array" ref="H2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" s="3">
        <f t="array" ref="I2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" s="3" t="str">
        <f t="array" ref="J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" s="3">
        <f t="array" ref="K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" s="3" t="str">
        <f t="array" ref="L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" s="3">
        <f t="array" ref="M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" s="3" t="str">
        <f t="array" ref="N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" s="3" t="str">
        <f t="array" ref="P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" s="3">
        <f t="array" ref="Q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7" spans="1:18" x14ac:dyDescent="0.25">
      <c r="A27" t="s">
        <v>318</v>
      </c>
      <c r="B27" s="3">
        <v>40715251</v>
      </c>
      <c r="C27" s="28" t="s">
        <v>323</v>
      </c>
      <c r="D27" t="str">
        <f t="array" ref="D27">IFERROR(INDEX(Feuil15!$A$4:$A$860,MATCH(Tableau1[[#This Row],[Code]],Feuil15!$B$4:$B$860,0)),"Non présent")</f>
        <v>CM02</v>
      </c>
      <c r="E27">
        <f>IFERROR(INDEX(Feuil15!$C$4:$C$860,MATCH(Tableau1[[#This Row],[Code]],Feuil15!$B$4:$B$860,0)),0)</f>
        <v>3</v>
      </c>
      <c r="F27" s="3" t="str">
        <f t="array" ref="F27">IFERROR(INDEX(Feuil15!$A$4:$A$860,MATCH(1,(Feuil15!$B$4:$B$860=Tableau1[[#This Row],[Code]])*(Feuil15!$A$4:$A$860&lt;&gt;Tableau1[[#This Row],[Emplacement1]]),0),1),"Non présent")</f>
        <v>Non présent</v>
      </c>
      <c r="G27" s="3">
        <f t="array" ref="G27">IFERROR(INDEX(Feuil15!$C$4:$C$860,MATCH(1,(Feuil15!$B$4:$B$860=Tableau1[[#This Row],[Code]])*(Feuil15!$A$4:$A$860&lt;&gt;Tableau1[[#This Row],[Emplacement1]]),0),1),0)</f>
        <v>0</v>
      </c>
      <c r="H27" s="3" t="str">
        <f t="array" ref="H2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" s="3">
        <f t="array" ref="I2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" s="3" t="str">
        <f t="array" ref="J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" s="3">
        <f t="array" ref="K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" s="3" t="str">
        <f t="array" ref="L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" s="3">
        <f t="array" ref="M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" s="3" t="str">
        <f t="array" ref="N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" s="3" t="str">
        <f t="array" ref="P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" s="3">
        <f t="array" ref="Q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8" spans="1:18" x14ac:dyDescent="0.25">
      <c r="A28" t="s">
        <v>319</v>
      </c>
      <c r="B28" s="3">
        <v>43069159</v>
      </c>
      <c r="C28" s="28" t="s">
        <v>323</v>
      </c>
      <c r="D28" t="str">
        <f t="array" ref="D28">IFERROR(INDEX(Feuil15!$A$4:$A$860,MATCH(Tableau1[[#This Row],[Code]],Feuil15!$B$4:$B$860,0)),"Non présent")</f>
        <v>Non présent</v>
      </c>
      <c r="E28">
        <f>IFERROR(INDEX(Feuil15!$C$4:$C$860,MATCH(Tableau1[[#This Row],[Code]],Feuil15!$B$4:$B$860,0)),0)</f>
        <v>0</v>
      </c>
      <c r="F28" s="3" t="str">
        <f t="array" ref="F28">IFERROR(INDEX(Feuil15!$A$4:$A$860,MATCH(1,(Feuil15!$B$4:$B$860=Tableau1[[#This Row],[Code]])*(Feuil15!$A$4:$A$860&lt;&gt;Tableau1[[#This Row],[Emplacement1]]),0),1),"Non présent")</f>
        <v>Non présent</v>
      </c>
      <c r="G28" s="3">
        <f t="array" ref="G28">IFERROR(INDEX(Feuil15!$C$4:$C$860,MATCH(1,(Feuil15!$B$4:$B$860=Tableau1[[#This Row],[Code]])*(Feuil15!$A$4:$A$860&lt;&gt;Tableau1[[#This Row],[Emplacement1]]),0),1),0)</f>
        <v>0</v>
      </c>
      <c r="H28" s="3" t="str">
        <f t="array" ref="H2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" s="3">
        <f t="array" ref="I2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" s="3" t="str">
        <f t="array" ref="J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" s="3">
        <f t="array" ref="K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" s="3" t="str">
        <f t="array" ref="L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" s="3">
        <f t="array" ref="M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" s="3" t="str">
        <f t="array" ref="N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" s="3" t="str">
        <f t="array" ref="P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" s="3">
        <f t="array" ref="Q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" spans="1:18" x14ac:dyDescent="0.25">
      <c r="A29" t="s">
        <v>85</v>
      </c>
      <c r="B29" s="3">
        <v>43459294</v>
      </c>
      <c r="C29" s="28" t="s">
        <v>323</v>
      </c>
      <c r="D29" t="str">
        <f t="array" ref="D29">IFERROR(INDEX(Feuil15!$A$4:$A$860,MATCH(Tableau1[[#This Row],[Code]],Feuil15!$B$4:$B$860,0)),"Non présent")</f>
        <v>IP01</v>
      </c>
      <c r="E29">
        <f>IFERROR(INDEX(Feuil15!$C$4:$C$860,MATCH(Tableau1[[#This Row],[Code]],Feuil15!$B$4:$B$860,0)),0)</f>
        <v>1</v>
      </c>
      <c r="F29" s="3" t="str">
        <f t="array" ref="F29">IFERROR(INDEX(Feuil15!$A$4:$A$860,MATCH(1,(Feuil15!$B$4:$B$860=Tableau1[[#This Row],[Code]])*(Feuil15!$A$4:$A$860&lt;&gt;Tableau1[[#This Row],[Emplacement1]]),0),1),"Non présent")</f>
        <v>Non présent</v>
      </c>
      <c r="G29" s="3">
        <f t="array" ref="G29">IFERROR(INDEX(Feuil15!$C$4:$C$860,MATCH(1,(Feuil15!$B$4:$B$860=Tableau1[[#This Row],[Code]])*(Feuil15!$A$4:$A$860&lt;&gt;Tableau1[[#This Row],[Emplacement1]]),0),1),0)</f>
        <v>0</v>
      </c>
      <c r="H29" s="3" t="str">
        <f t="array" ref="H2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" s="3">
        <f t="array" ref="I2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" s="3" t="str">
        <f t="array" ref="J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" s="3">
        <f t="array" ref="K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" s="3" t="str">
        <f t="array" ref="L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" s="3">
        <f t="array" ref="M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" s="3" t="str">
        <f t="array" ref="N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" s="3" t="str">
        <f t="array" ref="P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" s="3">
        <f t="array" ref="Q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30" spans="1:18" x14ac:dyDescent="0.25">
      <c r="A30" t="s">
        <v>320</v>
      </c>
      <c r="B30" s="3">
        <v>40702355</v>
      </c>
      <c r="C30" s="28" t="s">
        <v>323</v>
      </c>
      <c r="D30" t="str">
        <f t="array" ref="D30">IFERROR(INDEX(Feuil15!$A$4:$A$860,MATCH(Tableau1[[#This Row],[Code]],Feuil15!$B$4:$B$860,0)),"Non présent")</f>
        <v>Non présent</v>
      </c>
      <c r="E30">
        <f>IFERROR(INDEX(Feuil15!$C$4:$C$860,MATCH(Tableau1[[#This Row],[Code]],Feuil15!$B$4:$B$860,0)),0)</f>
        <v>0</v>
      </c>
      <c r="F30" s="3" t="str">
        <f t="array" ref="F30">IFERROR(INDEX(Feuil15!$A$4:$A$860,MATCH(1,(Feuil15!$B$4:$B$860=Tableau1[[#This Row],[Code]])*(Feuil15!$A$4:$A$860&lt;&gt;Tableau1[[#This Row],[Emplacement1]]),0),1),"Non présent")</f>
        <v>Non présent</v>
      </c>
      <c r="G30" s="3">
        <f t="array" ref="G30">IFERROR(INDEX(Feuil15!$C$4:$C$860,MATCH(1,(Feuil15!$B$4:$B$860=Tableau1[[#This Row],[Code]])*(Feuil15!$A$4:$A$860&lt;&gt;Tableau1[[#This Row],[Emplacement1]]),0),1),0)</f>
        <v>0</v>
      </c>
      <c r="H30" s="3" t="str">
        <f t="array" ref="H3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" s="3">
        <f t="array" ref="I3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" s="3" t="str">
        <f t="array" ref="J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" s="3">
        <f t="array" ref="K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" s="3" t="str">
        <f t="array" ref="L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" s="3">
        <f t="array" ref="M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" s="3" t="str">
        <f t="array" ref="N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" s="3" t="str">
        <f t="array" ref="P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" s="3">
        <f t="array" ref="Q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" spans="1:18" x14ac:dyDescent="0.25">
      <c r="A31" t="s">
        <v>27</v>
      </c>
      <c r="B31" s="3">
        <v>40710652</v>
      </c>
      <c r="C31" s="28" t="s">
        <v>324</v>
      </c>
      <c r="D31" t="str">
        <f t="array" ref="D31">IFERROR(INDEX(Feuil15!$A$4:$A$860,MATCH(Tableau1[[#This Row],[Code]],Feuil15!$B$4:$B$860,0)),"Non présent")</f>
        <v>IP03</v>
      </c>
      <c r="E31">
        <f>IFERROR(INDEX(Feuil15!$C$4:$C$860,MATCH(Tableau1[[#This Row],[Code]],Feuil15!$B$4:$B$860,0)),0)</f>
        <v>23</v>
      </c>
      <c r="F31" s="3" t="str">
        <f t="array" ref="F31">IFERROR(INDEX(Feuil15!$A$4:$A$860,MATCH(1,(Feuil15!$B$4:$B$860=Tableau1[[#This Row],[Code]])*(Feuil15!$A$4:$A$860&lt;&gt;Tableau1[[#This Row],[Emplacement1]]),0),1),"Non présent")</f>
        <v>Non présent</v>
      </c>
      <c r="G31" s="3">
        <f t="array" ref="G31">IFERROR(INDEX(Feuil15!$C$4:$C$860,MATCH(1,(Feuil15!$B$4:$B$860=Tableau1[[#This Row],[Code]])*(Feuil15!$A$4:$A$860&lt;&gt;Tableau1[[#This Row],[Emplacement1]]),0),1),0)</f>
        <v>0</v>
      </c>
      <c r="H31" s="3" t="str">
        <f t="array" ref="H3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" s="3">
        <f t="array" ref="I3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" s="3" t="str">
        <f t="array" ref="J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" s="3">
        <f t="array" ref="K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" s="3" t="str">
        <f t="array" ref="L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" s="3">
        <f t="array" ref="M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" s="3" t="str">
        <f t="array" ref="N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" s="3" t="str">
        <f t="array" ref="P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" s="3">
        <f t="array" ref="Q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" s="3">
        <f>Tableau1[[#This Row],[Stock7]]+Tableau1[[#This Row],[Stock5]]+Tableau1[[#This Row],[Stock3]]+Tableau1[[#This Row],[Stock6]]+Tableau1[[#This Row],[Stock4]]+Tableau1[[#This Row],[Stock2]]+Tableau1[[#This Row],[Stock1]]</f>
        <v>23</v>
      </c>
    </row>
    <row r="32" spans="1:18" x14ac:dyDescent="0.25">
      <c r="A32" t="s">
        <v>321</v>
      </c>
      <c r="B32" s="3">
        <v>43749680</v>
      </c>
      <c r="C32" s="28" t="s">
        <v>323</v>
      </c>
      <c r="D32" t="str">
        <f t="array" ref="D32">IFERROR(INDEX(Feuil15!$A$4:$A$860,MATCH(Tableau1[[#This Row],[Code]],Feuil15!$B$4:$B$860,0)),"Non présent")</f>
        <v>COLOR2</v>
      </c>
      <c r="E32">
        <f>IFERROR(INDEX(Feuil15!$C$4:$C$860,MATCH(Tableau1[[#This Row],[Code]],Feuil15!$B$4:$B$860,0)),0)</f>
        <v>17</v>
      </c>
      <c r="F32" s="3" t="str">
        <f t="array" ref="F32">IFERROR(INDEX(Feuil15!$A$4:$A$860,MATCH(1,(Feuil15!$B$4:$B$860=Tableau1[[#This Row],[Code]])*(Feuil15!$A$4:$A$860&lt;&gt;Tableau1[[#This Row],[Emplacement1]]),0),1),"Non présent")</f>
        <v>COLOR3</v>
      </c>
      <c r="G32" s="3">
        <f t="array" ref="G32">IFERROR(INDEX(Feuil15!$C$4:$C$860,MATCH(1,(Feuil15!$B$4:$B$860=Tableau1[[#This Row],[Code]])*(Feuil15!$A$4:$A$860&lt;&gt;Tableau1[[#This Row],[Emplacement1]]),0),1),0)</f>
        <v>24</v>
      </c>
      <c r="H32" s="3" t="str">
        <f t="array" ref="H32">IFERROR(INDEX(Feuil15!$A$4:$A$860,MATCH(1,(Feuil15!$B$4:$B$860=Tableau1[[#This Row],[Code]])*(Feuil15!$A$4:$A$860&lt;&gt;Tableau1[[#This Row],[Emplacement1]])*(Feuil15!$A$4:$A$860&lt;&gt;Tableau1[[#This Row],[Emplacement2]]),0),1),"Non présent")</f>
        <v>COLOR4</v>
      </c>
      <c r="I32" s="3">
        <f t="array" ref="I32">IFERROR(INDEX(Feuil15!$C$4:$C$860,MATCH(1,(Feuil15!$B$4:$B$860=Tableau1[[#This Row],[Code]])*(Feuil15!$A$4:$A$860&lt;&gt;Tableau1[[#This Row],[Emplacement1]])*(Feuil15!$A$4:$A$860&lt;&gt;Tableau1[[#This Row],[Emplacement2]]),0),1),0)</f>
        <v>7</v>
      </c>
      <c r="J32" s="3" t="str">
        <f t="array" ref="J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" s="3">
        <f t="array" ref="K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" s="3" t="str">
        <f t="array" ref="L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" s="3">
        <f t="array" ref="M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" s="3" t="str">
        <f t="array" ref="N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" s="3" t="str">
        <f t="array" ref="P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" s="3">
        <f t="array" ref="Q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" s="3">
        <f>Tableau1[[#This Row],[Stock7]]+Tableau1[[#This Row],[Stock5]]+Tableau1[[#This Row],[Stock3]]+Tableau1[[#This Row],[Stock6]]+Tableau1[[#This Row],[Stock4]]+Tableau1[[#This Row],[Stock2]]+Tableau1[[#This Row],[Stock1]]</f>
        <v>48</v>
      </c>
    </row>
    <row r="33" spans="1:18" x14ac:dyDescent="0.25">
      <c r="A33" t="s">
        <v>322</v>
      </c>
      <c r="B33" s="3">
        <v>43749618</v>
      </c>
      <c r="C33" s="28" t="s">
        <v>323</v>
      </c>
      <c r="D33" t="str">
        <f t="array" ref="D33">IFERROR(INDEX(Feuil15!$A$4:$A$860,MATCH(Tableau1[[#This Row],[Code]],Feuil15!$B$4:$B$860,0)),"Non présent")</f>
        <v>COLOR5</v>
      </c>
      <c r="E33">
        <f>IFERROR(INDEX(Feuil15!$C$4:$C$860,MATCH(Tableau1[[#This Row],[Code]],Feuil15!$B$4:$B$860,0)),0)</f>
        <v>15</v>
      </c>
      <c r="F33" s="3" t="str">
        <f t="array" ref="F33">IFERROR(INDEX(Feuil15!$A$4:$A$860,MATCH(1,(Feuil15!$B$4:$B$860=Tableau1[[#This Row],[Code]])*(Feuil15!$A$4:$A$860&lt;&gt;Tableau1[[#This Row],[Emplacement1]]),0),1),"Non présent")</f>
        <v>COLOR6</v>
      </c>
      <c r="G33" s="3">
        <f t="array" ref="G33">IFERROR(INDEX(Feuil15!$C$4:$C$860,MATCH(1,(Feuil15!$B$4:$B$860=Tableau1[[#This Row],[Code]])*(Feuil15!$A$4:$A$860&lt;&gt;Tableau1[[#This Row],[Emplacement1]]),0),1),0)</f>
        <v>21</v>
      </c>
      <c r="H33" s="3" t="str">
        <f t="array" ref="H3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3" s="3">
        <f t="array" ref="I3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3" s="3" t="str">
        <f t="array" ref="J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3" s="3">
        <f t="array" ref="K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3" s="3" t="str">
        <f t="array" ref="L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3" s="3">
        <f t="array" ref="M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3" s="3" t="str">
        <f t="array" ref="N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3" s="3" t="str">
        <f t="array" ref="P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3" s="3">
        <f t="array" ref="Q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3" s="3">
        <f>Tableau1[[#This Row],[Stock7]]+Tableau1[[#This Row],[Stock5]]+Tableau1[[#This Row],[Stock3]]+Tableau1[[#This Row],[Stock6]]+Tableau1[[#This Row],[Stock4]]+Tableau1[[#This Row],[Stock2]]+Tableau1[[#This Row],[Stock1]]</f>
        <v>36</v>
      </c>
    </row>
    <row r="34" spans="1:18" x14ac:dyDescent="0.25">
      <c r="A34" t="s">
        <v>60</v>
      </c>
      <c r="B34" s="3">
        <v>43010836</v>
      </c>
      <c r="C34" s="28" t="s">
        <v>324</v>
      </c>
      <c r="D34" t="str">
        <f t="array" ref="D34">IFERROR(INDEX(Feuil15!$A$4:$A$860,MATCH(Tableau1[[#This Row],[Code]],Feuil15!$B$4:$B$860,0)),"Non présent")</f>
        <v>CM33</v>
      </c>
      <c r="E34">
        <f>IFERROR(INDEX(Feuil15!$C$4:$C$860,MATCH(Tableau1[[#This Row],[Code]],Feuil15!$B$4:$B$860,0)),0)</f>
        <v>4</v>
      </c>
      <c r="F34" s="3" t="str">
        <f t="array" ref="F34">IFERROR(INDEX(Feuil15!$A$4:$A$860,MATCH(1,(Feuil15!$B$4:$B$860=Tableau1[[#This Row],[Code]])*(Feuil15!$A$4:$A$860&lt;&gt;Tableau1[[#This Row],[Emplacement1]]),0),1),"Non présent")</f>
        <v>Non présent</v>
      </c>
      <c r="G34" s="3">
        <f t="array" ref="G34">IFERROR(INDEX(Feuil15!$C$4:$C$860,MATCH(1,(Feuil15!$B$4:$B$860=Tableau1[[#This Row],[Code]])*(Feuil15!$A$4:$A$860&lt;&gt;Tableau1[[#This Row],[Emplacement1]]),0),1),0)</f>
        <v>0</v>
      </c>
      <c r="H34" s="3" t="str">
        <f t="array" ref="H3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4" s="3">
        <f t="array" ref="I3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4" s="3" t="str">
        <f t="array" ref="J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4" s="3">
        <f t="array" ref="K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4" s="3" t="str">
        <f t="array" ref="L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4" s="3">
        <f t="array" ref="M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4" s="3" t="str">
        <f t="array" ref="N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4" s="3" t="str">
        <f t="array" ref="P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4" s="3">
        <f t="array" ref="Q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4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35" spans="1:18" x14ac:dyDescent="0.25">
      <c r="A35" t="s">
        <v>11</v>
      </c>
      <c r="B35" s="3">
        <v>40702396</v>
      </c>
      <c r="C35" s="28" t="s">
        <v>323</v>
      </c>
      <c r="D35" t="str">
        <f t="array" ref="D35">IFERROR(INDEX(Feuil15!$A$4:$A$860,MATCH(Tableau1[[#This Row],[Code]],Feuil15!$B$4:$B$860,0)),"Non présent")</f>
        <v>IP37</v>
      </c>
      <c r="E35">
        <f>IFERROR(INDEX(Feuil15!$C$4:$C$860,MATCH(Tableau1[[#This Row],[Code]],Feuil15!$B$4:$B$860,0)),0)</f>
        <v>1</v>
      </c>
      <c r="F35" s="3" t="str">
        <f t="array" ref="F35">IFERROR(INDEX(Feuil15!$A$4:$A$860,MATCH(1,(Feuil15!$B$4:$B$860=Tableau1[[#This Row],[Code]])*(Feuil15!$A$4:$A$860&lt;&gt;Tableau1[[#This Row],[Emplacement1]]),0),1),"Non présent")</f>
        <v>IP38</v>
      </c>
      <c r="G35" s="3">
        <f t="array" ref="G35">IFERROR(INDEX(Feuil15!$C$4:$C$860,MATCH(1,(Feuil15!$B$4:$B$860=Tableau1[[#This Row],[Code]])*(Feuil15!$A$4:$A$860&lt;&gt;Tableau1[[#This Row],[Emplacement1]]),0),1),0)</f>
        <v>1</v>
      </c>
      <c r="H35" s="3" t="str">
        <f t="array" ref="H3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5" s="3">
        <f t="array" ref="I3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5" s="3" t="str">
        <f t="array" ref="J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5" s="3">
        <f t="array" ref="K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5" s="3" t="str">
        <f t="array" ref="L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5" s="3">
        <f t="array" ref="M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5" s="3" t="str">
        <f t="array" ref="N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5" s="3" t="str">
        <f t="array" ref="P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5" s="3">
        <f t="array" ref="Q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36" spans="1:18" x14ac:dyDescent="0.25">
      <c r="A36" t="s">
        <v>78</v>
      </c>
      <c r="B36" s="3">
        <v>43276401</v>
      </c>
      <c r="C36" s="28" t="s">
        <v>323</v>
      </c>
      <c r="D36" t="str">
        <f t="array" ref="D36">IFERROR(INDEX(Feuil15!$A$4:$A$860,MATCH(Tableau1[[#This Row],[Code]],Feuil15!$B$4:$B$860,0)),"Non présent")</f>
        <v>IP06</v>
      </c>
      <c r="E36">
        <f>IFERROR(INDEX(Feuil15!$C$4:$C$860,MATCH(Tableau1[[#This Row],[Code]],Feuil15!$B$4:$B$860,0)),0)</f>
        <v>5</v>
      </c>
      <c r="F36" s="3" t="str">
        <f t="array" ref="F36">IFERROR(INDEX(Feuil15!$A$4:$A$860,MATCH(1,(Feuil15!$B$4:$B$860=Tableau1[[#This Row],[Code]])*(Feuil15!$A$4:$A$860&lt;&gt;Tableau1[[#This Row],[Emplacement1]]),0),1),"Non présent")</f>
        <v>Non présent</v>
      </c>
      <c r="G36" s="3">
        <f t="array" ref="G36">IFERROR(INDEX(Feuil15!$C$4:$C$860,MATCH(1,(Feuil15!$B$4:$B$860=Tableau1[[#This Row],[Code]])*(Feuil15!$A$4:$A$860&lt;&gt;Tableau1[[#This Row],[Emplacement1]]),0),1),0)</f>
        <v>0</v>
      </c>
      <c r="H36" s="3" t="str">
        <f t="array" ref="H3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6" s="3">
        <f t="array" ref="I3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6" s="3" t="str">
        <f t="array" ref="J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6" s="3">
        <f t="array" ref="K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6" s="3" t="str">
        <f t="array" ref="L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6" s="3">
        <f t="array" ref="M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6" s="3" t="str">
        <f t="array" ref="N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6" s="3" t="str">
        <f t="array" ref="P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6" s="3">
        <f t="array" ref="Q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6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37" spans="1:18" x14ac:dyDescent="0.25">
      <c r="A37" t="s">
        <v>76</v>
      </c>
      <c r="B37" s="3">
        <v>43243818</v>
      </c>
      <c r="C37" s="28" t="s">
        <v>323</v>
      </c>
      <c r="D37" t="str">
        <f t="array" ref="D37">IFERROR(INDEX(Feuil15!$A$4:$A$860,MATCH(Tableau1[[#This Row],[Code]],Feuil15!$B$4:$B$860,0)),"Non présent")</f>
        <v>IP05</v>
      </c>
      <c r="E37">
        <f>IFERROR(INDEX(Feuil15!$C$4:$C$860,MATCH(Tableau1[[#This Row],[Code]],Feuil15!$B$4:$B$860,0)),0)</f>
        <v>7</v>
      </c>
      <c r="F37" s="3" t="str">
        <f t="array" ref="F37">IFERROR(INDEX(Feuil15!$A$4:$A$860,MATCH(1,(Feuil15!$B$4:$B$860=Tableau1[[#This Row],[Code]])*(Feuil15!$A$4:$A$860&lt;&gt;Tableau1[[#This Row],[Emplacement1]]),0),1),"Non présent")</f>
        <v>Non présent</v>
      </c>
      <c r="G37" s="3">
        <f t="array" ref="G37">IFERROR(INDEX(Feuil15!$C$4:$C$860,MATCH(1,(Feuil15!$B$4:$B$860=Tableau1[[#This Row],[Code]])*(Feuil15!$A$4:$A$860&lt;&gt;Tableau1[[#This Row],[Emplacement1]]),0),1),0)</f>
        <v>0</v>
      </c>
      <c r="H37" s="3" t="str">
        <f t="array" ref="H3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7" s="3">
        <f t="array" ref="I3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7" s="3" t="str">
        <f t="array" ref="J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7" s="3">
        <f t="array" ref="K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7" s="3" t="str">
        <f t="array" ref="L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7" s="3">
        <f t="array" ref="M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7" s="3" t="str">
        <f t="array" ref="N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7" s="3" t="str">
        <f t="array" ref="P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7" s="3">
        <f t="array" ref="Q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7" s="3">
        <f>Tableau1[[#This Row],[Stock7]]+Tableau1[[#This Row],[Stock5]]+Tableau1[[#This Row],[Stock3]]+Tableau1[[#This Row],[Stock6]]+Tableau1[[#This Row],[Stock4]]+Tableau1[[#This Row],[Stock2]]+Tableau1[[#This Row],[Stock1]]</f>
        <v>7</v>
      </c>
    </row>
    <row r="38" spans="1:18" x14ac:dyDescent="0.25">
      <c r="A38" t="s">
        <v>230</v>
      </c>
      <c r="B38" s="3">
        <v>43893674</v>
      </c>
      <c r="C38" s="28" t="s">
        <v>324</v>
      </c>
      <c r="D38" t="str">
        <f t="array" ref="D38">IFERROR(INDEX(Feuil15!$A$4:$A$860,MATCH(Tableau1[[#This Row],[Code]],Feuil15!$B$4:$B$860,0)),"Non présent")</f>
        <v>IP14</v>
      </c>
      <c r="E38">
        <f>IFERROR(INDEX(Feuil15!$C$4:$C$860,MATCH(Tableau1[[#This Row],[Code]],Feuil15!$B$4:$B$860,0)),0)</f>
        <v>22</v>
      </c>
      <c r="F38" s="3" t="str">
        <f t="array" ref="F38">IFERROR(INDEX(Feuil15!$A$4:$A$860,MATCH(1,(Feuil15!$B$4:$B$860=Tableau1[[#This Row],[Code]])*(Feuil15!$A$4:$A$860&lt;&gt;Tableau1[[#This Row],[Emplacement1]]),0),1),"Non présent")</f>
        <v>Non présent</v>
      </c>
      <c r="G38" s="3">
        <f t="array" ref="G38">IFERROR(INDEX(Feuil15!$C$4:$C$860,MATCH(1,(Feuil15!$B$4:$B$860=Tableau1[[#This Row],[Code]])*(Feuil15!$A$4:$A$860&lt;&gt;Tableau1[[#This Row],[Emplacement1]]),0),1),0)</f>
        <v>0</v>
      </c>
      <c r="H38" s="3" t="str">
        <f t="array" ref="H3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8" s="3">
        <f t="array" ref="I3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8" s="3" t="str">
        <f t="array" ref="J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8" s="3">
        <f t="array" ref="K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8" s="3" t="str">
        <f t="array" ref="L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8" s="3">
        <f t="array" ref="M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8" s="3" t="str">
        <f t="array" ref="N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8" s="3" t="str">
        <f t="array" ref="P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8" s="3">
        <f t="array" ref="Q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8" s="3">
        <f>Tableau1[[#This Row],[Stock7]]+Tableau1[[#This Row],[Stock5]]+Tableau1[[#This Row],[Stock3]]+Tableau1[[#This Row],[Stock6]]+Tableau1[[#This Row],[Stock4]]+Tableau1[[#This Row],[Stock2]]+Tableau1[[#This Row],[Stock1]]</f>
        <v>22</v>
      </c>
    </row>
    <row r="39" spans="1:18" x14ac:dyDescent="0.25">
      <c r="A39" t="s">
        <v>94</v>
      </c>
      <c r="B39" s="3">
        <v>43560849</v>
      </c>
      <c r="C39" s="28" t="s">
        <v>324</v>
      </c>
      <c r="D39" t="str">
        <f t="array" ref="D39">IFERROR(INDEX(Feuil15!$A$4:$A$860,MATCH(Tableau1[[#This Row],[Code]],Feuil15!$B$4:$B$860,0)),"Non présent")</f>
        <v>IP39</v>
      </c>
      <c r="E39">
        <f>IFERROR(INDEX(Feuil15!$C$4:$C$860,MATCH(Tableau1[[#This Row],[Code]],Feuil15!$B$4:$B$860,0)),0)</f>
        <v>14</v>
      </c>
      <c r="F39" s="3" t="str">
        <f t="array" ref="F39">IFERROR(INDEX(Feuil15!$A$4:$A$860,MATCH(1,(Feuil15!$B$4:$B$860=Tableau1[[#This Row],[Code]])*(Feuil15!$A$4:$A$860&lt;&gt;Tableau1[[#This Row],[Emplacement1]]),0),1),"Non présent")</f>
        <v>Non présent</v>
      </c>
      <c r="G39" s="3">
        <f t="array" ref="G39">IFERROR(INDEX(Feuil15!$C$4:$C$860,MATCH(1,(Feuil15!$B$4:$B$860=Tableau1[[#This Row],[Code]])*(Feuil15!$A$4:$A$860&lt;&gt;Tableau1[[#This Row],[Emplacement1]]),0),1),0)</f>
        <v>0</v>
      </c>
      <c r="H39" s="3" t="str">
        <f t="array" ref="H3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9" s="3">
        <f t="array" ref="I3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9" s="3" t="str">
        <f t="array" ref="J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9" s="3">
        <f t="array" ref="K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9" s="3" t="str">
        <f t="array" ref="L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9" s="3">
        <f t="array" ref="M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9" s="3" t="str">
        <f t="array" ref="N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9" s="3" t="str">
        <f t="array" ref="P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9" s="3">
        <f t="array" ref="Q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9" s="3">
        <f>Tableau1[[#This Row],[Stock7]]+Tableau1[[#This Row],[Stock5]]+Tableau1[[#This Row],[Stock3]]+Tableau1[[#This Row],[Stock6]]+Tableau1[[#This Row],[Stock4]]+Tableau1[[#This Row],[Stock2]]+Tableau1[[#This Row],[Stock1]]</f>
        <v>14</v>
      </c>
    </row>
    <row r="40" spans="1:18" x14ac:dyDescent="0.25">
      <c r="A40" t="s">
        <v>19</v>
      </c>
      <c r="B40" s="3">
        <v>40703166</v>
      </c>
      <c r="C40" s="28" t="s">
        <v>324</v>
      </c>
      <c r="D40" t="str">
        <f t="array" ref="D40">IFERROR(INDEX(Feuil15!$A$4:$A$860,MATCH(Tableau1[[#This Row],[Code]],Feuil15!$B$4:$B$860,0)),"Non présent")</f>
        <v>CM30</v>
      </c>
      <c r="E40">
        <f>IFERROR(INDEX(Feuil15!$C$4:$C$860,MATCH(Tableau1[[#This Row],[Code]],Feuil15!$B$4:$B$860,0)),0)</f>
        <v>2</v>
      </c>
      <c r="F40" s="3" t="str">
        <f t="array" ref="F40">IFERROR(INDEX(Feuil15!$A$4:$A$860,MATCH(1,(Feuil15!$B$4:$B$860=Tableau1[[#This Row],[Code]])*(Feuil15!$A$4:$A$860&lt;&gt;Tableau1[[#This Row],[Emplacement1]]),0),1),"Non présent")</f>
        <v>Non présent</v>
      </c>
      <c r="G40" s="3">
        <f t="array" ref="G40">IFERROR(INDEX(Feuil15!$C$4:$C$860,MATCH(1,(Feuil15!$B$4:$B$860=Tableau1[[#This Row],[Code]])*(Feuil15!$A$4:$A$860&lt;&gt;Tableau1[[#This Row],[Emplacement1]]),0),1),0)</f>
        <v>0</v>
      </c>
      <c r="H40" s="3" t="str">
        <f t="array" ref="H4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0" s="3">
        <f t="array" ref="I4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0" s="3" t="str">
        <f t="array" ref="J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0" s="3">
        <f t="array" ref="K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0" s="3" t="str">
        <f t="array" ref="L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0" s="3">
        <f t="array" ref="M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0" s="3" t="str">
        <f t="array" ref="N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0" s="3" t="str">
        <f t="array" ref="P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0" s="3">
        <f t="array" ref="Q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41" spans="1:18" x14ac:dyDescent="0.25">
      <c r="A41" t="s">
        <v>90</v>
      </c>
      <c r="B41" s="3">
        <v>43473613</v>
      </c>
      <c r="C41" s="28" t="s">
        <v>324</v>
      </c>
      <c r="D41" t="str">
        <f t="array" ref="D41">IFERROR(INDEX(Feuil15!$A$4:$A$860,MATCH(Tableau1[[#This Row],[Code]],Feuil15!$B$4:$B$860,0)),"Non présent")</f>
        <v>CM31</v>
      </c>
      <c r="E41">
        <f>IFERROR(INDEX(Feuil15!$C$4:$C$860,MATCH(Tableau1[[#This Row],[Code]],Feuil15!$B$4:$B$860,0)),0)</f>
        <v>3</v>
      </c>
      <c r="F41" s="3" t="str">
        <f t="array" ref="F41">IFERROR(INDEX(Feuil15!$A$4:$A$860,MATCH(1,(Feuil15!$B$4:$B$860=Tableau1[[#This Row],[Code]])*(Feuil15!$A$4:$A$860&lt;&gt;Tableau1[[#This Row],[Emplacement1]]),0),1),"Non présent")</f>
        <v>Non présent</v>
      </c>
      <c r="G41" s="3">
        <f t="array" ref="G41">IFERROR(INDEX(Feuil15!$C$4:$C$860,MATCH(1,(Feuil15!$B$4:$B$860=Tableau1[[#This Row],[Code]])*(Feuil15!$A$4:$A$860&lt;&gt;Tableau1[[#This Row],[Emplacement1]]),0),1),0)</f>
        <v>0</v>
      </c>
      <c r="H41" s="3" t="str">
        <f t="array" ref="H4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1" s="3">
        <f t="array" ref="I4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1" s="3" t="str">
        <f t="array" ref="J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1" s="3">
        <f t="array" ref="K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1" s="3" t="str">
        <f t="array" ref="L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1" s="3">
        <f t="array" ref="M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1" s="3" t="str">
        <f t="array" ref="N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1" s="3" t="str">
        <f t="array" ref="P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1" s="3">
        <f t="array" ref="Q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1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42" spans="1:18" x14ac:dyDescent="0.25">
      <c r="A42" t="s">
        <v>88</v>
      </c>
      <c r="B42" s="3">
        <v>43473612</v>
      </c>
      <c r="C42" s="28" t="s">
        <v>324</v>
      </c>
      <c r="D42" t="str">
        <f t="array" ref="D42">IFERROR(INDEX(Feuil15!$A$4:$A$860,MATCH(Tableau1[[#This Row],[Code]],Feuil15!$B$4:$B$860,0)),"Non présent")</f>
        <v>CM25</v>
      </c>
      <c r="E42">
        <f>IFERROR(INDEX(Feuil15!$C$4:$C$860,MATCH(Tableau1[[#This Row],[Code]],Feuil15!$B$4:$B$860,0)),0)</f>
        <v>5</v>
      </c>
      <c r="F42" s="3" t="str">
        <f t="array" ref="F42">IFERROR(INDEX(Feuil15!$A$4:$A$860,MATCH(1,(Feuil15!$B$4:$B$860=Tableau1[[#This Row],[Code]])*(Feuil15!$A$4:$A$860&lt;&gt;Tableau1[[#This Row],[Emplacement1]]),0),1),"Non présent")</f>
        <v>Non présent</v>
      </c>
      <c r="G42" s="3">
        <f t="array" ref="G42">IFERROR(INDEX(Feuil15!$C$4:$C$860,MATCH(1,(Feuil15!$B$4:$B$860=Tableau1[[#This Row],[Code]])*(Feuil15!$A$4:$A$860&lt;&gt;Tableau1[[#This Row],[Emplacement1]]),0),1),0)</f>
        <v>0</v>
      </c>
      <c r="H42" s="3" t="str">
        <f t="array" ref="H4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2" s="3">
        <f t="array" ref="I4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2" s="3" t="str">
        <f t="array" ref="J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2" s="3">
        <f t="array" ref="K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2" s="3" t="str">
        <f t="array" ref="L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2" s="3">
        <f t="array" ref="M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2" s="3" t="str">
        <f t="array" ref="N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2" s="3" t="str">
        <f t="array" ref="P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2" s="3">
        <f t="array" ref="Q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2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43" spans="1:18" x14ac:dyDescent="0.25">
      <c r="A43" t="s">
        <v>55</v>
      </c>
      <c r="B43" s="3">
        <v>40717723</v>
      </c>
      <c r="C43" s="28" t="s">
        <v>324</v>
      </c>
      <c r="D43" t="str">
        <f t="array" ref="D43">IFERROR(INDEX(Feuil15!$A$4:$A$860,MATCH(Tableau1[[#This Row],[Code]],Feuil15!$B$4:$B$860,0)),"Non présent")</f>
        <v>IP34</v>
      </c>
      <c r="E43">
        <f>IFERROR(INDEX(Feuil15!$C$4:$C$860,MATCH(Tableau1[[#This Row],[Code]],Feuil15!$B$4:$B$860,0)),0)</f>
        <v>3</v>
      </c>
      <c r="F43" s="3" t="str">
        <f t="array" ref="F43">IFERROR(INDEX(Feuil15!$A$4:$A$860,MATCH(1,(Feuil15!$B$4:$B$860=Tableau1[[#This Row],[Code]])*(Feuil15!$A$4:$A$860&lt;&gt;Tableau1[[#This Row],[Emplacement1]]),0),1),"Non présent")</f>
        <v>Non présent</v>
      </c>
      <c r="G43" s="3">
        <f t="array" ref="G43">IFERROR(INDEX(Feuil15!$C$4:$C$860,MATCH(1,(Feuil15!$B$4:$B$860=Tableau1[[#This Row],[Code]])*(Feuil15!$A$4:$A$860&lt;&gt;Tableau1[[#This Row],[Emplacement1]]),0),1),0)</f>
        <v>0</v>
      </c>
      <c r="H43" s="3" t="str">
        <f t="array" ref="H4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3" s="3">
        <f t="array" ref="I4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3" s="3" t="str">
        <f t="array" ref="J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3" s="3">
        <f t="array" ref="K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3" s="3" t="str">
        <f t="array" ref="L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3" s="3">
        <f t="array" ref="M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3" s="3" t="str">
        <f t="array" ref="N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3" s="3" t="str">
        <f t="array" ref="P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3" s="3">
        <f t="array" ref="Q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3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44" spans="1:18" x14ac:dyDescent="0.25">
      <c r="A44" t="s">
        <v>54</v>
      </c>
      <c r="B44" s="3">
        <v>40717720</v>
      </c>
      <c r="C44" s="28" t="s">
        <v>324</v>
      </c>
      <c r="D44" t="str">
        <f t="array" ref="D44">IFERROR(INDEX(Feuil15!$A$4:$A$860,MATCH(Tableau1[[#This Row],[Code]],Feuil15!$B$4:$B$860,0)),"Non présent")</f>
        <v>CM29</v>
      </c>
      <c r="E44">
        <f>IFERROR(INDEX(Feuil15!$C$4:$C$860,MATCH(Tableau1[[#This Row],[Code]],Feuil15!$B$4:$B$860,0)),0)</f>
        <v>1</v>
      </c>
      <c r="F44" s="3" t="str">
        <f t="array" ref="F44">IFERROR(INDEX(Feuil15!$A$4:$A$860,MATCH(1,(Feuil15!$B$4:$B$860=Tableau1[[#This Row],[Code]])*(Feuil15!$A$4:$A$860&lt;&gt;Tableau1[[#This Row],[Emplacement1]]),0),1),"Non présent")</f>
        <v>Non présent</v>
      </c>
      <c r="G44" s="3">
        <f t="array" ref="G44">IFERROR(INDEX(Feuil15!$C$4:$C$860,MATCH(1,(Feuil15!$B$4:$B$860=Tableau1[[#This Row],[Code]])*(Feuil15!$A$4:$A$860&lt;&gt;Tableau1[[#This Row],[Emplacement1]]),0),1),0)</f>
        <v>0</v>
      </c>
      <c r="H44" s="3" t="str">
        <f t="array" ref="H4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4" s="3">
        <f t="array" ref="I4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4" s="3" t="str">
        <f t="array" ref="J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4" s="3">
        <f t="array" ref="K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4" s="3" t="str">
        <f t="array" ref="L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4" s="3">
        <f t="array" ref="M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4" s="3" t="str">
        <f t="array" ref="N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4" s="3" t="str">
        <f t="array" ref="P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4" s="3">
        <f t="array" ref="Q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45" spans="1:18" x14ac:dyDescent="0.25">
      <c r="A45" t="s">
        <v>92</v>
      </c>
      <c r="B45" s="3">
        <v>43492338</v>
      </c>
      <c r="C45" s="28" t="s">
        <v>324</v>
      </c>
      <c r="D45" t="str">
        <f t="array" ref="D45">IFERROR(INDEX(Feuil15!$A$4:$A$860,MATCH(Tableau1[[#This Row],[Code]],Feuil15!$B$4:$B$860,0)),"Non présent")</f>
        <v>CM28</v>
      </c>
      <c r="E45">
        <f>IFERROR(INDEX(Feuil15!$C$4:$C$860,MATCH(Tableau1[[#This Row],[Code]],Feuil15!$B$4:$B$860,0)),0)</f>
        <v>2</v>
      </c>
      <c r="F45" s="3" t="str">
        <f t="array" ref="F45">IFERROR(INDEX(Feuil15!$A$4:$A$860,MATCH(1,(Feuil15!$B$4:$B$860=Tableau1[[#This Row],[Code]])*(Feuil15!$A$4:$A$860&lt;&gt;Tableau1[[#This Row],[Emplacement1]]),0),1),"Non présent")</f>
        <v>Non présent</v>
      </c>
      <c r="G45" s="3">
        <f t="array" ref="G45">IFERROR(INDEX(Feuil15!$C$4:$C$860,MATCH(1,(Feuil15!$B$4:$B$860=Tableau1[[#This Row],[Code]])*(Feuil15!$A$4:$A$860&lt;&gt;Tableau1[[#This Row],[Emplacement1]]),0),1),0)</f>
        <v>0</v>
      </c>
      <c r="H45" s="3" t="str">
        <f t="array" ref="H4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5" s="3">
        <f t="array" ref="I4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5" s="3" t="str">
        <f t="array" ref="J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5" s="3">
        <f t="array" ref="K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5" s="3" t="str">
        <f t="array" ref="L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5" s="3">
        <f t="array" ref="M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5" s="3" t="str">
        <f t="array" ref="N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5" s="3" t="str">
        <f t="array" ref="P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5" s="3">
        <f t="array" ref="Q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46" spans="1:18" x14ac:dyDescent="0.25">
      <c r="A46" t="s">
        <v>71</v>
      </c>
      <c r="B46" s="3">
        <v>43137351</v>
      </c>
      <c r="C46" s="28" t="s">
        <v>324</v>
      </c>
      <c r="D46" t="str">
        <f t="array" ref="D46">IFERROR(INDEX(Feuil15!$A$4:$A$860,MATCH(Tableau1[[#This Row],[Code]],Feuil15!$B$4:$B$860,0)),"Non présent")</f>
        <v>IP26</v>
      </c>
      <c r="E46">
        <f>IFERROR(INDEX(Feuil15!$C$4:$C$860,MATCH(Tableau1[[#This Row],[Code]],Feuil15!$B$4:$B$860,0)),0)</f>
        <v>4</v>
      </c>
      <c r="F46" s="3" t="str">
        <f t="array" ref="F46">IFERROR(INDEX(Feuil15!$A$4:$A$860,MATCH(1,(Feuil15!$B$4:$B$860=Tableau1[[#This Row],[Code]])*(Feuil15!$A$4:$A$860&lt;&gt;Tableau1[[#This Row],[Emplacement1]]),0),1),"Non présent")</f>
        <v>IP28</v>
      </c>
      <c r="G46" s="3">
        <f t="array" ref="G46">IFERROR(INDEX(Feuil15!$C$4:$C$860,MATCH(1,(Feuil15!$B$4:$B$860=Tableau1[[#This Row],[Code]])*(Feuil15!$A$4:$A$860&lt;&gt;Tableau1[[#This Row],[Emplacement1]]),0),1),0)</f>
        <v>21</v>
      </c>
      <c r="H46" s="3" t="str">
        <f t="array" ref="H46">IFERROR(INDEX(Feuil15!$A$4:$A$860,MATCH(1,(Feuil15!$B$4:$B$860=Tableau1[[#This Row],[Code]])*(Feuil15!$A$4:$A$860&lt;&gt;Tableau1[[#This Row],[Emplacement1]])*(Feuil15!$A$4:$A$860&lt;&gt;Tableau1[[#This Row],[Emplacement2]]),0),1),"Non présent")</f>
        <v>IP31</v>
      </c>
      <c r="I46" s="3">
        <f t="array" ref="I46">IFERROR(INDEX(Feuil15!$C$4:$C$860,MATCH(1,(Feuil15!$B$4:$B$860=Tableau1[[#This Row],[Code]])*(Feuil15!$A$4:$A$860&lt;&gt;Tableau1[[#This Row],[Emplacement1]])*(Feuil15!$A$4:$A$860&lt;&gt;Tableau1[[#This Row],[Emplacement2]]),0),1),0)</f>
        <v>38</v>
      </c>
      <c r="J46" s="3" t="str">
        <f t="array" ref="J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6" s="3">
        <f t="array" ref="K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6" s="3" t="str">
        <f t="array" ref="L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6" s="3">
        <f t="array" ref="M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6" s="3" t="str">
        <f t="array" ref="N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6" s="3" t="str">
        <f t="array" ref="P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6" s="3">
        <f t="array" ref="Q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6" s="3">
        <f>Tableau1[[#This Row],[Stock7]]+Tableau1[[#This Row],[Stock5]]+Tableau1[[#This Row],[Stock3]]+Tableau1[[#This Row],[Stock6]]+Tableau1[[#This Row],[Stock4]]+Tableau1[[#This Row],[Stock2]]+Tableau1[[#This Row],[Stock1]]</f>
        <v>63</v>
      </c>
    </row>
    <row r="47" spans="1:18" x14ac:dyDescent="0.25">
      <c r="A47" t="s">
        <v>68</v>
      </c>
      <c r="B47" s="3">
        <v>43134345</v>
      </c>
      <c r="C47" s="28" t="s">
        <v>324</v>
      </c>
      <c r="D47" t="str">
        <f t="array" ref="D47">IFERROR(INDEX(Feuil15!$A$4:$A$860,MATCH(Tableau1[[#This Row],[Code]],Feuil15!$B$4:$B$860,0)),"Non présent")</f>
        <v>IP29</v>
      </c>
      <c r="E47">
        <f>IFERROR(INDEX(Feuil15!$C$4:$C$860,MATCH(Tableau1[[#This Row],[Code]],Feuil15!$B$4:$B$860,0)),0)</f>
        <v>36</v>
      </c>
      <c r="F47" s="3" t="str">
        <f t="array" ref="F47">IFERROR(INDEX(Feuil15!$A$4:$A$860,MATCH(1,(Feuil15!$B$4:$B$860=Tableau1[[#This Row],[Code]])*(Feuil15!$A$4:$A$860&lt;&gt;Tableau1[[#This Row],[Emplacement1]]),0),1),"Non présent")</f>
        <v>IP30</v>
      </c>
      <c r="G47" s="3">
        <f t="array" ref="G47">IFERROR(INDEX(Feuil15!$C$4:$C$860,MATCH(1,(Feuil15!$B$4:$B$860=Tableau1[[#This Row],[Code]])*(Feuil15!$A$4:$A$860&lt;&gt;Tableau1[[#This Row],[Emplacement1]]),0),1),0)</f>
        <v>10</v>
      </c>
      <c r="H47" s="3" t="str">
        <f t="array" ref="H4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7" s="3">
        <f t="array" ref="I4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7" s="3" t="str">
        <f t="array" ref="J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7" s="3">
        <f t="array" ref="K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7" s="3" t="str">
        <f t="array" ref="L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7" s="3">
        <f t="array" ref="M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7" s="3" t="str">
        <f t="array" ref="N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7" s="3" t="str">
        <f t="array" ref="P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7" s="3">
        <f t="array" ref="Q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7" s="3">
        <f>Tableau1[[#This Row],[Stock7]]+Tableau1[[#This Row],[Stock5]]+Tableau1[[#This Row],[Stock3]]+Tableau1[[#This Row],[Stock6]]+Tableau1[[#This Row],[Stock4]]+Tableau1[[#This Row],[Stock2]]+Tableau1[[#This Row],[Stock1]]</f>
        <v>46</v>
      </c>
    </row>
    <row r="48" spans="1:18" x14ac:dyDescent="0.25">
      <c r="A48" t="s">
        <v>132</v>
      </c>
      <c r="B48" s="3">
        <v>43720759</v>
      </c>
      <c r="C48" s="28" t="s">
        <v>324</v>
      </c>
      <c r="D48" t="str">
        <f t="array" ref="D48">IFERROR(INDEX(Feuil15!$A$4:$A$860,MATCH(Tableau1[[#This Row],[Code]],Feuil15!$B$4:$B$860,0)),"Non présent")</f>
        <v>IP27</v>
      </c>
      <c r="E48">
        <f>IFERROR(INDEX(Feuil15!$C$4:$C$860,MATCH(Tableau1[[#This Row],[Code]],Feuil15!$B$4:$B$860,0)),0)</f>
        <v>13</v>
      </c>
      <c r="F48" s="3" t="str">
        <f t="array" ref="F48">IFERROR(INDEX(Feuil15!$A$4:$A$860,MATCH(1,(Feuil15!$B$4:$B$860=Tableau1[[#This Row],[Code]])*(Feuil15!$A$4:$A$860&lt;&gt;Tableau1[[#This Row],[Emplacement1]]),0),1),"Non présent")</f>
        <v>PK65</v>
      </c>
      <c r="G48" s="3">
        <f t="array" ref="G48">IFERROR(INDEX(Feuil15!$C$4:$C$860,MATCH(1,(Feuil15!$B$4:$B$860=Tableau1[[#This Row],[Code]])*(Feuil15!$A$4:$A$860&lt;&gt;Tableau1[[#This Row],[Emplacement1]]),0),1),0)</f>
        <v>1</v>
      </c>
      <c r="H48" s="3" t="str">
        <f t="array" ref="H4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8" s="3">
        <f t="array" ref="I4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8" s="3" t="str">
        <f t="array" ref="J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8" s="3">
        <f t="array" ref="K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8" s="3" t="str">
        <f t="array" ref="L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8" s="3">
        <f t="array" ref="M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8" s="3" t="str">
        <f t="array" ref="N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8" s="3" t="str">
        <f t="array" ref="P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8" s="3">
        <f t="array" ref="Q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8" s="3">
        <f>Tableau1[[#This Row],[Stock7]]+Tableau1[[#This Row],[Stock5]]+Tableau1[[#This Row],[Stock3]]+Tableau1[[#This Row],[Stock6]]+Tableau1[[#This Row],[Stock4]]+Tableau1[[#This Row],[Stock2]]+Tableau1[[#This Row],[Stock1]]</f>
        <v>14</v>
      </c>
    </row>
    <row r="49" spans="1:18" x14ac:dyDescent="0.25">
      <c r="A49" t="s">
        <v>84</v>
      </c>
      <c r="B49" s="3">
        <v>43444340</v>
      </c>
      <c r="C49" s="28" t="s">
        <v>324</v>
      </c>
      <c r="D49" t="str">
        <f t="array" ref="D49">IFERROR(INDEX(Feuil15!$A$4:$A$860,MATCH(Tableau1[[#This Row],[Code]],Feuil15!$B$4:$B$860,0)),"Non présent")</f>
        <v>IP28</v>
      </c>
      <c r="E49">
        <f>IFERROR(INDEX(Feuil15!$C$4:$C$860,MATCH(Tableau1[[#This Row],[Code]],Feuil15!$B$4:$B$860,0)),0)</f>
        <v>2</v>
      </c>
      <c r="F49" s="3" t="str">
        <f t="array" ref="F49">IFERROR(INDEX(Feuil15!$A$4:$A$860,MATCH(1,(Feuil15!$B$4:$B$860=Tableau1[[#This Row],[Code]])*(Feuil15!$A$4:$A$860&lt;&gt;Tableau1[[#This Row],[Emplacement1]]),0),1),"Non présent")</f>
        <v>Non présent</v>
      </c>
      <c r="G49" s="3">
        <f t="array" ref="G49">IFERROR(INDEX(Feuil15!$C$4:$C$860,MATCH(1,(Feuil15!$B$4:$B$860=Tableau1[[#This Row],[Code]])*(Feuil15!$A$4:$A$860&lt;&gt;Tableau1[[#This Row],[Emplacement1]]),0),1),0)</f>
        <v>0</v>
      </c>
      <c r="H49" s="3" t="str">
        <f t="array" ref="H4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9" s="3">
        <f t="array" ref="I4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9" s="3" t="str">
        <f t="array" ref="J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9" s="3">
        <f t="array" ref="K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9" s="3" t="str">
        <f t="array" ref="L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9" s="3">
        <f t="array" ref="M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9" s="3" t="str">
        <f t="array" ref="N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9" s="3" t="str">
        <f t="array" ref="P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9" s="3">
        <f t="array" ref="Q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50" spans="1:18" x14ac:dyDescent="0.25">
      <c r="A50" t="s">
        <v>77</v>
      </c>
      <c r="B50" s="3">
        <v>43247163</v>
      </c>
      <c r="C50" s="28" t="s">
        <v>324</v>
      </c>
      <c r="D50" t="str">
        <f t="array" ref="D50">IFERROR(INDEX(Feuil15!$A$4:$A$860,MATCH(Tableau1[[#This Row],[Code]],Feuil15!$B$4:$B$860,0)),"Non présent")</f>
        <v>IP16</v>
      </c>
      <c r="E50">
        <f>IFERROR(INDEX(Feuil15!$C$4:$C$860,MATCH(Tableau1[[#This Row],[Code]],Feuil15!$B$4:$B$860,0)),0)</f>
        <v>3</v>
      </c>
      <c r="F50" s="3" t="str">
        <f t="array" ref="F50">IFERROR(INDEX(Feuil15!$A$4:$A$860,MATCH(1,(Feuil15!$B$4:$B$860=Tableau1[[#This Row],[Code]])*(Feuil15!$A$4:$A$860&lt;&gt;Tableau1[[#This Row],[Emplacement1]]),0),1),"Non présent")</f>
        <v>Non présent</v>
      </c>
      <c r="G50" s="3">
        <f t="array" ref="G50">IFERROR(INDEX(Feuil15!$C$4:$C$860,MATCH(1,(Feuil15!$B$4:$B$860=Tableau1[[#This Row],[Code]])*(Feuil15!$A$4:$A$860&lt;&gt;Tableau1[[#This Row],[Emplacement1]]),0),1),0)</f>
        <v>0</v>
      </c>
      <c r="H50" s="3" t="str">
        <f t="array" ref="H5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0" s="3">
        <f t="array" ref="I5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0" s="3" t="str">
        <f t="array" ref="J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0" s="3">
        <f t="array" ref="K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0" s="3" t="str">
        <f t="array" ref="L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0" s="3">
        <f t="array" ref="M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0" s="3" t="str">
        <f t="array" ref="N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0" s="3" t="str">
        <f t="array" ref="P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0" s="3">
        <f t="array" ref="Q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0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51" spans="1:18" x14ac:dyDescent="0.25">
      <c r="A51" t="s">
        <v>326</v>
      </c>
      <c r="B51" s="3">
        <v>40711938</v>
      </c>
      <c r="C51" s="28" t="s">
        <v>324</v>
      </c>
      <c r="D51" t="str">
        <f t="array" ref="D51">IFERROR(INDEX(Feuil15!$A$4:$A$860,MATCH(Tableau1[[#This Row],[Code]],Feuil15!$B$4:$B$860,0)),"Non présent")</f>
        <v>IP10</v>
      </c>
      <c r="E51">
        <f>IFERROR(INDEX(Feuil15!$C$4:$C$860,MATCH(Tableau1[[#This Row],[Code]],Feuil15!$B$4:$B$860,0)),0)</f>
        <v>8</v>
      </c>
      <c r="F51" s="3" t="str">
        <f t="array" ref="F51">IFERROR(INDEX(Feuil15!$A$4:$A$860,MATCH(1,(Feuil15!$B$4:$B$860=Tableau1[[#This Row],[Code]])*(Feuil15!$A$4:$A$860&lt;&gt;Tableau1[[#This Row],[Emplacement1]]),0),1),"Non présent")</f>
        <v>IP16</v>
      </c>
      <c r="G51" s="3">
        <f t="array" ref="G51">IFERROR(INDEX(Feuil15!$C$4:$C$860,MATCH(1,(Feuil15!$B$4:$B$860=Tableau1[[#This Row],[Code]])*(Feuil15!$A$4:$A$860&lt;&gt;Tableau1[[#This Row],[Emplacement1]]),0),1),0)</f>
        <v>24</v>
      </c>
      <c r="H51" s="3" t="str">
        <f t="array" ref="H51">IFERROR(INDEX(Feuil15!$A$4:$A$860,MATCH(1,(Feuil15!$B$4:$B$860=Tableau1[[#This Row],[Code]])*(Feuil15!$A$4:$A$860&lt;&gt;Tableau1[[#This Row],[Emplacement1]])*(Feuil15!$A$4:$A$860&lt;&gt;Tableau1[[#This Row],[Emplacement2]]),0),1),"Non présent")</f>
        <v>IP17</v>
      </c>
      <c r="I51" s="3">
        <f t="array" ref="I51">IFERROR(INDEX(Feuil15!$C$4:$C$860,MATCH(1,(Feuil15!$B$4:$B$860=Tableau1[[#This Row],[Code]])*(Feuil15!$A$4:$A$860&lt;&gt;Tableau1[[#This Row],[Emplacement1]])*(Feuil15!$A$4:$A$860&lt;&gt;Tableau1[[#This Row],[Emplacement2]]),0),1),0)</f>
        <v>25</v>
      </c>
      <c r="J51" s="3" t="str">
        <f t="array" ref="J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1" s="3">
        <f t="array" ref="K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1" s="3" t="str">
        <f t="array" ref="L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1" s="3">
        <f t="array" ref="M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1" s="3" t="str">
        <f t="array" ref="N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1" s="3" t="str">
        <f t="array" ref="P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1" s="3">
        <f t="array" ref="Q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1" s="3">
        <f>Tableau1[[#This Row],[Stock7]]+Tableau1[[#This Row],[Stock5]]+Tableau1[[#This Row],[Stock3]]+Tableau1[[#This Row],[Stock6]]+Tableau1[[#This Row],[Stock4]]+Tableau1[[#This Row],[Stock2]]+Tableau1[[#This Row],[Stock1]]</f>
        <v>57</v>
      </c>
    </row>
    <row r="52" spans="1:18" x14ac:dyDescent="0.25">
      <c r="A52" t="s">
        <v>82</v>
      </c>
      <c r="B52" s="3">
        <v>43353226</v>
      </c>
      <c r="C52" s="28" t="s">
        <v>324</v>
      </c>
      <c r="D52" t="str">
        <f t="array" ref="D52">IFERROR(INDEX(Feuil15!$A$4:$A$860,MATCH(Tableau1[[#This Row],[Code]],Feuil15!$B$4:$B$860,0)),"Non présent")</f>
        <v>IP07</v>
      </c>
      <c r="E52">
        <f>IFERROR(INDEX(Feuil15!$C$4:$C$860,MATCH(Tableau1[[#This Row],[Code]],Feuil15!$B$4:$B$860,0)),0)</f>
        <v>1</v>
      </c>
      <c r="F52" s="3" t="str">
        <f t="array" ref="F52">IFERROR(INDEX(Feuil15!$A$4:$A$860,MATCH(1,(Feuil15!$B$4:$B$860=Tableau1[[#This Row],[Code]])*(Feuil15!$A$4:$A$860&lt;&gt;Tableau1[[#This Row],[Emplacement1]]),0),1),"Non présent")</f>
        <v>PK07</v>
      </c>
      <c r="G52" s="3">
        <f t="array" ref="G52">IFERROR(INDEX(Feuil15!$C$4:$C$860,MATCH(1,(Feuil15!$B$4:$B$860=Tableau1[[#This Row],[Code]])*(Feuil15!$A$4:$A$860&lt;&gt;Tableau1[[#This Row],[Emplacement1]]),0),1),0)</f>
        <v>5</v>
      </c>
      <c r="H52" s="3" t="str">
        <f t="array" ref="H5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2" s="3">
        <f t="array" ref="I5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2" s="3" t="str">
        <f t="array" ref="J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2" s="3">
        <f t="array" ref="K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2" s="3" t="str">
        <f t="array" ref="L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2" s="3">
        <f t="array" ref="M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2" s="3" t="str">
        <f t="array" ref="N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2" s="3" t="str">
        <f t="array" ref="P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2" s="3">
        <f t="array" ref="Q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2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53" spans="1:18" x14ac:dyDescent="0.25">
      <c r="A53" t="s">
        <v>47</v>
      </c>
      <c r="B53" s="3">
        <v>40711949</v>
      </c>
      <c r="C53" s="28" t="s">
        <v>324</v>
      </c>
      <c r="D53" t="str">
        <f t="array" ref="D53">IFERROR(INDEX(Feuil15!$A$4:$A$860,MATCH(Tableau1[[#This Row],[Code]],Feuil15!$B$4:$B$860,0)),"Non présent")</f>
        <v>IP19</v>
      </c>
      <c r="E53">
        <f>IFERROR(INDEX(Feuil15!$C$4:$C$860,MATCH(Tableau1[[#This Row],[Code]],Feuil15!$B$4:$B$860,0)),0)</f>
        <v>2</v>
      </c>
      <c r="F53" s="3" t="str">
        <f t="array" ref="F53">IFERROR(INDEX(Feuil15!$A$4:$A$860,MATCH(1,(Feuil15!$B$4:$B$860=Tableau1[[#This Row],[Code]])*(Feuil15!$A$4:$A$860&lt;&gt;Tableau1[[#This Row],[Emplacement1]]),0),1),"Non présent")</f>
        <v>Non présent</v>
      </c>
      <c r="G53" s="3">
        <f t="array" ref="G53">IFERROR(INDEX(Feuil15!$C$4:$C$860,MATCH(1,(Feuil15!$B$4:$B$860=Tableau1[[#This Row],[Code]])*(Feuil15!$A$4:$A$860&lt;&gt;Tableau1[[#This Row],[Emplacement1]]),0),1),0)</f>
        <v>0</v>
      </c>
      <c r="H53" s="3" t="str">
        <f t="array" ref="H5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3" s="3">
        <f t="array" ref="I5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3" s="3" t="str">
        <f t="array" ref="J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3" s="3">
        <f t="array" ref="K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3" s="3" t="str">
        <f t="array" ref="L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3" s="3">
        <f t="array" ref="M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3" s="3" t="str">
        <f t="array" ref="N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3" s="3" t="str">
        <f t="array" ref="P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3" s="3">
        <f t="array" ref="Q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54" spans="1:18" x14ac:dyDescent="0.25">
      <c r="A54" t="s">
        <v>158</v>
      </c>
      <c r="B54" s="3">
        <v>43816193</v>
      </c>
      <c r="C54" s="28" t="s">
        <v>323</v>
      </c>
      <c r="D54" t="str">
        <f t="array" ref="D54">IFERROR(INDEX(Feuil15!$A$4:$A$860,MATCH(Tableau1[[#This Row],[Code]],Feuil15!$B$4:$B$860,0)),"Non présent")</f>
        <v>IP13</v>
      </c>
      <c r="E54">
        <f>IFERROR(INDEX(Feuil15!$C$4:$C$860,MATCH(Tableau1[[#This Row],[Code]],Feuil15!$B$4:$B$860,0)),0)</f>
        <v>5</v>
      </c>
      <c r="F54" s="3" t="str">
        <f t="array" ref="F54">IFERROR(INDEX(Feuil15!$A$4:$A$860,MATCH(1,(Feuil15!$B$4:$B$860=Tableau1[[#This Row],[Code]])*(Feuil15!$A$4:$A$860&lt;&gt;Tableau1[[#This Row],[Emplacement1]]),0),1),"Non présent")</f>
        <v>PK53</v>
      </c>
      <c r="G54" s="3">
        <f t="array" ref="G54">IFERROR(INDEX(Feuil15!$C$4:$C$860,MATCH(1,(Feuil15!$B$4:$B$860=Tableau1[[#This Row],[Code]])*(Feuil15!$A$4:$A$860&lt;&gt;Tableau1[[#This Row],[Emplacement1]]),0),1),0)</f>
        <v>6</v>
      </c>
      <c r="H54" s="3" t="str">
        <f t="array" ref="H5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4" s="3">
        <f t="array" ref="I5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4" s="3" t="str">
        <f t="array" ref="J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4" s="3">
        <f t="array" ref="K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4" s="3" t="str">
        <f t="array" ref="L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4" s="3">
        <f t="array" ref="M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4" s="3" t="str">
        <f t="array" ref="N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4" s="3" t="str">
        <f t="array" ref="P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4" s="3">
        <f t="array" ref="Q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4" s="3">
        <f>Tableau1[[#This Row],[Stock7]]+Tableau1[[#This Row],[Stock5]]+Tableau1[[#This Row],[Stock3]]+Tableau1[[#This Row],[Stock6]]+Tableau1[[#This Row],[Stock4]]+Tableau1[[#This Row],[Stock2]]+Tableau1[[#This Row],[Stock1]]</f>
        <v>11</v>
      </c>
    </row>
    <row r="55" spans="1:18" x14ac:dyDescent="0.25">
      <c r="A55" t="s">
        <v>97</v>
      </c>
      <c r="B55" s="3">
        <v>43624963</v>
      </c>
      <c r="C55" s="28" t="s">
        <v>323</v>
      </c>
      <c r="D55" t="str">
        <f t="array" ref="D55">IFERROR(INDEX(Feuil15!$A$4:$A$860,MATCH(Tableau1[[#This Row],[Code]],Feuil15!$B$4:$B$860,0)),"Non présent")</f>
        <v>PK52</v>
      </c>
      <c r="E55">
        <f>IFERROR(INDEX(Feuil15!$C$4:$C$860,MATCH(Tableau1[[#This Row],[Code]],Feuil15!$B$4:$B$860,0)),0)</f>
        <v>7</v>
      </c>
      <c r="F55" s="3" t="str">
        <f t="array" ref="F55">IFERROR(INDEX(Feuil15!$A$4:$A$860,MATCH(1,(Feuil15!$B$4:$B$860=Tableau1[[#This Row],[Code]])*(Feuil15!$A$4:$A$860&lt;&gt;Tableau1[[#This Row],[Emplacement1]]),0),1),"Non présent")</f>
        <v>Non présent</v>
      </c>
      <c r="G55" s="3">
        <f t="array" ref="G55">IFERROR(INDEX(Feuil15!$C$4:$C$860,MATCH(1,(Feuil15!$B$4:$B$860=Tableau1[[#This Row],[Code]])*(Feuil15!$A$4:$A$860&lt;&gt;Tableau1[[#This Row],[Emplacement1]]),0),1),0)</f>
        <v>0</v>
      </c>
      <c r="H55" s="3" t="str">
        <f t="array" ref="H5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5" s="3">
        <f t="array" ref="I5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5" s="3" t="str">
        <f t="array" ref="J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5" s="3">
        <f t="array" ref="K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5" s="3" t="str">
        <f t="array" ref="L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5" s="3">
        <f t="array" ref="M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5" s="3" t="str">
        <f t="array" ref="N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5" s="3" t="str">
        <f t="array" ref="P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5" s="3">
        <f t="array" ref="Q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5" s="3">
        <f>Tableau1[[#This Row],[Stock7]]+Tableau1[[#This Row],[Stock5]]+Tableau1[[#This Row],[Stock3]]+Tableau1[[#This Row],[Stock6]]+Tableau1[[#This Row],[Stock4]]+Tableau1[[#This Row],[Stock2]]+Tableau1[[#This Row],[Stock1]]</f>
        <v>7</v>
      </c>
    </row>
    <row r="56" spans="1:18" x14ac:dyDescent="0.25">
      <c r="A56" t="s">
        <v>74</v>
      </c>
      <c r="B56" s="3">
        <v>43200304</v>
      </c>
      <c r="C56" s="28" t="s">
        <v>323</v>
      </c>
      <c r="D56" t="str">
        <f t="array" ref="D56">IFERROR(INDEX(Feuil15!$A$4:$A$860,MATCH(Tableau1[[#This Row],[Code]],Feuil15!$B$4:$B$860,0)),"Non présent")</f>
        <v>IP40</v>
      </c>
      <c r="E56">
        <f>IFERROR(INDEX(Feuil15!$C$4:$C$860,MATCH(Tableau1[[#This Row],[Code]],Feuil15!$B$4:$B$860,0)),0)</f>
        <v>3</v>
      </c>
      <c r="F56" s="3" t="str">
        <f t="array" ref="F56">IFERROR(INDEX(Feuil15!$A$4:$A$860,MATCH(1,(Feuil15!$B$4:$B$860=Tableau1[[#This Row],[Code]])*(Feuil15!$A$4:$A$860&lt;&gt;Tableau1[[#This Row],[Emplacement1]]),0),1),"Non présent")</f>
        <v>Non présent</v>
      </c>
      <c r="G56" s="3">
        <f t="array" ref="G56">IFERROR(INDEX(Feuil15!$C$4:$C$860,MATCH(1,(Feuil15!$B$4:$B$860=Tableau1[[#This Row],[Code]])*(Feuil15!$A$4:$A$860&lt;&gt;Tableau1[[#This Row],[Emplacement1]]),0),1),0)</f>
        <v>0</v>
      </c>
      <c r="H56" s="3" t="str">
        <f t="array" ref="H5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6" s="3">
        <f t="array" ref="I5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6" s="3" t="str">
        <f t="array" ref="J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6" s="3">
        <f t="array" ref="K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6" s="3" t="str">
        <f t="array" ref="L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6" s="3">
        <f t="array" ref="M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6" s="3" t="str">
        <f t="array" ref="N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6" s="3" t="str">
        <f t="array" ref="P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6" s="3">
        <f t="array" ref="Q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6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57" spans="1:18" x14ac:dyDescent="0.25">
      <c r="A57" t="s">
        <v>96</v>
      </c>
      <c r="B57" s="3">
        <v>43561819</v>
      </c>
      <c r="C57" s="28" t="s">
        <v>323</v>
      </c>
      <c r="D57" t="str">
        <f t="array" ref="D57">IFERROR(INDEX(Feuil15!$A$4:$A$860,MATCH(Tableau1[[#This Row],[Code]],Feuil15!$B$4:$B$860,0)),"Non présent")</f>
        <v>CM26</v>
      </c>
      <c r="E57">
        <f>IFERROR(INDEX(Feuil15!$C$4:$C$860,MATCH(Tableau1[[#This Row],[Code]],Feuil15!$B$4:$B$860,0)),0)</f>
        <v>4</v>
      </c>
      <c r="F57" s="3" t="str">
        <f t="array" ref="F57">IFERROR(INDEX(Feuil15!$A$4:$A$860,MATCH(1,(Feuil15!$B$4:$B$860=Tableau1[[#This Row],[Code]])*(Feuil15!$A$4:$A$860&lt;&gt;Tableau1[[#This Row],[Emplacement1]]),0),1),"Non présent")</f>
        <v>Non présent</v>
      </c>
      <c r="G57" s="3">
        <f t="array" ref="G57">IFERROR(INDEX(Feuil15!$C$4:$C$860,MATCH(1,(Feuil15!$B$4:$B$860=Tableau1[[#This Row],[Code]])*(Feuil15!$A$4:$A$860&lt;&gt;Tableau1[[#This Row],[Emplacement1]]),0),1),0)</f>
        <v>0</v>
      </c>
      <c r="H57" s="3" t="str">
        <f t="array" ref="H5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7" s="3">
        <f t="array" ref="I5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7" s="3" t="str">
        <f t="array" ref="J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7" s="3">
        <f t="array" ref="K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7" s="3" t="str">
        <f t="array" ref="L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7" s="3">
        <f t="array" ref="M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7" s="3" t="str">
        <f t="array" ref="N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7" s="3" t="str">
        <f t="array" ref="P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7" s="3">
        <f t="array" ref="Q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7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58" spans="1:18" x14ac:dyDescent="0.25">
      <c r="A58" t="s">
        <v>24</v>
      </c>
      <c r="B58" s="3">
        <v>40710331</v>
      </c>
      <c r="C58" s="28" t="s">
        <v>324</v>
      </c>
      <c r="D58" t="str">
        <f t="array" ref="D58">IFERROR(INDEX(Feuil15!$A$4:$A$860,MATCH(Tableau1[[#This Row],[Code]],Feuil15!$B$4:$B$860,0)),"Non présent")</f>
        <v>PK55</v>
      </c>
      <c r="E58">
        <f>IFERROR(INDEX(Feuil15!$C$4:$C$860,MATCH(Tableau1[[#This Row],[Code]],Feuil15!$B$4:$B$860,0)),0)</f>
        <v>6</v>
      </c>
      <c r="F58" s="3" t="str">
        <f t="array" ref="F58">IFERROR(INDEX(Feuil15!$A$4:$A$860,MATCH(1,(Feuil15!$B$4:$B$860=Tableau1[[#This Row],[Code]])*(Feuil15!$A$4:$A$860&lt;&gt;Tableau1[[#This Row],[Emplacement1]]),0),1),"Non présent")</f>
        <v>Non présent</v>
      </c>
      <c r="G58" s="3">
        <f t="array" ref="G58">IFERROR(INDEX(Feuil15!$C$4:$C$860,MATCH(1,(Feuil15!$B$4:$B$860=Tableau1[[#This Row],[Code]])*(Feuil15!$A$4:$A$860&lt;&gt;Tableau1[[#This Row],[Emplacement1]]),0),1),0)</f>
        <v>0</v>
      </c>
      <c r="H58" s="3" t="str">
        <f t="array" ref="H5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8" s="3">
        <f t="array" ref="I5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8" s="3" t="str">
        <f t="array" ref="J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8" s="3">
        <f t="array" ref="K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8" s="3" t="str">
        <f t="array" ref="L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8" s="3">
        <f t="array" ref="M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8" s="3" t="str">
        <f t="array" ref="N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8" s="3" t="str">
        <f t="array" ref="P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8" s="3">
        <f t="array" ref="Q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8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59" spans="1:18" x14ac:dyDescent="0.25">
      <c r="A59" t="s">
        <v>30</v>
      </c>
      <c r="B59" s="3">
        <v>40710683</v>
      </c>
      <c r="C59" s="28" t="s">
        <v>323</v>
      </c>
      <c r="D59" t="str">
        <f t="array" ref="D59">IFERROR(INDEX(Feuil15!$A$4:$A$860,MATCH(Tableau1[[#This Row],[Code]],Feuil15!$B$4:$B$860,0)),"Non présent")</f>
        <v>CM29</v>
      </c>
      <c r="E59">
        <f>IFERROR(INDEX(Feuil15!$C$4:$C$860,MATCH(Tableau1[[#This Row],[Code]],Feuil15!$B$4:$B$860,0)),0)</f>
        <v>2</v>
      </c>
      <c r="F59" s="3" t="str">
        <f t="array" ref="F59">IFERROR(INDEX(Feuil15!$A$4:$A$860,MATCH(1,(Feuil15!$B$4:$B$860=Tableau1[[#This Row],[Code]])*(Feuil15!$A$4:$A$860&lt;&gt;Tableau1[[#This Row],[Emplacement1]]),0),1),"Non présent")</f>
        <v>Non présent</v>
      </c>
      <c r="G59" s="3">
        <f t="array" ref="G59">IFERROR(INDEX(Feuil15!$C$4:$C$860,MATCH(1,(Feuil15!$B$4:$B$860=Tableau1[[#This Row],[Code]])*(Feuil15!$A$4:$A$860&lt;&gt;Tableau1[[#This Row],[Emplacement1]]),0),1),0)</f>
        <v>0</v>
      </c>
      <c r="H59" s="3" t="str">
        <f t="array" ref="H5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9" s="3">
        <f t="array" ref="I5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9" s="3" t="str">
        <f t="array" ref="J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9" s="3">
        <f t="array" ref="K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9" s="3" t="str">
        <f t="array" ref="L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9" s="3">
        <f t="array" ref="M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9" s="3" t="str">
        <f t="array" ref="N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9" s="3" t="str">
        <f t="array" ref="P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9" s="3">
        <f t="array" ref="Q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60" spans="1:18" x14ac:dyDescent="0.25">
      <c r="A60" t="s">
        <v>80</v>
      </c>
      <c r="B60" s="3">
        <v>43283869</v>
      </c>
      <c r="C60" s="28" t="s">
        <v>324</v>
      </c>
      <c r="D60" t="str">
        <f t="array" ref="D60">IFERROR(INDEX(Feuil15!$A$4:$A$860,MATCH(Tableau1[[#This Row],[Code]],Feuil15!$B$4:$B$860,0)),"Non présent")</f>
        <v>Non présent</v>
      </c>
      <c r="E60">
        <f>IFERROR(INDEX(Feuil15!$C$4:$C$860,MATCH(Tableau1[[#This Row],[Code]],Feuil15!$B$4:$B$860,0)),0)</f>
        <v>0</v>
      </c>
      <c r="F60" s="3" t="str">
        <f t="array" ref="F60">IFERROR(INDEX(Feuil15!$A$4:$A$860,MATCH(1,(Feuil15!$B$4:$B$860=Tableau1[[#This Row],[Code]])*(Feuil15!$A$4:$A$860&lt;&gt;Tableau1[[#This Row],[Emplacement1]]),0),1),"Non présent")</f>
        <v>Non présent</v>
      </c>
      <c r="G60" s="3">
        <f t="array" ref="G60">IFERROR(INDEX(Feuil15!$C$4:$C$860,MATCH(1,(Feuil15!$B$4:$B$860=Tableau1[[#This Row],[Code]])*(Feuil15!$A$4:$A$860&lt;&gt;Tableau1[[#This Row],[Emplacement1]]),0),1),0)</f>
        <v>0</v>
      </c>
      <c r="H60" s="3" t="str">
        <f t="array" ref="H6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0" s="3">
        <f t="array" ref="I6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0" s="3" t="str">
        <f t="array" ref="J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0" s="3">
        <f t="array" ref="K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0" s="3" t="str">
        <f t="array" ref="L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0" s="3">
        <f t="array" ref="M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0" s="3" t="str">
        <f t="array" ref="N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0" s="3" t="str">
        <f t="array" ref="P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0" s="3">
        <f t="array" ref="Q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1" spans="1:18" x14ac:dyDescent="0.25">
      <c r="A61" t="s">
        <v>244</v>
      </c>
      <c r="B61" s="3">
        <v>104099668</v>
      </c>
      <c r="C61" s="28" t="s">
        <v>324</v>
      </c>
      <c r="D61" t="str">
        <f t="array" ref="D61">IFERROR(INDEX(Feuil15!$A$4:$A$860,MATCH(Tableau1[[#This Row],[Code]],Feuil15!$B$4:$B$860,0)),"Non présent")</f>
        <v>CM26</v>
      </c>
      <c r="E61">
        <f>IFERROR(INDEX(Feuil15!$C$4:$C$860,MATCH(Tableau1[[#This Row],[Code]],Feuil15!$B$4:$B$860,0)),0)</f>
        <v>2</v>
      </c>
      <c r="F61" s="3" t="str">
        <f t="array" ref="F61">IFERROR(INDEX(Feuil15!$A$4:$A$860,MATCH(1,(Feuil15!$B$4:$B$860=Tableau1[[#This Row],[Code]])*(Feuil15!$A$4:$A$860&lt;&gt;Tableau1[[#This Row],[Emplacement1]]),0),1),"Non présent")</f>
        <v>Non présent</v>
      </c>
      <c r="G61" s="3">
        <f t="array" ref="G61">IFERROR(INDEX(Feuil15!$C$4:$C$860,MATCH(1,(Feuil15!$B$4:$B$860=Tableau1[[#This Row],[Code]])*(Feuil15!$A$4:$A$860&lt;&gt;Tableau1[[#This Row],[Emplacement1]]),0),1),0)</f>
        <v>0</v>
      </c>
      <c r="H61" s="3" t="str">
        <f t="array" ref="H6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1" s="3">
        <f t="array" ref="I6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1" s="3" t="str">
        <f t="array" ref="J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1" s="3">
        <f t="array" ref="K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1" s="3" t="str">
        <f t="array" ref="L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1" s="3">
        <f t="array" ref="M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1" s="3" t="str">
        <f t="array" ref="N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1" s="3" t="str">
        <f t="array" ref="P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1" s="3">
        <f t="array" ref="Q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62" spans="1:18" x14ac:dyDescent="0.25">
      <c r="A62" t="s">
        <v>327</v>
      </c>
      <c r="B62" s="3">
        <v>104183595</v>
      </c>
      <c r="C62" s="28" t="s">
        <v>324</v>
      </c>
      <c r="D62" t="str">
        <f t="array" ref="D62">IFERROR(INDEX(Feuil15!$A$4:$A$860,MATCH(Tableau1[[#This Row],[Code]],Feuil15!$B$4:$B$860,0)),"Non présent")</f>
        <v>Non présent</v>
      </c>
      <c r="E62">
        <f>IFERROR(INDEX(Feuil15!$C$4:$C$860,MATCH(Tableau1[[#This Row],[Code]],Feuil15!$B$4:$B$860,0)),0)</f>
        <v>0</v>
      </c>
      <c r="F62" s="3" t="str">
        <f t="array" ref="F62">IFERROR(INDEX(Feuil15!$A$4:$A$860,MATCH(1,(Feuil15!$B$4:$B$860=Tableau1[[#This Row],[Code]])*(Feuil15!$A$4:$A$860&lt;&gt;Tableau1[[#This Row],[Emplacement1]]),0),1),"Non présent")</f>
        <v>Non présent</v>
      </c>
      <c r="G62" s="3">
        <f t="array" ref="G62">IFERROR(INDEX(Feuil15!$C$4:$C$860,MATCH(1,(Feuil15!$B$4:$B$860=Tableau1[[#This Row],[Code]])*(Feuil15!$A$4:$A$860&lt;&gt;Tableau1[[#This Row],[Emplacement1]]),0),1),0)</f>
        <v>0</v>
      </c>
      <c r="H62" s="3" t="str">
        <f t="array" ref="H6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2" s="3">
        <f t="array" ref="I6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2" s="3" t="str">
        <f t="array" ref="J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2" s="3">
        <f t="array" ref="K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2" s="3" t="str">
        <f t="array" ref="L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2" s="3">
        <f t="array" ref="M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2" s="3" t="str">
        <f t="array" ref="N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2" s="3" t="str">
        <f t="array" ref="P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2" s="3">
        <f t="array" ref="Q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3" spans="1:18" x14ac:dyDescent="0.25">
      <c r="A63" t="s">
        <v>247</v>
      </c>
      <c r="B63" s="3">
        <v>104183598</v>
      </c>
      <c r="C63" s="28" t="s">
        <v>323</v>
      </c>
      <c r="D63" t="str">
        <f t="array" ref="D63">IFERROR(INDEX(Feuil15!$A$4:$A$860,MATCH(Tableau1[[#This Row],[Code]],Feuil15!$B$4:$B$860,0)),"Non présent")</f>
        <v>CM27</v>
      </c>
      <c r="E63">
        <f>IFERROR(INDEX(Feuil15!$C$4:$C$860,MATCH(Tableau1[[#This Row],[Code]],Feuil15!$B$4:$B$860,0)),0)</f>
        <v>4</v>
      </c>
      <c r="F63" s="3" t="str">
        <f t="array" ref="F63">IFERROR(INDEX(Feuil15!$A$4:$A$860,MATCH(1,(Feuil15!$B$4:$B$860=Tableau1[[#This Row],[Code]])*(Feuil15!$A$4:$A$860&lt;&gt;Tableau1[[#This Row],[Emplacement1]]),0),1),"Non présent")</f>
        <v>Non présent</v>
      </c>
      <c r="G63" s="3">
        <f t="array" ref="G63">IFERROR(INDEX(Feuil15!$C$4:$C$860,MATCH(1,(Feuil15!$B$4:$B$860=Tableau1[[#This Row],[Code]])*(Feuil15!$A$4:$A$860&lt;&gt;Tableau1[[#This Row],[Emplacement1]]),0),1),0)</f>
        <v>0</v>
      </c>
      <c r="H63" s="3" t="str">
        <f t="array" ref="H6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3" s="3">
        <f t="array" ref="I6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3" s="3" t="str">
        <f t="array" ref="J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3" s="3">
        <f t="array" ref="K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3" s="3" t="str">
        <f t="array" ref="L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3" s="3">
        <f t="array" ref="M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3" s="3" t="str">
        <f t="array" ref="N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3" s="3" t="str">
        <f t="array" ref="P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3" s="3">
        <f t="array" ref="Q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3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64" spans="1:18" x14ac:dyDescent="0.25">
      <c r="A64" t="s">
        <v>242</v>
      </c>
      <c r="B64" s="3">
        <v>104098818</v>
      </c>
      <c r="C64" s="28" t="s">
        <v>323</v>
      </c>
      <c r="D64" t="str">
        <f t="array" ref="D64">IFERROR(INDEX(Feuil15!$A$4:$A$860,MATCH(Tableau1[[#This Row],[Code]],Feuil15!$B$4:$B$860,0)),"Non présent")</f>
        <v>CM32</v>
      </c>
      <c r="E64">
        <f>IFERROR(INDEX(Feuil15!$C$4:$C$860,MATCH(Tableau1[[#This Row],[Code]],Feuil15!$B$4:$B$860,0)),0)</f>
        <v>2</v>
      </c>
      <c r="F64" s="3" t="str">
        <f t="array" ref="F64">IFERROR(INDEX(Feuil15!$A$4:$A$860,MATCH(1,(Feuil15!$B$4:$B$860=Tableau1[[#This Row],[Code]])*(Feuil15!$A$4:$A$860&lt;&gt;Tableau1[[#This Row],[Emplacement1]]),0),1),"Non présent")</f>
        <v>Non présent</v>
      </c>
      <c r="G64" s="3">
        <f t="array" ref="G64">IFERROR(INDEX(Feuil15!$C$4:$C$860,MATCH(1,(Feuil15!$B$4:$B$860=Tableau1[[#This Row],[Code]])*(Feuil15!$A$4:$A$860&lt;&gt;Tableau1[[#This Row],[Emplacement1]]),0),1),0)</f>
        <v>0</v>
      </c>
      <c r="H64" s="3" t="str">
        <f t="array" ref="H6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4" s="3">
        <f t="array" ref="I6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4" s="3" t="str">
        <f t="array" ref="J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4" s="3">
        <f t="array" ref="K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4" s="3" t="str">
        <f t="array" ref="L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4" s="3">
        <f t="array" ref="M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4" s="3" t="str">
        <f t="array" ref="N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4" s="3" t="str">
        <f t="array" ref="P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4" s="3">
        <f t="array" ref="Q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4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65" spans="1:18" x14ac:dyDescent="0.25">
      <c r="A65" t="s">
        <v>245</v>
      </c>
      <c r="B65" s="3">
        <v>104183578</v>
      </c>
      <c r="C65" s="28" t="s">
        <v>324</v>
      </c>
      <c r="D65" t="str">
        <f t="array" ref="D65">IFERROR(INDEX(Feuil15!$A$4:$A$860,MATCH(Tableau1[[#This Row],[Code]],Feuil15!$B$4:$B$860,0)),"Non présent")</f>
        <v>CM24</v>
      </c>
      <c r="E65">
        <f>IFERROR(INDEX(Feuil15!$C$4:$C$860,MATCH(Tableau1[[#This Row],[Code]],Feuil15!$B$4:$B$860,0)),0)</f>
        <v>1</v>
      </c>
      <c r="F65" s="3" t="str">
        <f t="array" ref="F65">IFERROR(INDEX(Feuil15!$A$4:$A$860,MATCH(1,(Feuil15!$B$4:$B$860=Tableau1[[#This Row],[Code]])*(Feuil15!$A$4:$A$860&lt;&gt;Tableau1[[#This Row],[Emplacement1]]),0),1),"Non présent")</f>
        <v>Non présent</v>
      </c>
      <c r="G65" s="3">
        <f t="array" ref="G65">IFERROR(INDEX(Feuil15!$C$4:$C$860,MATCH(1,(Feuil15!$B$4:$B$860=Tableau1[[#This Row],[Code]])*(Feuil15!$A$4:$A$860&lt;&gt;Tableau1[[#This Row],[Emplacement1]]),0),1),0)</f>
        <v>0</v>
      </c>
      <c r="H65" s="3" t="str">
        <f t="array" ref="H6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5" s="3">
        <f t="array" ref="I6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5" s="3" t="str">
        <f t="array" ref="J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5" s="3">
        <f t="array" ref="K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5" s="3" t="str">
        <f t="array" ref="L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5" s="3">
        <f t="array" ref="M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5" s="3" t="str">
        <f t="array" ref="N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5" s="3" t="str">
        <f t="array" ref="P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5" s="3">
        <f t="array" ref="Q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66" spans="1:18" x14ac:dyDescent="0.25">
      <c r="A66" t="s">
        <v>503</v>
      </c>
      <c r="B66" s="3">
        <v>43806574</v>
      </c>
      <c r="C66" s="28" t="s">
        <v>324</v>
      </c>
      <c r="D66" t="str">
        <f t="array" ref="D66">IFERROR(INDEX(Feuil15!$A$4:$A$860,MATCH(Tableau1[[#This Row],[Code]],Feuil15!$B$4:$B$860,0)),"Non présent")</f>
        <v>Non présent</v>
      </c>
      <c r="E66">
        <f>IFERROR(INDEX(Feuil15!$C$4:$C$860,MATCH(Tableau1[[#This Row],[Code]],Feuil15!$B$4:$B$860,0)),0)</f>
        <v>0</v>
      </c>
      <c r="F66" s="3" t="str">
        <f t="array" ref="F66">IFERROR(INDEX(Feuil15!$A$4:$A$860,MATCH(1,(Feuil15!$B$4:$B$860=Tableau1[[#This Row],[Code]])*(Feuil15!$A$4:$A$860&lt;&gt;Tableau1[[#This Row],[Emplacement1]]),0),1),"Non présent")</f>
        <v>Non présent</v>
      </c>
      <c r="G66" s="3">
        <f t="array" ref="G66">IFERROR(INDEX(Feuil15!$C$4:$C$860,MATCH(1,(Feuil15!$B$4:$B$860=Tableau1[[#This Row],[Code]])*(Feuil15!$A$4:$A$860&lt;&gt;Tableau1[[#This Row],[Emplacement1]]),0),1),0)</f>
        <v>0</v>
      </c>
      <c r="H66" s="3" t="str">
        <f t="array" ref="H6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6" s="3">
        <f t="array" ref="I6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6" s="3" t="str">
        <f t="array" ref="J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6" s="3">
        <f t="array" ref="K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6" s="3" t="str">
        <f t="array" ref="L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6" s="3">
        <f t="array" ref="M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6" s="3" t="str">
        <f t="array" ref="N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6" s="3" t="str">
        <f t="array" ref="P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6" s="3">
        <f t="array" ref="Q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7" spans="1:18" x14ac:dyDescent="0.25">
      <c r="A67" t="s">
        <v>504</v>
      </c>
      <c r="B67" s="3">
        <v>43806575</v>
      </c>
      <c r="C67" s="28" t="s">
        <v>324</v>
      </c>
      <c r="D67" t="str">
        <f t="array" ref="D67">IFERROR(INDEX(Feuil15!$A$4:$A$860,MATCH(Tableau1[[#This Row],[Code]],Feuil15!$B$4:$B$860,0)),"Non présent")</f>
        <v>CHAT25</v>
      </c>
      <c r="E67">
        <f>IFERROR(INDEX(Feuil15!$C$4:$C$860,MATCH(Tableau1[[#This Row],[Code]],Feuil15!$B$4:$B$860,0)),0)</f>
        <v>2</v>
      </c>
      <c r="F67" s="3" t="str">
        <f t="array" ref="F67">IFERROR(INDEX(Feuil15!$A$4:$A$860,MATCH(1,(Feuil15!$B$4:$B$860=Tableau1[[#This Row],[Code]])*(Feuil15!$A$4:$A$860&lt;&gt;Tableau1[[#This Row],[Emplacement1]]),0),1),"Non présent")</f>
        <v>Non présent</v>
      </c>
      <c r="G67" s="3">
        <f t="array" ref="G67">IFERROR(INDEX(Feuil15!$C$4:$C$860,MATCH(1,(Feuil15!$B$4:$B$860=Tableau1[[#This Row],[Code]])*(Feuil15!$A$4:$A$860&lt;&gt;Tableau1[[#This Row],[Emplacement1]]),0),1),0)</f>
        <v>0</v>
      </c>
      <c r="H67" s="3" t="str">
        <f t="array" ref="H6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7" s="3">
        <f t="array" ref="I6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7" s="3" t="str">
        <f t="array" ref="J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7" s="3">
        <f t="array" ref="K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7" s="3" t="str">
        <f t="array" ref="L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7" s="3">
        <f t="array" ref="M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7" s="3" t="str">
        <f t="array" ref="N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7" s="3" t="str">
        <f t="array" ref="P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7" s="3">
        <f t="array" ref="Q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68" spans="1:18" x14ac:dyDescent="0.25">
      <c r="A68" t="s">
        <v>505</v>
      </c>
      <c r="B68" s="3">
        <v>43851859</v>
      </c>
      <c r="C68" s="28" t="s">
        <v>324</v>
      </c>
      <c r="D68" t="str">
        <f t="array" ref="D68">IFERROR(INDEX(Feuil15!$A$4:$A$860,MATCH(Tableau1[[#This Row],[Code]],Feuil15!$B$4:$B$860,0)),"Non présent")</f>
        <v>Non présent</v>
      </c>
      <c r="E68">
        <f>IFERROR(INDEX(Feuil15!$C$4:$C$860,MATCH(Tableau1[[#This Row],[Code]],Feuil15!$B$4:$B$860,0)),0)</f>
        <v>0</v>
      </c>
      <c r="F68" s="3" t="str">
        <f t="array" ref="F68">IFERROR(INDEX(Feuil15!$A$4:$A$860,MATCH(1,(Feuil15!$B$4:$B$860=Tableau1[[#This Row],[Code]])*(Feuil15!$A$4:$A$860&lt;&gt;Tableau1[[#This Row],[Emplacement1]]),0),1),"Non présent")</f>
        <v>Non présent</v>
      </c>
      <c r="G68" s="3">
        <f t="array" ref="G68">IFERROR(INDEX(Feuil15!$C$4:$C$860,MATCH(1,(Feuil15!$B$4:$B$860=Tableau1[[#This Row],[Code]])*(Feuil15!$A$4:$A$860&lt;&gt;Tableau1[[#This Row],[Emplacement1]]),0),1),0)</f>
        <v>0</v>
      </c>
      <c r="H68" s="3" t="str">
        <f t="array" ref="H6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8" s="3">
        <f t="array" ref="I6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8" s="3" t="str">
        <f t="array" ref="J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8" s="3">
        <f t="array" ref="K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8" s="3" t="str">
        <f t="array" ref="L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8" s="3">
        <f t="array" ref="M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8" s="3" t="str">
        <f t="array" ref="N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8" s="3" t="str">
        <f t="array" ref="P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8" s="3">
        <f t="array" ref="Q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9" spans="1:18" x14ac:dyDescent="0.25">
      <c r="A69" t="s">
        <v>506</v>
      </c>
      <c r="B69" s="3">
        <v>43851873</v>
      </c>
      <c r="C69" s="28" t="s">
        <v>324</v>
      </c>
      <c r="D69" t="str">
        <f t="array" ref="D69">IFERROR(INDEX(Feuil15!$A$4:$A$860,MATCH(Tableau1[[#This Row],[Code]],Feuil15!$B$4:$B$860,0)),"Non présent")</f>
        <v>Non présent</v>
      </c>
      <c r="E69">
        <f>IFERROR(INDEX(Feuil15!$C$4:$C$860,MATCH(Tableau1[[#This Row],[Code]],Feuil15!$B$4:$B$860,0)),0)</f>
        <v>0</v>
      </c>
      <c r="F69" s="3" t="str">
        <f t="array" ref="F69">IFERROR(INDEX(Feuil15!$A$4:$A$860,MATCH(1,(Feuil15!$B$4:$B$860=Tableau1[[#This Row],[Code]])*(Feuil15!$A$4:$A$860&lt;&gt;Tableau1[[#This Row],[Emplacement1]]),0),1),"Non présent")</f>
        <v>Non présent</v>
      </c>
      <c r="G69" s="3">
        <f t="array" ref="G69">IFERROR(INDEX(Feuil15!$C$4:$C$860,MATCH(1,(Feuil15!$B$4:$B$860=Tableau1[[#This Row],[Code]])*(Feuil15!$A$4:$A$860&lt;&gt;Tableau1[[#This Row],[Emplacement1]]),0),1),0)</f>
        <v>0</v>
      </c>
      <c r="H69" s="3" t="str">
        <f t="array" ref="H6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9" s="3">
        <f t="array" ref="I6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9" s="3" t="str">
        <f t="array" ref="J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9" s="3">
        <f t="array" ref="K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9" s="3" t="str">
        <f t="array" ref="L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9" s="3">
        <f t="array" ref="M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9" s="3" t="str">
        <f t="array" ref="N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9" s="3" t="str">
        <f t="array" ref="P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9" s="3">
        <f t="array" ref="Q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0" spans="1:18" x14ac:dyDescent="0.25">
      <c r="A70" t="s">
        <v>507</v>
      </c>
      <c r="B70" s="3">
        <v>43851857</v>
      </c>
      <c r="C70" s="28" t="s">
        <v>324</v>
      </c>
      <c r="D70" t="str">
        <f t="array" ref="D70">IFERROR(INDEX(Feuil15!$A$4:$A$860,MATCH(Tableau1[[#This Row],[Code]],Feuil15!$B$4:$B$860,0)),"Non présent")</f>
        <v>Non présent</v>
      </c>
      <c r="E70">
        <f>IFERROR(INDEX(Feuil15!$C$4:$C$860,MATCH(Tableau1[[#This Row],[Code]],Feuil15!$B$4:$B$860,0)),0)</f>
        <v>0</v>
      </c>
      <c r="F70" s="3" t="str">
        <f t="array" ref="F70">IFERROR(INDEX(Feuil15!$A$4:$A$860,MATCH(1,(Feuil15!$B$4:$B$860=Tableau1[[#This Row],[Code]])*(Feuil15!$A$4:$A$860&lt;&gt;Tableau1[[#This Row],[Emplacement1]]),0),1),"Non présent")</f>
        <v>Non présent</v>
      </c>
      <c r="G70" s="3">
        <f t="array" ref="G70">IFERROR(INDEX(Feuil15!$C$4:$C$860,MATCH(1,(Feuil15!$B$4:$B$860=Tableau1[[#This Row],[Code]])*(Feuil15!$A$4:$A$860&lt;&gt;Tableau1[[#This Row],[Emplacement1]]),0),1),0)</f>
        <v>0</v>
      </c>
      <c r="H70" s="3" t="str">
        <f t="array" ref="H7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0" s="3">
        <f t="array" ref="I7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0" s="3" t="str">
        <f t="array" ref="J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0" s="3">
        <f t="array" ref="K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0" s="3" t="str">
        <f t="array" ref="L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0" s="3">
        <f t="array" ref="M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0" s="3" t="str">
        <f t="array" ref="N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0" s="3" t="str">
        <f t="array" ref="P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0" s="3">
        <f t="array" ref="Q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1" spans="1:18" x14ac:dyDescent="0.25">
      <c r="A71" t="s">
        <v>508</v>
      </c>
      <c r="B71" s="3">
        <v>43807145</v>
      </c>
      <c r="C71" s="28" t="s">
        <v>324</v>
      </c>
      <c r="D71" t="str">
        <f t="array" ref="D71">IFERROR(INDEX(Feuil15!$A$4:$A$860,MATCH(Tableau1[[#This Row],[Code]],Feuil15!$B$4:$B$860,0)),"Non présent")</f>
        <v>Non présent</v>
      </c>
      <c r="E71">
        <f>IFERROR(INDEX(Feuil15!$C$4:$C$860,MATCH(Tableau1[[#This Row],[Code]],Feuil15!$B$4:$B$860,0)),0)</f>
        <v>0</v>
      </c>
      <c r="F71" s="3" t="str">
        <f t="array" ref="F71">IFERROR(INDEX(Feuil15!$A$4:$A$860,MATCH(1,(Feuil15!$B$4:$B$860=Tableau1[[#This Row],[Code]])*(Feuil15!$A$4:$A$860&lt;&gt;Tableau1[[#This Row],[Emplacement1]]),0),1),"Non présent")</f>
        <v>Non présent</v>
      </c>
      <c r="G71" s="3">
        <f t="array" ref="G71">IFERROR(INDEX(Feuil15!$C$4:$C$860,MATCH(1,(Feuil15!$B$4:$B$860=Tableau1[[#This Row],[Code]])*(Feuil15!$A$4:$A$860&lt;&gt;Tableau1[[#This Row],[Emplacement1]]),0),1),0)</f>
        <v>0</v>
      </c>
      <c r="H71" s="3" t="str">
        <f t="array" ref="H7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1" s="3">
        <f t="array" ref="I7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1" s="3" t="str">
        <f t="array" ref="J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1" s="3">
        <f t="array" ref="K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1" s="3" t="str">
        <f t="array" ref="L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1" s="3">
        <f t="array" ref="M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1" s="3" t="str">
        <f t="array" ref="N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1" s="3" t="str">
        <f t="array" ref="P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1" s="3">
        <f t="array" ref="Q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2" spans="1:18" x14ac:dyDescent="0.25">
      <c r="A72" t="s">
        <v>509</v>
      </c>
      <c r="B72" s="3">
        <v>43806576</v>
      </c>
      <c r="C72" s="28" t="s">
        <v>324</v>
      </c>
      <c r="D72" t="str">
        <f t="array" ref="D72">IFERROR(INDEX(Feuil15!$A$4:$A$860,MATCH(Tableau1[[#This Row],[Code]],Feuil15!$B$4:$B$860,0)),"Non présent")</f>
        <v>CHAT25</v>
      </c>
      <c r="E72">
        <f>IFERROR(INDEX(Feuil15!$C$4:$C$860,MATCH(Tableau1[[#This Row],[Code]],Feuil15!$B$4:$B$860,0)),0)</f>
        <v>1</v>
      </c>
      <c r="F72" s="3" t="str">
        <f t="array" ref="F72">IFERROR(INDEX(Feuil15!$A$4:$A$860,MATCH(1,(Feuil15!$B$4:$B$860=Tableau1[[#This Row],[Code]])*(Feuil15!$A$4:$A$860&lt;&gt;Tableau1[[#This Row],[Emplacement1]]),0),1),"Non présent")</f>
        <v>Non présent</v>
      </c>
      <c r="G72" s="3">
        <f t="array" ref="G72">IFERROR(INDEX(Feuil15!$C$4:$C$860,MATCH(1,(Feuil15!$B$4:$B$860=Tableau1[[#This Row],[Code]])*(Feuil15!$A$4:$A$860&lt;&gt;Tableau1[[#This Row],[Emplacement1]]),0),1),0)</f>
        <v>0</v>
      </c>
      <c r="H72" s="3" t="str">
        <f t="array" ref="H7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2" s="3">
        <f t="array" ref="I7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2" s="3" t="str">
        <f t="array" ref="J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2" s="3">
        <f t="array" ref="K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2" s="3" t="str">
        <f t="array" ref="L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2" s="3">
        <f t="array" ref="M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2" s="3" t="str">
        <f t="array" ref="N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2" s="3" t="str">
        <f t="array" ref="P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2" s="3">
        <f t="array" ref="Q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73" spans="1:18" x14ac:dyDescent="0.25">
      <c r="A73" t="s">
        <v>510</v>
      </c>
      <c r="B73" s="3">
        <v>43806578</v>
      </c>
      <c r="C73" s="28" t="s">
        <v>324</v>
      </c>
      <c r="D73" t="str">
        <f t="array" ref="D73">IFERROR(INDEX(Feuil15!$A$4:$A$860,MATCH(Tableau1[[#This Row],[Code]],Feuil15!$B$4:$B$860,0)),"Non présent")</f>
        <v>Non présent</v>
      </c>
      <c r="E73">
        <f>IFERROR(INDEX(Feuil15!$C$4:$C$860,MATCH(Tableau1[[#This Row],[Code]],Feuil15!$B$4:$B$860,0)),0)</f>
        <v>0</v>
      </c>
      <c r="F73" s="3" t="str">
        <f t="array" ref="F73">IFERROR(INDEX(Feuil15!$A$4:$A$860,MATCH(1,(Feuil15!$B$4:$B$860=Tableau1[[#This Row],[Code]])*(Feuil15!$A$4:$A$860&lt;&gt;Tableau1[[#This Row],[Emplacement1]]),0),1),"Non présent")</f>
        <v>Non présent</v>
      </c>
      <c r="G73" s="3">
        <f t="array" ref="G73">IFERROR(INDEX(Feuil15!$C$4:$C$860,MATCH(1,(Feuil15!$B$4:$B$860=Tableau1[[#This Row],[Code]])*(Feuil15!$A$4:$A$860&lt;&gt;Tableau1[[#This Row],[Emplacement1]]),0),1),0)</f>
        <v>0</v>
      </c>
      <c r="H73" s="3" t="str">
        <f t="array" ref="H7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3" s="3">
        <f t="array" ref="I7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3" s="3" t="str">
        <f t="array" ref="J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3" s="3">
        <f t="array" ref="K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3" s="3" t="str">
        <f t="array" ref="L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3" s="3">
        <f t="array" ref="M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3" s="3" t="str">
        <f t="array" ref="N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3" s="3" t="str">
        <f t="array" ref="P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3" s="3">
        <f t="array" ref="Q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4" spans="1:18" x14ac:dyDescent="0.25">
      <c r="A74" t="s">
        <v>511</v>
      </c>
      <c r="B74" s="3">
        <v>43807144</v>
      </c>
      <c r="C74" s="28" t="s">
        <v>324</v>
      </c>
      <c r="D74" t="str">
        <f t="array" ref="D74">IFERROR(INDEX(Feuil15!$A$4:$A$860,MATCH(Tableau1[[#This Row],[Code]],Feuil15!$B$4:$B$860,0)),"Non présent")</f>
        <v>Non présent</v>
      </c>
      <c r="E74">
        <f>IFERROR(INDEX(Feuil15!$C$4:$C$860,MATCH(Tableau1[[#This Row],[Code]],Feuil15!$B$4:$B$860,0)),0)</f>
        <v>0</v>
      </c>
      <c r="F74" s="3" t="str">
        <f t="array" ref="F74">IFERROR(INDEX(Feuil15!$A$4:$A$860,MATCH(1,(Feuil15!$B$4:$B$860=Tableau1[[#This Row],[Code]])*(Feuil15!$A$4:$A$860&lt;&gt;Tableau1[[#This Row],[Emplacement1]]),0),1),"Non présent")</f>
        <v>Non présent</v>
      </c>
      <c r="G74" s="3">
        <f t="array" ref="G74">IFERROR(INDEX(Feuil15!$C$4:$C$860,MATCH(1,(Feuil15!$B$4:$B$860=Tableau1[[#This Row],[Code]])*(Feuil15!$A$4:$A$860&lt;&gt;Tableau1[[#This Row],[Emplacement1]]),0),1),0)</f>
        <v>0</v>
      </c>
      <c r="H74" s="3" t="str">
        <f t="array" ref="H7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4" s="3">
        <f t="array" ref="I7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4" s="3" t="str">
        <f t="array" ref="J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4" s="3">
        <f t="array" ref="K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4" s="3" t="str">
        <f t="array" ref="L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4" s="3">
        <f t="array" ref="M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4" s="3" t="str">
        <f t="array" ref="N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4" s="3" t="str">
        <f t="array" ref="P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4" s="3">
        <f t="array" ref="Q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5" spans="1:18" x14ac:dyDescent="0.25">
      <c r="A75" t="s">
        <v>512</v>
      </c>
      <c r="B75" s="3">
        <v>43807142</v>
      </c>
      <c r="C75" s="28" t="s">
        <v>324</v>
      </c>
      <c r="D75" t="str">
        <f t="array" ref="D75">IFERROR(INDEX(Feuil15!$A$4:$A$860,MATCH(Tableau1[[#This Row],[Code]],Feuil15!$B$4:$B$860,0)),"Non présent")</f>
        <v>Non présent</v>
      </c>
      <c r="E75">
        <f>IFERROR(INDEX(Feuil15!$C$4:$C$860,MATCH(Tableau1[[#This Row],[Code]],Feuil15!$B$4:$B$860,0)),0)</f>
        <v>0</v>
      </c>
      <c r="F75" s="3" t="str">
        <f t="array" ref="F75">IFERROR(INDEX(Feuil15!$A$4:$A$860,MATCH(1,(Feuil15!$B$4:$B$860=Tableau1[[#This Row],[Code]])*(Feuil15!$A$4:$A$860&lt;&gt;Tableau1[[#This Row],[Emplacement1]]),0),1),"Non présent")</f>
        <v>Non présent</v>
      </c>
      <c r="G75" s="3">
        <f t="array" ref="G75">IFERROR(INDEX(Feuil15!$C$4:$C$860,MATCH(1,(Feuil15!$B$4:$B$860=Tableau1[[#This Row],[Code]])*(Feuil15!$A$4:$A$860&lt;&gt;Tableau1[[#This Row],[Emplacement1]]),0),1),0)</f>
        <v>0</v>
      </c>
      <c r="H75" s="3" t="str">
        <f t="array" ref="H7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5" s="3">
        <f t="array" ref="I7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5" s="3" t="str">
        <f t="array" ref="J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5" s="3">
        <f t="array" ref="K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5" s="3" t="str">
        <f t="array" ref="L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5" s="3">
        <f t="array" ref="M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5" s="3" t="str">
        <f t="array" ref="N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5" s="3" t="str">
        <f t="array" ref="P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5" s="3">
        <f t="array" ref="Q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6" spans="1:18" x14ac:dyDescent="0.25">
      <c r="A76" t="s">
        <v>513</v>
      </c>
      <c r="B76" s="3">
        <v>43807143</v>
      </c>
      <c r="C76" s="28" t="s">
        <v>324</v>
      </c>
      <c r="D76" t="str">
        <f t="array" ref="D76">IFERROR(INDEX(Feuil15!$A$4:$A$860,MATCH(Tableau1[[#This Row],[Code]],Feuil15!$B$4:$B$860,0)),"Non présent")</f>
        <v>CHAT25</v>
      </c>
      <c r="E76">
        <f>IFERROR(INDEX(Feuil15!$C$4:$C$860,MATCH(Tableau1[[#This Row],[Code]],Feuil15!$B$4:$B$860,0)),0)</f>
        <v>3</v>
      </c>
      <c r="F76" s="3" t="str">
        <f t="array" ref="F76">IFERROR(INDEX(Feuil15!$A$4:$A$860,MATCH(1,(Feuil15!$B$4:$B$860=Tableau1[[#This Row],[Code]])*(Feuil15!$A$4:$A$860&lt;&gt;Tableau1[[#This Row],[Emplacement1]]),0),1),"Non présent")</f>
        <v>Non présent</v>
      </c>
      <c r="G76" s="3">
        <f t="array" ref="G76">IFERROR(INDEX(Feuil15!$C$4:$C$860,MATCH(1,(Feuil15!$B$4:$B$860=Tableau1[[#This Row],[Code]])*(Feuil15!$A$4:$A$860&lt;&gt;Tableau1[[#This Row],[Emplacement1]]),0),1),0)</f>
        <v>0</v>
      </c>
      <c r="H76" s="3" t="str">
        <f t="array" ref="H7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6" s="3">
        <f t="array" ref="I7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6" s="3" t="str">
        <f t="array" ref="J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6" s="3">
        <f t="array" ref="K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6" s="3" t="str">
        <f t="array" ref="L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6" s="3">
        <f t="array" ref="M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6" s="3" t="str">
        <f t="array" ref="N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6" s="3" t="str">
        <f t="array" ref="P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6" s="3">
        <f t="array" ref="Q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6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77" spans="1:18" x14ac:dyDescent="0.25">
      <c r="A77" t="s">
        <v>514</v>
      </c>
      <c r="B77" s="3">
        <v>43806577</v>
      </c>
      <c r="C77" s="28" t="s">
        <v>324</v>
      </c>
      <c r="D77" t="str">
        <f t="array" ref="D77">IFERROR(INDEX(Feuil15!$A$4:$A$860,MATCH(Tableau1[[#This Row],[Code]],Feuil15!$B$4:$B$860,0)),"Non présent")</f>
        <v>PK54</v>
      </c>
      <c r="E77">
        <f>IFERROR(INDEX(Feuil15!$C$4:$C$860,MATCH(Tableau1[[#This Row],[Code]],Feuil15!$B$4:$B$860,0)),0)</f>
        <v>3</v>
      </c>
      <c r="F77" s="3" t="str">
        <f t="array" ref="F77">IFERROR(INDEX(Feuil15!$A$4:$A$860,MATCH(1,(Feuil15!$B$4:$B$860=Tableau1[[#This Row],[Code]])*(Feuil15!$A$4:$A$860&lt;&gt;Tableau1[[#This Row],[Emplacement1]]),0),1),"Non présent")</f>
        <v>Non présent</v>
      </c>
      <c r="G77" s="3">
        <f t="array" ref="G77">IFERROR(INDEX(Feuil15!$C$4:$C$860,MATCH(1,(Feuil15!$B$4:$B$860=Tableau1[[#This Row],[Code]])*(Feuil15!$A$4:$A$860&lt;&gt;Tableau1[[#This Row],[Emplacement1]]),0),1),0)</f>
        <v>0</v>
      </c>
      <c r="H77" s="3" t="str">
        <f t="array" ref="H7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7" s="3">
        <f t="array" ref="I7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7" s="3" t="str">
        <f t="array" ref="J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7" s="3">
        <f t="array" ref="K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7" s="3" t="str">
        <f t="array" ref="L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7" s="3">
        <f t="array" ref="M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7" s="3" t="str">
        <f t="array" ref="N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7" s="3" t="str">
        <f t="array" ref="P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7" s="3">
        <f t="array" ref="Q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7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78" spans="1:18" x14ac:dyDescent="0.25">
      <c r="A78" t="s">
        <v>515</v>
      </c>
      <c r="B78" s="3">
        <v>43807146</v>
      </c>
      <c r="C78" s="28" t="s">
        <v>324</v>
      </c>
      <c r="D78" t="str">
        <f t="array" ref="D78">IFERROR(INDEX(Feuil15!$A$4:$A$860,MATCH(Tableau1[[#This Row],[Code]],Feuil15!$B$4:$B$860,0)),"Non présent")</f>
        <v>CHAT25</v>
      </c>
      <c r="E78">
        <f>IFERROR(INDEX(Feuil15!$C$4:$C$860,MATCH(Tableau1[[#This Row],[Code]],Feuil15!$B$4:$B$860,0)),0)</f>
        <v>1</v>
      </c>
      <c r="F78" s="3" t="str">
        <f t="array" ref="F78">IFERROR(INDEX(Feuil15!$A$4:$A$860,MATCH(1,(Feuil15!$B$4:$B$860=Tableau1[[#This Row],[Code]])*(Feuil15!$A$4:$A$860&lt;&gt;Tableau1[[#This Row],[Emplacement1]]),0),1),"Non présent")</f>
        <v>Non présent</v>
      </c>
      <c r="G78" s="3">
        <f t="array" ref="G78">IFERROR(INDEX(Feuil15!$C$4:$C$860,MATCH(1,(Feuil15!$B$4:$B$860=Tableau1[[#This Row],[Code]])*(Feuil15!$A$4:$A$860&lt;&gt;Tableau1[[#This Row],[Emplacement1]]),0),1),0)</f>
        <v>0</v>
      </c>
      <c r="H78" s="3" t="str">
        <f t="array" ref="H7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8" s="3">
        <f t="array" ref="I7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8" s="3" t="str">
        <f t="array" ref="J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8" s="3">
        <f t="array" ref="K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8" s="3" t="str">
        <f t="array" ref="L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8" s="3">
        <f t="array" ref="M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8" s="3" t="str">
        <f t="array" ref="N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8" s="3" t="str">
        <f t="array" ref="P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8" s="3">
        <f t="array" ref="Q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79" spans="1:18" x14ac:dyDescent="0.25">
      <c r="A79" t="s">
        <v>516</v>
      </c>
      <c r="B79" s="3">
        <v>43850906</v>
      </c>
      <c r="C79" s="28" t="s">
        <v>324</v>
      </c>
      <c r="D79" t="str">
        <f t="array" ref="D79">IFERROR(INDEX(Feuil15!$A$4:$A$860,MATCH(Tableau1[[#This Row],[Code]],Feuil15!$B$4:$B$860,0)),"Non présent")</f>
        <v>CHAT25</v>
      </c>
      <c r="E79">
        <f>IFERROR(INDEX(Feuil15!$C$4:$C$860,MATCH(Tableau1[[#This Row],[Code]],Feuil15!$B$4:$B$860,0)),0)</f>
        <v>1</v>
      </c>
      <c r="F79" s="3" t="str">
        <f t="array" ref="F79">IFERROR(INDEX(Feuil15!$A$4:$A$860,MATCH(1,(Feuil15!$B$4:$B$860=Tableau1[[#This Row],[Code]])*(Feuil15!$A$4:$A$860&lt;&gt;Tableau1[[#This Row],[Emplacement1]]),0),1),"Non présent")</f>
        <v>Non présent</v>
      </c>
      <c r="G79" s="3">
        <f t="array" ref="G79">IFERROR(INDEX(Feuil15!$C$4:$C$860,MATCH(1,(Feuil15!$B$4:$B$860=Tableau1[[#This Row],[Code]])*(Feuil15!$A$4:$A$860&lt;&gt;Tableau1[[#This Row],[Emplacement1]]),0),1),0)</f>
        <v>0</v>
      </c>
      <c r="H79" s="3" t="str">
        <f t="array" ref="H7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9" s="3">
        <f t="array" ref="I7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9" s="3" t="str">
        <f t="array" ref="J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9" s="3">
        <f t="array" ref="K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9" s="3" t="str">
        <f t="array" ref="L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9" s="3">
        <f t="array" ref="M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9" s="3" t="str">
        <f t="array" ref="N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9" s="3" t="str">
        <f t="array" ref="P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9" s="3">
        <f t="array" ref="Q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80" spans="1:18" x14ac:dyDescent="0.25">
      <c r="A80" t="s">
        <v>517</v>
      </c>
      <c r="B80" s="3">
        <v>43850844</v>
      </c>
      <c r="C80" s="28" t="s">
        <v>324</v>
      </c>
      <c r="D80" t="str">
        <f t="array" ref="D80">IFERROR(INDEX(Feuil15!$A$4:$A$860,MATCH(Tableau1[[#This Row],[Code]],Feuil15!$B$4:$B$860,0)),"Non présent")</f>
        <v>Non présent</v>
      </c>
      <c r="E80">
        <f>IFERROR(INDEX(Feuil15!$C$4:$C$860,MATCH(Tableau1[[#This Row],[Code]],Feuil15!$B$4:$B$860,0)),0)</f>
        <v>0</v>
      </c>
      <c r="F80" s="3" t="str">
        <f t="array" ref="F80">IFERROR(INDEX(Feuil15!$A$4:$A$860,MATCH(1,(Feuil15!$B$4:$B$860=Tableau1[[#This Row],[Code]])*(Feuil15!$A$4:$A$860&lt;&gt;Tableau1[[#This Row],[Emplacement1]]),0),1),"Non présent")</f>
        <v>Non présent</v>
      </c>
      <c r="G80" s="3">
        <f t="array" ref="G80">IFERROR(INDEX(Feuil15!$C$4:$C$860,MATCH(1,(Feuil15!$B$4:$B$860=Tableau1[[#This Row],[Code]])*(Feuil15!$A$4:$A$860&lt;&gt;Tableau1[[#This Row],[Emplacement1]]),0),1),0)</f>
        <v>0</v>
      </c>
      <c r="H80" s="3" t="str">
        <f t="array" ref="H8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0" s="3">
        <f t="array" ref="I8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0" s="3" t="str">
        <f t="array" ref="J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0" s="3">
        <f t="array" ref="K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0" s="3" t="str">
        <f t="array" ref="L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0" s="3">
        <f t="array" ref="M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0" s="3" t="str">
        <f t="array" ref="N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0" s="3" t="str">
        <f t="array" ref="P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0" s="3">
        <f t="array" ref="Q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81" spans="1:18" x14ac:dyDescent="0.25">
      <c r="A81" t="s">
        <v>518</v>
      </c>
      <c r="B81" s="3">
        <v>43850853</v>
      </c>
      <c r="C81" s="28" t="s">
        <v>324</v>
      </c>
      <c r="D81" t="str">
        <f t="array" ref="D81">IFERROR(INDEX(Feuil15!$A$4:$A$860,MATCH(Tableau1[[#This Row],[Code]],Feuil15!$B$4:$B$860,0)),"Non présent")</f>
        <v>Non présent</v>
      </c>
      <c r="E81">
        <f>IFERROR(INDEX(Feuil15!$C$4:$C$860,MATCH(Tableau1[[#This Row],[Code]],Feuil15!$B$4:$B$860,0)),0)</f>
        <v>0</v>
      </c>
      <c r="F81" s="3" t="str">
        <f t="array" ref="F81">IFERROR(INDEX(Feuil15!$A$4:$A$860,MATCH(1,(Feuil15!$B$4:$B$860=Tableau1[[#This Row],[Code]])*(Feuil15!$A$4:$A$860&lt;&gt;Tableau1[[#This Row],[Emplacement1]]),0),1),"Non présent")</f>
        <v>Non présent</v>
      </c>
      <c r="G81" s="3">
        <f t="array" ref="G81">IFERROR(INDEX(Feuil15!$C$4:$C$860,MATCH(1,(Feuil15!$B$4:$B$860=Tableau1[[#This Row],[Code]])*(Feuil15!$A$4:$A$860&lt;&gt;Tableau1[[#This Row],[Emplacement1]]),0),1),0)</f>
        <v>0</v>
      </c>
      <c r="H81" s="3" t="str">
        <f t="array" ref="H8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1" s="3">
        <f t="array" ref="I8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1" s="3" t="str">
        <f t="array" ref="J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1" s="3">
        <f t="array" ref="K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1" s="3" t="str">
        <f t="array" ref="L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1" s="3">
        <f t="array" ref="M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1" s="3" t="str">
        <f t="array" ref="N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1" s="3" t="str">
        <f t="array" ref="P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1" s="3">
        <f t="array" ref="Q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82" spans="1:18" x14ac:dyDescent="0.25">
      <c r="A82" t="s">
        <v>519</v>
      </c>
      <c r="B82" s="3">
        <v>43807113</v>
      </c>
      <c r="C82" s="28" t="s">
        <v>324</v>
      </c>
      <c r="D82" t="str">
        <f t="array" ref="D82">IFERROR(INDEX(Feuil15!$A$4:$A$860,MATCH(Tableau1[[#This Row],[Code]],Feuil15!$B$4:$B$860,0)),"Non présent")</f>
        <v>Non présent</v>
      </c>
      <c r="E82">
        <f>IFERROR(INDEX(Feuil15!$C$4:$C$860,MATCH(Tableau1[[#This Row],[Code]],Feuil15!$B$4:$B$860,0)),0)</f>
        <v>0</v>
      </c>
      <c r="F82" s="3" t="str">
        <f t="array" ref="F82">IFERROR(INDEX(Feuil15!$A$4:$A$860,MATCH(1,(Feuil15!$B$4:$B$860=Tableau1[[#This Row],[Code]])*(Feuil15!$A$4:$A$860&lt;&gt;Tableau1[[#This Row],[Emplacement1]]),0),1),"Non présent")</f>
        <v>Non présent</v>
      </c>
      <c r="G82" s="3">
        <f t="array" ref="G82">IFERROR(INDEX(Feuil15!$C$4:$C$860,MATCH(1,(Feuil15!$B$4:$B$860=Tableau1[[#This Row],[Code]])*(Feuil15!$A$4:$A$860&lt;&gt;Tableau1[[#This Row],[Emplacement1]]),0),1),0)</f>
        <v>0</v>
      </c>
      <c r="H82" s="3" t="str">
        <f t="array" ref="H8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2" s="3">
        <f t="array" ref="I8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2" s="3" t="str">
        <f t="array" ref="J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2" s="3">
        <f t="array" ref="K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2" s="3" t="str">
        <f t="array" ref="L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2" s="3">
        <f t="array" ref="M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2" s="3" t="str">
        <f t="array" ref="N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2" s="3" t="str">
        <f t="array" ref="P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2" s="3">
        <f t="array" ref="Q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83" spans="1:18" x14ac:dyDescent="0.25">
      <c r="A83" t="s">
        <v>520</v>
      </c>
      <c r="B83" s="3">
        <v>43807133</v>
      </c>
      <c r="C83" s="28" t="s">
        <v>324</v>
      </c>
      <c r="D83" t="str">
        <f t="array" ref="D83">IFERROR(INDEX(Feuil15!$A$4:$A$860,MATCH(Tableau1[[#This Row],[Code]],Feuil15!$B$4:$B$860,0)),"Non présent")</f>
        <v>CHAT25</v>
      </c>
      <c r="E83">
        <f>IFERROR(INDEX(Feuil15!$C$4:$C$860,MATCH(Tableau1[[#This Row],[Code]],Feuil15!$B$4:$B$860,0)),0)</f>
        <v>1</v>
      </c>
      <c r="F83" s="3" t="str">
        <f t="array" ref="F83">IFERROR(INDEX(Feuil15!$A$4:$A$860,MATCH(1,(Feuil15!$B$4:$B$860=Tableau1[[#This Row],[Code]])*(Feuil15!$A$4:$A$860&lt;&gt;Tableau1[[#This Row],[Emplacement1]]),0),1),"Non présent")</f>
        <v>Non présent</v>
      </c>
      <c r="G83" s="3">
        <f t="array" ref="G83">IFERROR(INDEX(Feuil15!$C$4:$C$860,MATCH(1,(Feuil15!$B$4:$B$860=Tableau1[[#This Row],[Code]])*(Feuil15!$A$4:$A$860&lt;&gt;Tableau1[[#This Row],[Emplacement1]]),0),1),0)</f>
        <v>0</v>
      </c>
      <c r="H83" s="3" t="str">
        <f t="array" ref="H8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3" s="3">
        <f t="array" ref="I8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3" s="3" t="str">
        <f t="array" ref="J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3" s="3">
        <f t="array" ref="K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3" s="3" t="str">
        <f t="array" ref="L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3" s="3">
        <f t="array" ref="M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3" s="3" t="str">
        <f t="array" ref="N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3" s="3" t="str">
        <f t="array" ref="P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3" s="3">
        <f t="array" ref="Q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84" spans="1:18" x14ac:dyDescent="0.25">
      <c r="A84" t="s">
        <v>521</v>
      </c>
      <c r="B84" s="3">
        <v>43807136</v>
      </c>
      <c r="C84" s="28" t="s">
        <v>324</v>
      </c>
      <c r="D84" t="str">
        <f t="array" ref="D84">IFERROR(INDEX(Feuil15!$A$4:$A$860,MATCH(Tableau1[[#This Row],[Code]],Feuil15!$B$4:$B$860,0)),"Non présent")</f>
        <v>Non présent</v>
      </c>
      <c r="E84">
        <f>IFERROR(INDEX(Feuil15!$C$4:$C$860,MATCH(Tableau1[[#This Row],[Code]],Feuil15!$B$4:$B$860,0)),0)</f>
        <v>0</v>
      </c>
      <c r="F84" s="3" t="str">
        <f t="array" ref="F84">IFERROR(INDEX(Feuil15!$A$4:$A$860,MATCH(1,(Feuil15!$B$4:$B$860=Tableau1[[#This Row],[Code]])*(Feuil15!$A$4:$A$860&lt;&gt;Tableau1[[#This Row],[Emplacement1]]),0),1),"Non présent")</f>
        <v>Non présent</v>
      </c>
      <c r="G84" s="3">
        <f t="array" ref="G84">IFERROR(INDEX(Feuil15!$C$4:$C$860,MATCH(1,(Feuil15!$B$4:$B$860=Tableau1[[#This Row],[Code]])*(Feuil15!$A$4:$A$860&lt;&gt;Tableau1[[#This Row],[Emplacement1]]),0),1),0)</f>
        <v>0</v>
      </c>
      <c r="H84" s="3" t="str">
        <f t="array" ref="H8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4" s="3">
        <f t="array" ref="I8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4" s="3" t="str">
        <f t="array" ref="J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4" s="3">
        <f t="array" ref="K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4" s="3" t="str">
        <f t="array" ref="L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4" s="3">
        <f t="array" ref="M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4" s="3" t="str">
        <f t="array" ref="N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4" s="3" t="str">
        <f t="array" ref="P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4" s="3">
        <f t="array" ref="Q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85" spans="1:18" x14ac:dyDescent="0.25">
      <c r="A85" t="s">
        <v>522</v>
      </c>
      <c r="B85" s="3">
        <v>43807141</v>
      </c>
      <c r="C85" s="28" t="s">
        <v>324</v>
      </c>
      <c r="D85" t="str">
        <f t="array" ref="D85">IFERROR(INDEX(Feuil15!$A$4:$A$860,MATCH(Tableau1[[#This Row],[Code]],Feuil15!$B$4:$B$860,0)),"Non présent")</f>
        <v>CHAT25</v>
      </c>
      <c r="E85">
        <f>IFERROR(INDEX(Feuil15!$C$4:$C$860,MATCH(Tableau1[[#This Row],[Code]],Feuil15!$B$4:$B$860,0)),0)</f>
        <v>1</v>
      </c>
      <c r="F85" s="3" t="str">
        <f t="array" ref="F85">IFERROR(INDEX(Feuil15!$A$4:$A$860,MATCH(1,(Feuil15!$B$4:$B$860=Tableau1[[#This Row],[Code]])*(Feuil15!$A$4:$A$860&lt;&gt;Tableau1[[#This Row],[Emplacement1]]),0),1),"Non présent")</f>
        <v>Non présent</v>
      </c>
      <c r="G85" s="3">
        <f t="array" ref="G85">IFERROR(INDEX(Feuil15!$C$4:$C$860,MATCH(1,(Feuil15!$B$4:$B$860=Tableau1[[#This Row],[Code]])*(Feuil15!$A$4:$A$860&lt;&gt;Tableau1[[#This Row],[Emplacement1]]),0),1),0)</f>
        <v>0</v>
      </c>
      <c r="H85" s="3" t="str">
        <f t="array" ref="H8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5" s="3">
        <f t="array" ref="I8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5" s="3" t="str">
        <f t="array" ref="J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5" s="3">
        <f t="array" ref="K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5" s="3" t="str">
        <f t="array" ref="L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5" s="3">
        <f t="array" ref="M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5" s="3" t="str">
        <f t="array" ref="N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5" s="3" t="str">
        <f t="array" ref="P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5" s="3">
        <f t="array" ref="Q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86" spans="1:18" x14ac:dyDescent="0.25">
      <c r="A86" t="s">
        <v>523</v>
      </c>
      <c r="B86" s="3">
        <v>43807135</v>
      </c>
      <c r="C86" s="28" t="s">
        <v>324</v>
      </c>
      <c r="D86" t="str">
        <f t="array" ref="D86">IFERROR(INDEX(Feuil15!$A$4:$A$860,MATCH(Tableau1[[#This Row],[Code]],Feuil15!$B$4:$B$860,0)),"Non présent")</f>
        <v>Non présent</v>
      </c>
      <c r="E86">
        <f>IFERROR(INDEX(Feuil15!$C$4:$C$860,MATCH(Tableau1[[#This Row],[Code]],Feuil15!$B$4:$B$860,0)),0)</f>
        <v>0</v>
      </c>
      <c r="F86" s="3" t="str">
        <f t="array" ref="F86">IFERROR(INDEX(Feuil15!$A$4:$A$860,MATCH(1,(Feuil15!$B$4:$B$860=Tableau1[[#This Row],[Code]])*(Feuil15!$A$4:$A$860&lt;&gt;Tableau1[[#This Row],[Emplacement1]]),0),1),"Non présent")</f>
        <v>Non présent</v>
      </c>
      <c r="G86" s="3">
        <f t="array" ref="G86">IFERROR(INDEX(Feuil15!$C$4:$C$860,MATCH(1,(Feuil15!$B$4:$B$860=Tableau1[[#This Row],[Code]])*(Feuil15!$A$4:$A$860&lt;&gt;Tableau1[[#This Row],[Emplacement1]]),0),1),0)</f>
        <v>0</v>
      </c>
      <c r="H86" s="3" t="str">
        <f t="array" ref="H8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6" s="3">
        <f t="array" ref="I8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6" s="3" t="str">
        <f t="array" ref="J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6" s="3">
        <f t="array" ref="K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6" s="3" t="str">
        <f t="array" ref="L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6" s="3">
        <f t="array" ref="M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6" s="3" t="str">
        <f t="array" ref="N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6" s="3" t="str">
        <f t="array" ref="P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6" s="3">
        <f t="array" ref="Q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87" spans="1:18" x14ac:dyDescent="0.25">
      <c r="A87" t="s">
        <v>524</v>
      </c>
      <c r="B87" s="3">
        <v>43806579</v>
      </c>
      <c r="C87" s="28" t="s">
        <v>324</v>
      </c>
      <c r="D87" t="str">
        <f t="array" ref="D87">IFERROR(INDEX(Feuil15!$A$4:$A$860,MATCH(Tableau1[[#This Row],[Code]],Feuil15!$B$4:$B$860,0)),"Non présent")</f>
        <v>Non présent</v>
      </c>
      <c r="E87">
        <f>IFERROR(INDEX(Feuil15!$C$4:$C$860,MATCH(Tableau1[[#This Row],[Code]],Feuil15!$B$4:$B$860,0)),0)</f>
        <v>0</v>
      </c>
      <c r="F87" s="3" t="str">
        <f t="array" ref="F87">IFERROR(INDEX(Feuil15!$A$4:$A$860,MATCH(1,(Feuil15!$B$4:$B$860=Tableau1[[#This Row],[Code]])*(Feuil15!$A$4:$A$860&lt;&gt;Tableau1[[#This Row],[Emplacement1]]),0),1),"Non présent")</f>
        <v>Non présent</v>
      </c>
      <c r="G87" s="3">
        <f t="array" ref="G87">IFERROR(INDEX(Feuil15!$C$4:$C$860,MATCH(1,(Feuil15!$B$4:$B$860=Tableau1[[#This Row],[Code]])*(Feuil15!$A$4:$A$860&lt;&gt;Tableau1[[#This Row],[Emplacement1]]),0),1),0)</f>
        <v>0</v>
      </c>
      <c r="H87" s="3" t="str">
        <f t="array" ref="H8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7" s="3">
        <f t="array" ref="I8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7" s="3" t="str">
        <f t="array" ref="J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7" s="3">
        <f t="array" ref="K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7" s="3" t="str">
        <f t="array" ref="L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7" s="3">
        <f t="array" ref="M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7" s="3" t="str">
        <f t="array" ref="N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7" s="3" t="str">
        <f t="array" ref="P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7" s="3">
        <f t="array" ref="Q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88" spans="1:18" x14ac:dyDescent="0.25">
      <c r="A88" t="s">
        <v>525</v>
      </c>
      <c r="B88" s="3">
        <v>43805285</v>
      </c>
      <c r="C88" s="28" t="s">
        <v>324</v>
      </c>
      <c r="D88" t="str">
        <f t="array" ref="D88">IFERROR(INDEX(Feuil15!$A$4:$A$860,MATCH(Tableau1[[#This Row],[Code]],Feuil15!$B$4:$B$860,0)),"Non présent")</f>
        <v>PK60</v>
      </c>
      <c r="E88">
        <f>IFERROR(INDEX(Feuil15!$C$4:$C$860,MATCH(Tableau1[[#This Row],[Code]],Feuil15!$B$4:$B$860,0)),0)</f>
        <v>1</v>
      </c>
      <c r="F88" s="3" t="str">
        <f t="array" ref="F88">IFERROR(INDEX(Feuil15!$A$4:$A$860,MATCH(1,(Feuil15!$B$4:$B$860=Tableau1[[#This Row],[Code]])*(Feuil15!$A$4:$A$860&lt;&gt;Tableau1[[#This Row],[Emplacement1]]),0),1),"Non présent")</f>
        <v>Non présent</v>
      </c>
      <c r="G88" s="3">
        <f t="array" ref="G88">IFERROR(INDEX(Feuil15!$C$4:$C$860,MATCH(1,(Feuil15!$B$4:$B$860=Tableau1[[#This Row],[Code]])*(Feuil15!$A$4:$A$860&lt;&gt;Tableau1[[#This Row],[Emplacement1]]),0),1),0)</f>
        <v>0</v>
      </c>
      <c r="H88" s="3" t="str">
        <f t="array" ref="H8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8" s="3">
        <f t="array" ref="I8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8" s="3" t="str">
        <f t="array" ref="J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8" s="3">
        <f t="array" ref="K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8" s="3" t="str">
        <f t="array" ref="L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8" s="3">
        <f t="array" ref="M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8" s="3" t="str">
        <f t="array" ref="N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8" s="3" t="str">
        <f t="array" ref="P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8" s="3">
        <f t="array" ref="Q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89" spans="1:18" x14ac:dyDescent="0.25">
      <c r="A89" t="s">
        <v>526</v>
      </c>
      <c r="B89" s="3">
        <v>43681897</v>
      </c>
      <c r="C89" s="28" t="s">
        <v>324</v>
      </c>
      <c r="D89" t="str">
        <f t="array" ref="D89">IFERROR(INDEX(Feuil15!$A$4:$A$860,MATCH(Tableau1[[#This Row],[Code]],Feuil15!$B$4:$B$860,0)),"Non présent")</f>
        <v>PK63</v>
      </c>
      <c r="E89">
        <f>IFERROR(INDEX(Feuil15!$C$4:$C$860,MATCH(Tableau1[[#This Row],[Code]],Feuil15!$B$4:$B$860,0)),0)</f>
        <v>1</v>
      </c>
      <c r="F89" s="3" t="str">
        <f t="array" ref="F89">IFERROR(INDEX(Feuil15!$A$4:$A$860,MATCH(1,(Feuil15!$B$4:$B$860=Tableau1[[#This Row],[Code]])*(Feuil15!$A$4:$A$860&lt;&gt;Tableau1[[#This Row],[Emplacement1]]),0),1),"Non présent")</f>
        <v>Non présent</v>
      </c>
      <c r="G89" s="3">
        <f t="array" ref="G89">IFERROR(INDEX(Feuil15!$C$4:$C$860,MATCH(1,(Feuil15!$B$4:$B$860=Tableau1[[#This Row],[Code]])*(Feuil15!$A$4:$A$860&lt;&gt;Tableau1[[#This Row],[Emplacement1]]),0),1),0)</f>
        <v>0</v>
      </c>
      <c r="H89" s="3" t="str">
        <f t="array" ref="H8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9" s="3">
        <f t="array" ref="I8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9" s="3" t="str">
        <f t="array" ref="J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9" s="3">
        <f t="array" ref="K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9" s="3" t="str">
        <f t="array" ref="L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9" s="3">
        <f t="array" ref="M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9" s="3" t="str">
        <f t="array" ref="N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9" s="3" t="str">
        <f t="array" ref="P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9" s="3">
        <f t="array" ref="Q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90" spans="1:18" x14ac:dyDescent="0.25">
      <c r="A90" t="s">
        <v>527</v>
      </c>
      <c r="B90" s="3">
        <v>43682248</v>
      </c>
      <c r="C90" s="28" t="s">
        <v>324</v>
      </c>
      <c r="D90" t="str">
        <f t="array" ref="D90">IFERROR(INDEX(Feuil15!$A$4:$A$860,MATCH(Tableau1[[#This Row],[Code]],Feuil15!$B$4:$B$860,0)),"Non présent")</f>
        <v>Non présent</v>
      </c>
      <c r="E90">
        <f>IFERROR(INDEX(Feuil15!$C$4:$C$860,MATCH(Tableau1[[#This Row],[Code]],Feuil15!$B$4:$B$860,0)),0)</f>
        <v>0</v>
      </c>
      <c r="F90" s="3" t="str">
        <f t="array" ref="F90">IFERROR(INDEX(Feuil15!$A$4:$A$860,MATCH(1,(Feuil15!$B$4:$B$860=Tableau1[[#This Row],[Code]])*(Feuil15!$A$4:$A$860&lt;&gt;Tableau1[[#This Row],[Emplacement1]]),0),1),"Non présent")</f>
        <v>Non présent</v>
      </c>
      <c r="G90" s="3">
        <f t="array" ref="G90">IFERROR(INDEX(Feuil15!$C$4:$C$860,MATCH(1,(Feuil15!$B$4:$B$860=Tableau1[[#This Row],[Code]])*(Feuil15!$A$4:$A$860&lt;&gt;Tableau1[[#This Row],[Emplacement1]]),0),1),0)</f>
        <v>0</v>
      </c>
      <c r="H90" s="3" t="str">
        <f t="array" ref="H9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0" s="3">
        <f t="array" ref="I9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0" s="3" t="str">
        <f t="array" ref="J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0" s="3">
        <f t="array" ref="K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0" s="3" t="str">
        <f t="array" ref="L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0" s="3">
        <f t="array" ref="M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0" s="3" t="str">
        <f t="array" ref="N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0" s="3" t="str">
        <f t="array" ref="P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0" s="3">
        <f t="array" ref="Q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91" spans="1:18" x14ac:dyDescent="0.25">
      <c r="A91" t="s">
        <v>528</v>
      </c>
      <c r="B91" s="3">
        <v>43914041</v>
      </c>
      <c r="C91" s="28" t="s">
        <v>324</v>
      </c>
      <c r="D91" t="str">
        <f t="array" ref="D91">IFERROR(INDEX(Feuil15!$A$4:$A$860,MATCH(Tableau1[[#This Row],[Code]],Feuil15!$B$4:$B$860,0)),"Non présent")</f>
        <v>PK58</v>
      </c>
      <c r="E91">
        <f>IFERROR(INDEX(Feuil15!$C$4:$C$860,MATCH(Tableau1[[#This Row],[Code]],Feuil15!$B$4:$B$860,0)),0)</f>
        <v>1</v>
      </c>
      <c r="F91" s="3" t="str">
        <f t="array" ref="F91">IFERROR(INDEX(Feuil15!$A$4:$A$860,MATCH(1,(Feuil15!$B$4:$B$860=Tableau1[[#This Row],[Code]])*(Feuil15!$A$4:$A$860&lt;&gt;Tableau1[[#This Row],[Emplacement1]]),0),1),"Non présent")</f>
        <v>Non présent</v>
      </c>
      <c r="G91" s="3">
        <f t="array" ref="G91">IFERROR(INDEX(Feuil15!$C$4:$C$860,MATCH(1,(Feuil15!$B$4:$B$860=Tableau1[[#This Row],[Code]])*(Feuil15!$A$4:$A$860&lt;&gt;Tableau1[[#This Row],[Emplacement1]]),0),1),0)</f>
        <v>0</v>
      </c>
      <c r="H91" s="3" t="str">
        <f t="array" ref="H9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1" s="3">
        <f t="array" ref="I9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1" s="3" t="str">
        <f t="array" ref="J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1" s="3">
        <f t="array" ref="K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1" s="3" t="str">
        <f t="array" ref="L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1" s="3">
        <f t="array" ref="M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1" s="3" t="str">
        <f t="array" ref="N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1" s="3" t="str">
        <f t="array" ref="P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1" s="3">
        <f t="array" ref="Q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92" spans="1:18" x14ac:dyDescent="0.25">
      <c r="A92" t="s">
        <v>529</v>
      </c>
      <c r="B92" s="3">
        <v>43733944</v>
      </c>
      <c r="C92" s="28" t="s">
        <v>324</v>
      </c>
      <c r="D92" t="str">
        <f t="array" ref="D92">IFERROR(INDEX(Feuil15!$A$4:$A$860,MATCH(Tableau1[[#This Row],[Code]],Feuil15!$B$4:$B$860,0)),"Non présent")</f>
        <v>Non présent</v>
      </c>
      <c r="E92">
        <f>IFERROR(INDEX(Feuil15!$C$4:$C$860,MATCH(Tableau1[[#This Row],[Code]],Feuil15!$B$4:$B$860,0)),0)</f>
        <v>0</v>
      </c>
      <c r="F92" s="3" t="str">
        <f t="array" ref="F92">IFERROR(INDEX(Feuil15!$A$4:$A$860,MATCH(1,(Feuil15!$B$4:$B$860=Tableau1[[#This Row],[Code]])*(Feuil15!$A$4:$A$860&lt;&gt;Tableau1[[#This Row],[Emplacement1]]),0),1),"Non présent")</f>
        <v>Non présent</v>
      </c>
      <c r="G92" s="3">
        <f t="array" ref="G92">IFERROR(INDEX(Feuil15!$C$4:$C$860,MATCH(1,(Feuil15!$B$4:$B$860=Tableau1[[#This Row],[Code]])*(Feuil15!$A$4:$A$860&lt;&gt;Tableau1[[#This Row],[Emplacement1]]),0),1),0)</f>
        <v>0</v>
      </c>
      <c r="H92" s="3" t="str">
        <f t="array" ref="H9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2" s="3">
        <f t="array" ref="I9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2" s="3" t="str">
        <f t="array" ref="J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2" s="3">
        <f t="array" ref="K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2" s="3" t="str">
        <f t="array" ref="L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2" s="3">
        <f t="array" ref="M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2" s="3" t="str">
        <f t="array" ref="N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2" s="3" t="str">
        <f t="array" ref="P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2" s="3">
        <f t="array" ref="Q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93" spans="1:18" x14ac:dyDescent="0.25">
      <c r="A93" t="s">
        <v>530</v>
      </c>
      <c r="B93" s="3">
        <v>43695504</v>
      </c>
      <c r="C93" s="28" t="s">
        <v>324</v>
      </c>
      <c r="D93" t="str">
        <f t="array" ref="D93">IFERROR(INDEX(Feuil15!$A$4:$A$860,MATCH(Tableau1[[#This Row],[Code]],Feuil15!$B$4:$B$860,0)),"Non présent")</f>
        <v>IP25</v>
      </c>
      <c r="E93">
        <f>IFERROR(INDEX(Feuil15!$C$4:$C$860,MATCH(Tableau1[[#This Row],[Code]],Feuil15!$B$4:$B$860,0)),0)</f>
        <v>5</v>
      </c>
      <c r="F93" s="3" t="str">
        <f t="array" ref="F93">IFERROR(INDEX(Feuil15!$A$4:$A$860,MATCH(1,(Feuil15!$B$4:$B$860=Tableau1[[#This Row],[Code]])*(Feuil15!$A$4:$A$860&lt;&gt;Tableau1[[#This Row],[Emplacement1]]),0),1),"Non présent")</f>
        <v>Non présent</v>
      </c>
      <c r="G93" s="3">
        <f t="array" ref="G93">IFERROR(INDEX(Feuil15!$C$4:$C$860,MATCH(1,(Feuil15!$B$4:$B$860=Tableau1[[#This Row],[Code]])*(Feuil15!$A$4:$A$860&lt;&gt;Tableau1[[#This Row],[Emplacement1]]),0),1),0)</f>
        <v>0</v>
      </c>
      <c r="H93" s="3" t="str">
        <f t="array" ref="H9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3" s="3">
        <f t="array" ref="I9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3" s="3" t="str">
        <f t="array" ref="J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3" s="3">
        <f t="array" ref="K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3" s="3" t="str">
        <f t="array" ref="L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3" s="3">
        <f t="array" ref="M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3" s="3" t="str">
        <f t="array" ref="N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3" s="3" t="str">
        <f t="array" ref="P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3" s="3">
        <f t="array" ref="Q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3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94" spans="1:18" x14ac:dyDescent="0.25">
      <c r="A94" t="s">
        <v>531</v>
      </c>
      <c r="B94" s="3">
        <v>43695503</v>
      </c>
      <c r="C94" s="28" t="s">
        <v>324</v>
      </c>
      <c r="D94" t="str">
        <f t="array" ref="D94">IFERROR(INDEX(Feuil15!$A$4:$A$860,MATCH(Tableau1[[#This Row],[Code]],Feuil15!$B$4:$B$860,0)),"Non présent")</f>
        <v>IP22</v>
      </c>
      <c r="E94">
        <f>IFERROR(INDEX(Feuil15!$C$4:$C$860,MATCH(Tableau1[[#This Row],[Code]],Feuil15!$B$4:$B$860,0)),0)</f>
        <v>7</v>
      </c>
      <c r="F94" s="3" t="str">
        <f t="array" ref="F94">IFERROR(INDEX(Feuil15!$A$4:$A$860,MATCH(1,(Feuil15!$B$4:$B$860=Tableau1[[#This Row],[Code]])*(Feuil15!$A$4:$A$860&lt;&gt;Tableau1[[#This Row],[Emplacement1]]),0),1),"Non présent")</f>
        <v>Non présent</v>
      </c>
      <c r="G94" s="3">
        <f t="array" ref="G94">IFERROR(INDEX(Feuil15!$C$4:$C$860,MATCH(1,(Feuil15!$B$4:$B$860=Tableau1[[#This Row],[Code]])*(Feuil15!$A$4:$A$860&lt;&gt;Tableau1[[#This Row],[Emplacement1]]),0),1),0)</f>
        <v>0</v>
      </c>
      <c r="H94" s="3" t="str">
        <f t="array" ref="H9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4" s="3">
        <f t="array" ref="I9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4" s="3" t="str">
        <f t="array" ref="J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4" s="3">
        <f t="array" ref="K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4" s="3" t="str">
        <f t="array" ref="L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4" s="3">
        <f t="array" ref="M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4" s="3" t="str">
        <f t="array" ref="N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4" s="3" t="str">
        <f t="array" ref="P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4" s="3">
        <f t="array" ref="Q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4" s="3">
        <f>Tableau1[[#This Row],[Stock7]]+Tableau1[[#This Row],[Stock5]]+Tableau1[[#This Row],[Stock3]]+Tableau1[[#This Row],[Stock6]]+Tableau1[[#This Row],[Stock4]]+Tableau1[[#This Row],[Stock2]]+Tableau1[[#This Row],[Stock1]]</f>
        <v>7</v>
      </c>
    </row>
    <row r="95" spans="1:18" x14ac:dyDescent="0.25">
      <c r="A95" t="s">
        <v>532</v>
      </c>
      <c r="B95" s="3">
        <v>43733948</v>
      </c>
      <c r="C95" s="28" t="s">
        <v>324</v>
      </c>
      <c r="D95" t="str">
        <f t="array" ref="D95">IFERROR(INDEX(Feuil15!$A$4:$A$860,MATCH(Tableau1[[#This Row],[Code]],Feuil15!$B$4:$B$860,0)),"Non présent")</f>
        <v>PK13</v>
      </c>
      <c r="E95">
        <f>IFERROR(INDEX(Feuil15!$C$4:$C$860,MATCH(Tableau1[[#This Row],[Code]],Feuil15!$B$4:$B$860,0)),0)</f>
        <v>3</v>
      </c>
      <c r="F95" s="3" t="str">
        <f t="array" ref="F95">IFERROR(INDEX(Feuil15!$A$4:$A$860,MATCH(1,(Feuil15!$B$4:$B$860=Tableau1[[#This Row],[Code]])*(Feuil15!$A$4:$A$860&lt;&gt;Tableau1[[#This Row],[Emplacement1]]),0),1),"Non présent")</f>
        <v>Non présent</v>
      </c>
      <c r="G95" s="3">
        <f t="array" ref="G95">IFERROR(INDEX(Feuil15!$C$4:$C$860,MATCH(1,(Feuil15!$B$4:$B$860=Tableau1[[#This Row],[Code]])*(Feuil15!$A$4:$A$860&lt;&gt;Tableau1[[#This Row],[Emplacement1]]),0),1),0)</f>
        <v>0</v>
      </c>
      <c r="H95" s="3" t="str">
        <f t="array" ref="H9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5" s="3">
        <f t="array" ref="I9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5" s="3" t="str">
        <f t="array" ref="J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5" s="3">
        <f t="array" ref="K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5" s="3" t="str">
        <f t="array" ref="L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5" s="3">
        <f t="array" ref="M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5" s="3" t="str">
        <f t="array" ref="N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5" s="3" t="str">
        <f t="array" ref="P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5" s="3">
        <f t="array" ref="Q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5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96" spans="1:18" x14ac:dyDescent="0.25">
      <c r="A96" t="s">
        <v>533</v>
      </c>
      <c r="B96" s="3">
        <v>43769305</v>
      </c>
      <c r="C96" s="28" t="s">
        <v>324</v>
      </c>
      <c r="D96" t="str">
        <f t="array" ref="D96">IFERROR(INDEX(Feuil15!$A$4:$A$860,MATCH(Tableau1[[#This Row],[Code]],Feuil15!$B$4:$B$860,0)),"Non présent")</f>
        <v>PK12</v>
      </c>
      <c r="E96">
        <f>IFERROR(INDEX(Feuil15!$C$4:$C$860,MATCH(Tableau1[[#This Row],[Code]],Feuil15!$B$4:$B$860,0)),0)</f>
        <v>2</v>
      </c>
      <c r="F96" s="3" t="str">
        <f t="array" ref="F96">IFERROR(INDEX(Feuil15!$A$4:$A$860,MATCH(1,(Feuil15!$B$4:$B$860=Tableau1[[#This Row],[Code]])*(Feuil15!$A$4:$A$860&lt;&gt;Tableau1[[#This Row],[Emplacement1]]),0),1),"Non présent")</f>
        <v>Non présent</v>
      </c>
      <c r="G96" s="3">
        <f t="array" ref="G96">IFERROR(INDEX(Feuil15!$C$4:$C$860,MATCH(1,(Feuil15!$B$4:$B$860=Tableau1[[#This Row],[Code]])*(Feuil15!$A$4:$A$860&lt;&gt;Tableau1[[#This Row],[Emplacement1]]),0),1),0)</f>
        <v>0</v>
      </c>
      <c r="H96" s="3" t="str">
        <f t="array" ref="H9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6" s="3">
        <f t="array" ref="I9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6" s="3" t="str">
        <f t="array" ref="J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6" s="3">
        <f t="array" ref="K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6" s="3" t="str">
        <f t="array" ref="L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6" s="3">
        <f t="array" ref="M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6" s="3" t="str">
        <f t="array" ref="N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6" s="3" t="str">
        <f t="array" ref="P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6" s="3">
        <f t="array" ref="Q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6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97" spans="1:18" x14ac:dyDescent="0.25">
      <c r="A97" t="s">
        <v>534</v>
      </c>
      <c r="B97" s="3">
        <v>43695509</v>
      </c>
      <c r="C97" s="28" t="s">
        <v>324</v>
      </c>
      <c r="D97" t="str">
        <f t="array" ref="D97">IFERROR(INDEX(Feuil15!$A$4:$A$860,MATCH(Tableau1[[#This Row],[Code]],Feuil15!$B$4:$B$860,0)),"Non présent")</f>
        <v>PK62</v>
      </c>
      <c r="E97">
        <f>IFERROR(INDEX(Feuil15!$C$4:$C$860,MATCH(Tableau1[[#This Row],[Code]],Feuil15!$B$4:$B$860,0)),0)</f>
        <v>4</v>
      </c>
      <c r="F97" s="3" t="str">
        <f t="array" ref="F97">IFERROR(INDEX(Feuil15!$A$4:$A$860,MATCH(1,(Feuil15!$B$4:$B$860=Tableau1[[#This Row],[Code]])*(Feuil15!$A$4:$A$860&lt;&gt;Tableau1[[#This Row],[Emplacement1]]),0),1),"Non présent")</f>
        <v>Non présent</v>
      </c>
      <c r="G97" s="3">
        <f t="array" ref="G97">IFERROR(INDEX(Feuil15!$C$4:$C$860,MATCH(1,(Feuil15!$B$4:$B$860=Tableau1[[#This Row],[Code]])*(Feuil15!$A$4:$A$860&lt;&gt;Tableau1[[#This Row],[Emplacement1]]),0),1),0)</f>
        <v>0</v>
      </c>
      <c r="H97" s="3" t="str">
        <f t="array" ref="H9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7" s="3">
        <f t="array" ref="I9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7" s="3" t="str">
        <f t="array" ref="J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7" s="3">
        <f t="array" ref="K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7" s="3" t="str">
        <f t="array" ref="L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7" s="3">
        <f t="array" ref="M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7" s="3" t="str">
        <f t="array" ref="N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7" s="3" t="str">
        <f t="array" ref="P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7" s="3">
        <f t="array" ref="Q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7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98" spans="1:18" x14ac:dyDescent="0.25">
      <c r="A98" t="s">
        <v>535</v>
      </c>
      <c r="B98" s="3">
        <v>43846876</v>
      </c>
      <c r="C98" s="28" t="s">
        <v>324</v>
      </c>
      <c r="D98" t="str">
        <f t="array" ref="D98">IFERROR(INDEX(Feuil15!$A$4:$A$860,MATCH(Tableau1[[#This Row],[Code]],Feuil15!$B$4:$B$860,0)),"Non présent")</f>
        <v>Non présent</v>
      </c>
      <c r="E98">
        <f>IFERROR(INDEX(Feuil15!$C$4:$C$860,MATCH(Tableau1[[#This Row],[Code]],Feuil15!$B$4:$B$860,0)),0)</f>
        <v>0</v>
      </c>
      <c r="F98" s="3" t="str">
        <f t="array" ref="F98">IFERROR(INDEX(Feuil15!$A$4:$A$860,MATCH(1,(Feuil15!$B$4:$B$860=Tableau1[[#This Row],[Code]])*(Feuil15!$A$4:$A$860&lt;&gt;Tableau1[[#This Row],[Emplacement1]]),0),1),"Non présent")</f>
        <v>Non présent</v>
      </c>
      <c r="G98" s="3">
        <f t="array" ref="G98">IFERROR(INDEX(Feuil15!$C$4:$C$860,MATCH(1,(Feuil15!$B$4:$B$860=Tableau1[[#This Row],[Code]])*(Feuil15!$A$4:$A$860&lt;&gt;Tableau1[[#This Row],[Emplacement1]]),0),1),0)</f>
        <v>0</v>
      </c>
      <c r="H98" s="3" t="str">
        <f t="array" ref="H9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8" s="3">
        <f t="array" ref="I9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8" s="3" t="str">
        <f t="array" ref="J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8" s="3">
        <f t="array" ref="K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8" s="3" t="str">
        <f t="array" ref="L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8" s="3">
        <f t="array" ref="M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8" s="3" t="str">
        <f t="array" ref="N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8" s="3" t="str">
        <f t="array" ref="P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8" s="3">
        <f t="array" ref="Q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99" spans="1:18" x14ac:dyDescent="0.25">
      <c r="A99" t="s">
        <v>536</v>
      </c>
      <c r="B99" s="3">
        <v>43801391</v>
      </c>
      <c r="C99" s="28" t="s">
        <v>324</v>
      </c>
      <c r="D99" t="str">
        <f t="array" ref="D99">IFERROR(INDEX(Feuil15!$A$4:$A$860,MATCH(Tableau1[[#This Row],[Code]],Feuil15!$B$4:$B$860,0)),"Non présent")</f>
        <v>Non présent</v>
      </c>
      <c r="E99">
        <f>IFERROR(INDEX(Feuil15!$C$4:$C$860,MATCH(Tableau1[[#This Row],[Code]],Feuil15!$B$4:$B$860,0)),0)</f>
        <v>0</v>
      </c>
      <c r="F99" s="3" t="str">
        <f t="array" ref="F99">IFERROR(INDEX(Feuil15!$A$4:$A$860,MATCH(1,(Feuil15!$B$4:$B$860=Tableau1[[#This Row],[Code]])*(Feuil15!$A$4:$A$860&lt;&gt;Tableau1[[#This Row],[Emplacement1]]),0),1),"Non présent")</f>
        <v>Non présent</v>
      </c>
      <c r="G99" s="3">
        <f t="array" ref="G99">IFERROR(INDEX(Feuil15!$C$4:$C$860,MATCH(1,(Feuil15!$B$4:$B$860=Tableau1[[#This Row],[Code]])*(Feuil15!$A$4:$A$860&lt;&gt;Tableau1[[#This Row],[Emplacement1]]),0),1),0)</f>
        <v>0</v>
      </c>
      <c r="H99" s="3" t="str">
        <f t="array" ref="H9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9" s="3">
        <f t="array" ref="I9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9" s="3" t="str">
        <f t="array" ref="J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9" s="3">
        <f t="array" ref="K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9" s="3" t="str">
        <f t="array" ref="L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9" s="3">
        <f t="array" ref="M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9" s="3" t="str">
        <f t="array" ref="N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9" s="3" t="str">
        <f t="array" ref="P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9" s="3">
        <f t="array" ref="Q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0" spans="1:18" x14ac:dyDescent="0.25">
      <c r="A100" t="s">
        <v>537</v>
      </c>
      <c r="B100" s="3">
        <v>43801389</v>
      </c>
      <c r="C100" s="28" t="s">
        <v>324</v>
      </c>
      <c r="D100" t="str">
        <f t="array" ref="D100">IFERROR(INDEX(Feuil15!$A$4:$A$860,MATCH(Tableau1[[#This Row],[Code]],Feuil15!$B$4:$B$860,0)),"Non présent")</f>
        <v>Non présent</v>
      </c>
      <c r="E100">
        <f>IFERROR(INDEX(Feuil15!$C$4:$C$860,MATCH(Tableau1[[#This Row],[Code]],Feuil15!$B$4:$B$860,0)),0)</f>
        <v>0</v>
      </c>
      <c r="F100" s="3" t="str">
        <f t="array" ref="F100">IFERROR(INDEX(Feuil15!$A$4:$A$860,MATCH(1,(Feuil15!$B$4:$B$860=Tableau1[[#This Row],[Code]])*(Feuil15!$A$4:$A$860&lt;&gt;Tableau1[[#This Row],[Emplacement1]]),0),1),"Non présent")</f>
        <v>Non présent</v>
      </c>
      <c r="G100" s="3">
        <f t="array" ref="G100">IFERROR(INDEX(Feuil15!$C$4:$C$860,MATCH(1,(Feuil15!$B$4:$B$860=Tableau1[[#This Row],[Code]])*(Feuil15!$A$4:$A$860&lt;&gt;Tableau1[[#This Row],[Emplacement1]]),0),1),0)</f>
        <v>0</v>
      </c>
      <c r="H100" s="3" t="str">
        <f t="array" ref="H10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0" s="3">
        <f t="array" ref="I10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0" s="3" t="str">
        <f t="array" ref="J1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0" s="3">
        <f t="array" ref="K1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0" s="3" t="str">
        <f t="array" ref="L1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0" s="3">
        <f t="array" ref="M1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0" s="3" t="str">
        <f t="array" ref="N1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0" s="3" t="str">
        <f t="array" ref="P1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0" s="3">
        <f t="array" ref="Q1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1" spans="1:18" x14ac:dyDescent="0.25">
      <c r="A101" t="s">
        <v>538</v>
      </c>
      <c r="B101" s="3">
        <v>43801388</v>
      </c>
      <c r="C101" s="28" t="s">
        <v>324</v>
      </c>
      <c r="D101" t="str">
        <f t="array" ref="D101">IFERROR(INDEX(Feuil15!$A$4:$A$860,MATCH(Tableau1[[#This Row],[Code]],Feuil15!$B$4:$B$860,0)),"Non présent")</f>
        <v>Non présent</v>
      </c>
      <c r="E101">
        <f>IFERROR(INDEX(Feuil15!$C$4:$C$860,MATCH(Tableau1[[#This Row],[Code]],Feuil15!$B$4:$B$860,0)),0)</f>
        <v>0</v>
      </c>
      <c r="F101" s="3" t="str">
        <f t="array" ref="F101">IFERROR(INDEX(Feuil15!$A$4:$A$860,MATCH(1,(Feuil15!$B$4:$B$860=Tableau1[[#This Row],[Code]])*(Feuil15!$A$4:$A$860&lt;&gt;Tableau1[[#This Row],[Emplacement1]]),0),1),"Non présent")</f>
        <v>Non présent</v>
      </c>
      <c r="G101" s="3">
        <f t="array" ref="G101">IFERROR(INDEX(Feuil15!$C$4:$C$860,MATCH(1,(Feuil15!$B$4:$B$860=Tableau1[[#This Row],[Code]])*(Feuil15!$A$4:$A$860&lt;&gt;Tableau1[[#This Row],[Emplacement1]]),0),1),0)</f>
        <v>0</v>
      </c>
      <c r="H101" s="3" t="str">
        <f t="array" ref="H10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1" s="3">
        <f t="array" ref="I10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1" s="3" t="str">
        <f t="array" ref="J1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1" s="3">
        <f t="array" ref="K1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1" s="3" t="str">
        <f t="array" ref="L1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1" s="3">
        <f t="array" ref="M1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1" s="3" t="str">
        <f t="array" ref="N1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1" s="3" t="str">
        <f t="array" ref="P1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1" s="3">
        <f t="array" ref="Q1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2" spans="1:18" x14ac:dyDescent="0.25">
      <c r="A102" t="s">
        <v>539</v>
      </c>
      <c r="B102" s="3">
        <v>43923277</v>
      </c>
      <c r="C102" s="28" t="s">
        <v>324</v>
      </c>
      <c r="D102" t="str">
        <f t="array" ref="D102">IFERROR(INDEX(Feuil15!$A$4:$A$860,MATCH(Tableau1[[#This Row],[Code]],Feuil15!$B$4:$B$860,0)),"Non présent")</f>
        <v>Non présent</v>
      </c>
      <c r="E102">
        <f>IFERROR(INDEX(Feuil15!$C$4:$C$860,MATCH(Tableau1[[#This Row],[Code]],Feuil15!$B$4:$B$860,0)),0)</f>
        <v>0</v>
      </c>
      <c r="F102" s="3" t="str">
        <f t="array" ref="F102">IFERROR(INDEX(Feuil15!$A$4:$A$860,MATCH(1,(Feuil15!$B$4:$B$860=Tableau1[[#This Row],[Code]])*(Feuil15!$A$4:$A$860&lt;&gt;Tableau1[[#This Row],[Emplacement1]]),0),1),"Non présent")</f>
        <v>Non présent</v>
      </c>
      <c r="G102" s="3">
        <f t="array" ref="G102">IFERROR(INDEX(Feuil15!$C$4:$C$860,MATCH(1,(Feuil15!$B$4:$B$860=Tableau1[[#This Row],[Code]])*(Feuil15!$A$4:$A$860&lt;&gt;Tableau1[[#This Row],[Emplacement1]]),0),1),0)</f>
        <v>0</v>
      </c>
      <c r="H102" s="3" t="str">
        <f t="array" ref="H10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2" s="3">
        <f t="array" ref="I10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2" s="3" t="str">
        <f t="array" ref="J1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2" s="3">
        <f t="array" ref="K1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2" s="3" t="str">
        <f t="array" ref="L1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2" s="3">
        <f t="array" ref="M1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2" s="3" t="str">
        <f t="array" ref="N1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2" s="3" t="str">
        <f t="array" ref="P1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2" s="3">
        <f t="array" ref="Q1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3" spans="1:18" x14ac:dyDescent="0.25">
      <c r="A103" t="s">
        <v>540</v>
      </c>
      <c r="B103" s="3">
        <v>43736005</v>
      </c>
      <c r="C103" s="28" t="s">
        <v>324</v>
      </c>
      <c r="D103" t="str">
        <f t="array" ref="D103">IFERROR(INDEX(Feuil15!$A$4:$A$860,MATCH(Tableau1[[#This Row],[Code]],Feuil15!$B$4:$B$860,0)),"Non présent")</f>
        <v>Non présent</v>
      </c>
      <c r="E103">
        <f>IFERROR(INDEX(Feuil15!$C$4:$C$860,MATCH(Tableau1[[#This Row],[Code]],Feuil15!$B$4:$B$860,0)),0)</f>
        <v>0</v>
      </c>
      <c r="F103" s="3" t="str">
        <f t="array" ref="F103">IFERROR(INDEX(Feuil15!$A$4:$A$860,MATCH(1,(Feuil15!$B$4:$B$860=Tableau1[[#This Row],[Code]])*(Feuil15!$A$4:$A$860&lt;&gt;Tableau1[[#This Row],[Emplacement1]]),0),1),"Non présent")</f>
        <v>Non présent</v>
      </c>
      <c r="G103" s="3">
        <f t="array" ref="G103">IFERROR(INDEX(Feuil15!$C$4:$C$860,MATCH(1,(Feuil15!$B$4:$B$860=Tableau1[[#This Row],[Code]])*(Feuil15!$A$4:$A$860&lt;&gt;Tableau1[[#This Row],[Emplacement1]]),0),1),0)</f>
        <v>0</v>
      </c>
      <c r="H103" s="3" t="str">
        <f t="array" ref="H10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3" s="3">
        <f t="array" ref="I10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3" s="3" t="str">
        <f t="array" ref="J1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3" s="3">
        <f t="array" ref="K1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3" s="3" t="str">
        <f t="array" ref="L1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3" s="3">
        <f t="array" ref="M1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3" s="3" t="str">
        <f t="array" ref="N1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3" s="3" t="str">
        <f t="array" ref="P1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3" s="3">
        <f t="array" ref="Q1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4" spans="1:18" x14ac:dyDescent="0.25">
      <c r="A104" t="s">
        <v>541</v>
      </c>
      <c r="B104" s="3">
        <v>43923279</v>
      </c>
      <c r="C104" s="28" t="s">
        <v>324</v>
      </c>
      <c r="D104" t="str">
        <f t="array" ref="D104">IFERROR(INDEX(Feuil15!$A$4:$A$860,MATCH(Tableau1[[#This Row],[Code]],Feuil15!$B$4:$B$860,0)),"Non présent")</f>
        <v>Non présent</v>
      </c>
      <c r="E104">
        <f>IFERROR(INDEX(Feuil15!$C$4:$C$860,MATCH(Tableau1[[#This Row],[Code]],Feuil15!$B$4:$B$860,0)),0)</f>
        <v>0</v>
      </c>
      <c r="F104" s="3" t="str">
        <f t="array" ref="F104">IFERROR(INDEX(Feuil15!$A$4:$A$860,MATCH(1,(Feuil15!$B$4:$B$860=Tableau1[[#This Row],[Code]])*(Feuil15!$A$4:$A$860&lt;&gt;Tableau1[[#This Row],[Emplacement1]]),0),1),"Non présent")</f>
        <v>Non présent</v>
      </c>
      <c r="G104" s="3">
        <f t="array" ref="G104">IFERROR(INDEX(Feuil15!$C$4:$C$860,MATCH(1,(Feuil15!$B$4:$B$860=Tableau1[[#This Row],[Code]])*(Feuil15!$A$4:$A$860&lt;&gt;Tableau1[[#This Row],[Emplacement1]]),0),1),0)</f>
        <v>0</v>
      </c>
      <c r="H104" s="3" t="str">
        <f t="array" ref="H10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4" s="3">
        <f t="array" ref="I10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4" s="3" t="str">
        <f t="array" ref="J1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4" s="3">
        <f t="array" ref="K1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4" s="3" t="str">
        <f t="array" ref="L1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4" s="3">
        <f t="array" ref="M1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4" s="3" t="str">
        <f t="array" ref="N1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4" s="3" t="str">
        <f t="array" ref="P1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4" s="3">
        <f t="array" ref="Q1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5" spans="1:18" x14ac:dyDescent="0.25">
      <c r="A105" t="s">
        <v>542</v>
      </c>
      <c r="B105" s="3">
        <v>43929113</v>
      </c>
      <c r="C105" s="28" t="s">
        <v>324</v>
      </c>
      <c r="D105" t="str">
        <f t="array" ref="D105">IFERROR(INDEX(Feuil15!$A$4:$A$860,MATCH(Tableau1[[#This Row],[Code]],Feuil15!$B$4:$B$860,0)),"Non présent")</f>
        <v>Non présent</v>
      </c>
      <c r="E105">
        <f>IFERROR(INDEX(Feuil15!$C$4:$C$860,MATCH(Tableau1[[#This Row],[Code]],Feuil15!$B$4:$B$860,0)),0)</f>
        <v>0</v>
      </c>
      <c r="F105" s="3" t="str">
        <f t="array" ref="F105">IFERROR(INDEX(Feuil15!$A$4:$A$860,MATCH(1,(Feuil15!$B$4:$B$860=Tableau1[[#This Row],[Code]])*(Feuil15!$A$4:$A$860&lt;&gt;Tableau1[[#This Row],[Emplacement1]]),0),1),"Non présent")</f>
        <v>Non présent</v>
      </c>
      <c r="G105" s="3">
        <f t="array" ref="G105">IFERROR(INDEX(Feuil15!$C$4:$C$860,MATCH(1,(Feuil15!$B$4:$B$860=Tableau1[[#This Row],[Code]])*(Feuil15!$A$4:$A$860&lt;&gt;Tableau1[[#This Row],[Emplacement1]]),0),1),0)</f>
        <v>0</v>
      </c>
      <c r="H105" s="3" t="str">
        <f t="array" ref="H10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5" s="3">
        <f t="array" ref="I10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5" s="3" t="str">
        <f t="array" ref="J1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5" s="3">
        <f t="array" ref="K1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5" s="3" t="str">
        <f t="array" ref="L1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5" s="3">
        <f t="array" ref="M1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5" s="3" t="str">
        <f t="array" ref="N1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5" s="3" t="str">
        <f t="array" ref="P1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5" s="3">
        <f t="array" ref="Q1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6" spans="1:18" x14ac:dyDescent="0.25">
      <c r="A106" t="s">
        <v>543</v>
      </c>
      <c r="B106" s="3">
        <v>43929114</v>
      </c>
      <c r="C106" s="28" t="s">
        <v>324</v>
      </c>
      <c r="D106" t="str">
        <f t="array" ref="D106">IFERROR(INDEX(Feuil15!$A$4:$A$860,MATCH(Tableau1[[#This Row],[Code]],Feuil15!$B$4:$B$860,0)),"Non présent")</f>
        <v>Non présent</v>
      </c>
      <c r="E106">
        <f>IFERROR(INDEX(Feuil15!$C$4:$C$860,MATCH(Tableau1[[#This Row],[Code]],Feuil15!$B$4:$B$860,0)),0)</f>
        <v>0</v>
      </c>
      <c r="F106" s="3" t="str">
        <f t="array" ref="F106">IFERROR(INDEX(Feuil15!$A$4:$A$860,MATCH(1,(Feuil15!$B$4:$B$860=Tableau1[[#This Row],[Code]])*(Feuil15!$A$4:$A$860&lt;&gt;Tableau1[[#This Row],[Emplacement1]]),0),1),"Non présent")</f>
        <v>Non présent</v>
      </c>
      <c r="G106" s="3">
        <f t="array" ref="G106">IFERROR(INDEX(Feuil15!$C$4:$C$860,MATCH(1,(Feuil15!$B$4:$B$860=Tableau1[[#This Row],[Code]])*(Feuil15!$A$4:$A$860&lt;&gt;Tableau1[[#This Row],[Emplacement1]]),0),1),0)</f>
        <v>0</v>
      </c>
      <c r="H106" s="3" t="str">
        <f t="array" ref="H10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6" s="3">
        <f t="array" ref="I10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6" s="3" t="str">
        <f t="array" ref="J1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6" s="3">
        <f t="array" ref="K1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6" s="3" t="str">
        <f t="array" ref="L1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6" s="3">
        <f t="array" ref="M1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6" s="3" t="str">
        <f t="array" ref="N1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6" s="3" t="str">
        <f t="array" ref="P1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6" s="3">
        <f t="array" ref="Q1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7" spans="1:18" x14ac:dyDescent="0.25">
      <c r="A107" t="s">
        <v>544</v>
      </c>
      <c r="B107" s="3">
        <v>43906690</v>
      </c>
      <c r="C107" s="28" t="s">
        <v>324</v>
      </c>
      <c r="D107" t="str">
        <f t="array" ref="D107">IFERROR(INDEX(Feuil15!$A$4:$A$860,MATCH(Tableau1[[#This Row],[Code]],Feuil15!$B$4:$B$860,0)),"Non présent")</f>
        <v>Non présent</v>
      </c>
      <c r="E107">
        <f>IFERROR(INDEX(Feuil15!$C$4:$C$860,MATCH(Tableau1[[#This Row],[Code]],Feuil15!$B$4:$B$860,0)),0)</f>
        <v>0</v>
      </c>
      <c r="F107" s="3" t="str">
        <f t="array" ref="F107">IFERROR(INDEX(Feuil15!$A$4:$A$860,MATCH(1,(Feuil15!$B$4:$B$860=Tableau1[[#This Row],[Code]])*(Feuil15!$A$4:$A$860&lt;&gt;Tableau1[[#This Row],[Emplacement1]]),0),1),"Non présent")</f>
        <v>Non présent</v>
      </c>
      <c r="G107" s="3">
        <f t="array" ref="G107">IFERROR(INDEX(Feuil15!$C$4:$C$860,MATCH(1,(Feuil15!$B$4:$B$860=Tableau1[[#This Row],[Code]])*(Feuil15!$A$4:$A$860&lt;&gt;Tableau1[[#This Row],[Emplacement1]]),0),1),0)</f>
        <v>0</v>
      </c>
      <c r="H107" s="3" t="str">
        <f t="array" ref="H10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7" s="3">
        <f t="array" ref="I10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7" s="3" t="str">
        <f t="array" ref="J1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7" s="3">
        <f t="array" ref="K1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7" s="3" t="str">
        <f t="array" ref="L1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7" s="3">
        <f t="array" ref="M1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7" s="3" t="str">
        <f t="array" ref="N1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7" s="3" t="str">
        <f t="array" ref="P1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7" s="3">
        <f t="array" ref="Q1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8" spans="1:18" x14ac:dyDescent="0.25">
      <c r="A108" t="s">
        <v>545</v>
      </c>
      <c r="B108" s="3">
        <v>43850963</v>
      </c>
      <c r="C108" s="28" t="s">
        <v>324</v>
      </c>
      <c r="D108" t="str">
        <f t="array" ref="D108">IFERROR(INDEX(Feuil15!$A$4:$A$860,MATCH(Tableau1[[#This Row],[Code]],Feuil15!$B$4:$B$860,0)),"Non présent")</f>
        <v>PK59</v>
      </c>
      <c r="E108">
        <f>IFERROR(INDEX(Feuil15!$C$4:$C$860,MATCH(Tableau1[[#This Row],[Code]],Feuil15!$B$4:$B$860,0)),0)</f>
        <v>1</v>
      </c>
      <c r="F108" s="3" t="str">
        <f t="array" ref="F108">IFERROR(INDEX(Feuil15!$A$4:$A$860,MATCH(1,(Feuil15!$B$4:$B$860=Tableau1[[#This Row],[Code]])*(Feuil15!$A$4:$A$860&lt;&gt;Tableau1[[#This Row],[Emplacement1]]),0),1),"Non présent")</f>
        <v>Non présent</v>
      </c>
      <c r="G108" s="3">
        <f t="array" ref="G108">IFERROR(INDEX(Feuil15!$C$4:$C$860,MATCH(1,(Feuil15!$B$4:$B$860=Tableau1[[#This Row],[Code]])*(Feuil15!$A$4:$A$860&lt;&gt;Tableau1[[#This Row],[Emplacement1]]),0),1),0)</f>
        <v>0</v>
      </c>
      <c r="H108" s="3" t="str">
        <f t="array" ref="H10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8" s="3">
        <f t="array" ref="I10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8" s="3" t="str">
        <f t="array" ref="J1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8" s="3">
        <f t="array" ref="K1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8" s="3" t="str">
        <f t="array" ref="L1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8" s="3">
        <f t="array" ref="M1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8" s="3" t="str">
        <f t="array" ref="N1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8" s="3" t="str">
        <f t="array" ref="P1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8" s="3">
        <f t="array" ref="Q1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09" spans="1:18" x14ac:dyDescent="0.25">
      <c r="A109" t="s">
        <v>546</v>
      </c>
      <c r="B109" s="3">
        <v>43850960</v>
      </c>
      <c r="C109" s="28" t="s">
        <v>324</v>
      </c>
      <c r="D109" t="str">
        <f t="array" ref="D109">IFERROR(INDEX(Feuil15!$A$4:$A$860,MATCH(Tableau1[[#This Row],[Code]],Feuil15!$B$4:$B$860,0)),"Non présent")</f>
        <v>PK62</v>
      </c>
      <c r="E109">
        <f>IFERROR(INDEX(Feuil15!$C$4:$C$860,MATCH(Tableau1[[#This Row],[Code]],Feuil15!$B$4:$B$860,0)),0)</f>
        <v>1</v>
      </c>
      <c r="F109" s="3" t="str">
        <f t="array" ref="F109">IFERROR(INDEX(Feuil15!$A$4:$A$860,MATCH(1,(Feuil15!$B$4:$B$860=Tableau1[[#This Row],[Code]])*(Feuil15!$A$4:$A$860&lt;&gt;Tableau1[[#This Row],[Emplacement1]]),0),1),"Non présent")</f>
        <v>Non présent</v>
      </c>
      <c r="G109" s="3">
        <f t="array" ref="G109">IFERROR(INDEX(Feuil15!$C$4:$C$860,MATCH(1,(Feuil15!$B$4:$B$860=Tableau1[[#This Row],[Code]])*(Feuil15!$A$4:$A$860&lt;&gt;Tableau1[[#This Row],[Emplacement1]]),0),1),0)</f>
        <v>0</v>
      </c>
      <c r="H109" s="3" t="str">
        <f t="array" ref="H10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9" s="3">
        <f t="array" ref="I10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9" s="3" t="str">
        <f t="array" ref="J1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9" s="3">
        <f t="array" ref="K1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9" s="3" t="str">
        <f t="array" ref="L1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9" s="3">
        <f t="array" ref="M1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9" s="3" t="str">
        <f t="array" ref="N1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9" s="3" t="str">
        <f t="array" ref="P1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9" s="3">
        <f t="array" ref="Q1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10" spans="1:18" x14ac:dyDescent="0.25">
      <c r="A110" t="s">
        <v>547</v>
      </c>
      <c r="B110" s="3">
        <v>43805281</v>
      </c>
      <c r="C110" s="28" t="s">
        <v>324</v>
      </c>
      <c r="D110" t="str">
        <f t="array" ref="D110">IFERROR(INDEX(Feuil15!$A$4:$A$860,MATCH(Tableau1[[#This Row],[Code]],Feuil15!$B$4:$B$860,0)),"Non présent")</f>
        <v>PK59</v>
      </c>
      <c r="E110">
        <f>IFERROR(INDEX(Feuil15!$C$4:$C$860,MATCH(Tableau1[[#This Row],[Code]],Feuil15!$B$4:$B$860,0)),0)</f>
        <v>2</v>
      </c>
      <c r="F110" s="3" t="str">
        <f t="array" ref="F110">IFERROR(INDEX(Feuil15!$A$4:$A$860,MATCH(1,(Feuil15!$B$4:$B$860=Tableau1[[#This Row],[Code]])*(Feuil15!$A$4:$A$860&lt;&gt;Tableau1[[#This Row],[Emplacement1]]),0),1),"Non présent")</f>
        <v>Non présent</v>
      </c>
      <c r="G110" s="3">
        <f t="array" ref="G110">IFERROR(INDEX(Feuil15!$C$4:$C$860,MATCH(1,(Feuil15!$B$4:$B$860=Tableau1[[#This Row],[Code]])*(Feuil15!$A$4:$A$860&lt;&gt;Tableau1[[#This Row],[Emplacement1]]),0),1),0)</f>
        <v>0</v>
      </c>
      <c r="H110" s="3" t="str">
        <f t="array" ref="H11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0" s="3">
        <f t="array" ref="I11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0" s="3" t="str">
        <f t="array" ref="J1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0" s="3">
        <f t="array" ref="K1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0" s="3" t="str">
        <f t="array" ref="L1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0" s="3">
        <f t="array" ref="M1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0" s="3" t="str">
        <f t="array" ref="N1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0" s="3" t="str">
        <f t="array" ref="P1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0" s="3">
        <f t="array" ref="Q1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11" spans="1:18" x14ac:dyDescent="0.25">
      <c r="A111" t="s">
        <v>548</v>
      </c>
      <c r="B111" s="3">
        <v>43805286</v>
      </c>
      <c r="C111" s="28" t="s">
        <v>324</v>
      </c>
      <c r="D111" t="str">
        <f t="array" ref="D111">IFERROR(INDEX(Feuil15!$A$4:$A$860,MATCH(Tableau1[[#This Row],[Code]],Feuil15!$B$4:$B$860,0)),"Non présent")</f>
        <v>PK63</v>
      </c>
      <c r="E111">
        <f>IFERROR(INDEX(Feuil15!$C$4:$C$860,MATCH(Tableau1[[#This Row],[Code]],Feuil15!$B$4:$B$860,0)),0)</f>
        <v>1</v>
      </c>
      <c r="F111" s="3" t="str">
        <f t="array" ref="F111">IFERROR(INDEX(Feuil15!$A$4:$A$860,MATCH(1,(Feuil15!$B$4:$B$860=Tableau1[[#This Row],[Code]])*(Feuil15!$A$4:$A$860&lt;&gt;Tableau1[[#This Row],[Emplacement1]]),0),1),"Non présent")</f>
        <v>Non présent</v>
      </c>
      <c r="G111" s="3">
        <f t="array" ref="G111">IFERROR(INDEX(Feuil15!$C$4:$C$860,MATCH(1,(Feuil15!$B$4:$B$860=Tableau1[[#This Row],[Code]])*(Feuil15!$A$4:$A$860&lt;&gt;Tableau1[[#This Row],[Emplacement1]]),0),1),0)</f>
        <v>0</v>
      </c>
      <c r="H111" s="3" t="str">
        <f t="array" ref="H11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1" s="3">
        <f t="array" ref="I11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1" s="3" t="str">
        <f t="array" ref="J1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1" s="3">
        <f t="array" ref="K1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1" s="3" t="str">
        <f t="array" ref="L1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1" s="3">
        <f t="array" ref="M1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1" s="3" t="str">
        <f t="array" ref="N1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1" s="3" t="str">
        <f t="array" ref="P1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1" s="3">
        <f t="array" ref="Q1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12" spans="1:18" x14ac:dyDescent="0.25">
      <c r="A112" t="s">
        <v>549</v>
      </c>
      <c r="B112" s="3">
        <v>43871613</v>
      </c>
      <c r="C112" s="28" t="s">
        <v>324</v>
      </c>
      <c r="D112" t="str">
        <f t="array" ref="D112">IFERROR(INDEX(Feuil15!$A$4:$A$860,MATCH(Tableau1[[#This Row],[Code]],Feuil15!$B$4:$B$860,0)),"Non présent")</f>
        <v>Non présent</v>
      </c>
      <c r="E112">
        <f>IFERROR(INDEX(Feuil15!$C$4:$C$860,MATCH(Tableau1[[#This Row],[Code]],Feuil15!$B$4:$B$860,0)),0)</f>
        <v>0</v>
      </c>
      <c r="F112" s="3" t="str">
        <f t="array" ref="F112">IFERROR(INDEX(Feuil15!$A$4:$A$860,MATCH(1,(Feuil15!$B$4:$B$860=Tableau1[[#This Row],[Code]])*(Feuil15!$A$4:$A$860&lt;&gt;Tableau1[[#This Row],[Emplacement1]]),0),1),"Non présent")</f>
        <v>Non présent</v>
      </c>
      <c r="G112" s="3">
        <f t="array" ref="G112">IFERROR(INDEX(Feuil15!$C$4:$C$860,MATCH(1,(Feuil15!$B$4:$B$860=Tableau1[[#This Row],[Code]])*(Feuil15!$A$4:$A$860&lt;&gt;Tableau1[[#This Row],[Emplacement1]]),0),1),0)</f>
        <v>0</v>
      </c>
      <c r="H112" s="3" t="str">
        <f t="array" ref="H11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2" s="3">
        <f t="array" ref="I11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2" s="3" t="str">
        <f t="array" ref="J1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2" s="3">
        <f t="array" ref="K1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2" s="3" t="str">
        <f t="array" ref="L1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2" s="3">
        <f t="array" ref="M1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2" s="3" t="str">
        <f t="array" ref="N1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2" s="3" t="str">
        <f t="array" ref="P1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2" s="3">
        <f t="array" ref="Q1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3" spans="1:18" x14ac:dyDescent="0.25">
      <c r="A113" t="s">
        <v>550</v>
      </c>
      <c r="B113" s="3">
        <v>43685501</v>
      </c>
      <c r="C113" s="28" t="s">
        <v>324</v>
      </c>
      <c r="D113" t="str">
        <f t="array" ref="D113">IFERROR(INDEX(Feuil15!$A$4:$A$860,MATCH(Tableau1[[#This Row],[Code]],Feuil15!$B$4:$B$860,0)),"Non présent")</f>
        <v>Non présent</v>
      </c>
      <c r="E113">
        <f>IFERROR(INDEX(Feuil15!$C$4:$C$860,MATCH(Tableau1[[#This Row],[Code]],Feuil15!$B$4:$B$860,0)),0)</f>
        <v>0</v>
      </c>
      <c r="F113" s="3" t="str">
        <f t="array" ref="F113">IFERROR(INDEX(Feuil15!$A$4:$A$860,MATCH(1,(Feuil15!$B$4:$B$860=Tableau1[[#This Row],[Code]])*(Feuil15!$A$4:$A$860&lt;&gt;Tableau1[[#This Row],[Emplacement1]]),0),1),"Non présent")</f>
        <v>Non présent</v>
      </c>
      <c r="G113" s="3">
        <f t="array" ref="G113">IFERROR(INDEX(Feuil15!$C$4:$C$860,MATCH(1,(Feuil15!$B$4:$B$860=Tableau1[[#This Row],[Code]])*(Feuil15!$A$4:$A$860&lt;&gt;Tableau1[[#This Row],[Emplacement1]]),0),1),0)</f>
        <v>0</v>
      </c>
      <c r="H113" s="3" t="str">
        <f t="array" ref="H11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3" s="3">
        <f t="array" ref="I11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3" s="3" t="str">
        <f t="array" ref="J1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3" s="3">
        <f t="array" ref="K1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3" s="3" t="str">
        <f t="array" ref="L1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3" s="3">
        <f t="array" ref="M1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3" s="3" t="str">
        <f t="array" ref="N1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3" s="3" t="str">
        <f t="array" ref="P1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3" s="3">
        <f t="array" ref="Q1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4" spans="1:18" x14ac:dyDescent="0.25">
      <c r="A114" t="s">
        <v>551</v>
      </c>
      <c r="B114" s="3">
        <v>43685502</v>
      </c>
      <c r="C114" s="28" t="s">
        <v>324</v>
      </c>
      <c r="D114" t="str">
        <f t="array" ref="D114">IFERROR(INDEX(Feuil15!$A$4:$A$860,MATCH(Tableau1[[#This Row],[Code]],Feuil15!$B$4:$B$860,0)),"Non présent")</f>
        <v>Non présent</v>
      </c>
      <c r="E114">
        <f>IFERROR(INDEX(Feuil15!$C$4:$C$860,MATCH(Tableau1[[#This Row],[Code]],Feuil15!$B$4:$B$860,0)),0)</f>
        <v>0</v>
      </c>
      <c r="F114" s="3" t="str">
        <f t="array" ref="F114">IFERROR(INDEX(Feuil15!$A$4:$A$860,MATCH(1,(Feuil15!$B$4:$B$860=Tableau1[[#This Row],[Code]])*(Feuil15!$A$4:$A$860&lt;&gt;Tableau1[[#This Row],[Emplacement1]]),0),1),"Non présent")</f>
        <v>Non présent</v>
      </c>
      <c r="G114" s="3">
        <f t="array" ref="G114">IFERROR(INDEX(Feuil15!$C$4:$C$860,MATCH(1,(Feuil15!$B$4:$B$860=Tableau1[[#This Row],[Code]])*(Feuil15!$A$4:$A$860&lt;&gt;Tableau1[[#This Row],[Emplacement1]]),0),1),0)</f>
        <v>0</v>
      </c>
      <c r="H114" s="3" t="str">
        <f t="array" ref="H11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4" s="3">
        <f t="array" ref="I11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4" s="3" t="str">
        <f t="array" ref="J1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4" s="3">
        <f t="array" ref="K1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4" s="3" t="str">
        <f t="array" ref="L1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4" s="3">
        <f t="array" ref="M1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4" s="3" t="str">
        <f t="array" ref="N1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4" s="3" t="str">
        <f t="array" ref="P1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4" s="3">
        <f t="array" ref="Q1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5" spans="1:18" x14ac:dyDescent="0.25">
      <c r="A115" t="s">
        <v>552</v>
      </c>
      <c r="B115" s="3">
        <v>43693004</v>
      </c>
      <c r="C115" s="28" t="s">
        <v>324</v>
      </c>
      <c r="D115" t="str">
        <f t="array" ref="D115">IFERROR(INDEX(Feuil15!$A$4:$A$860,MATCH(Tableau1[[#This Row],[Code]],Feuil15!$B$4:$B$860,0)),"Non présent")</f>
        <v>Non présent</v>
      </c>
      <c r="E115">
        <f>IFERROR(INDEX(Feuil15!$C$4:$C$860,MATCH(Tableau1[[#This Row],[Code]],Feuil15!$B$4:$B$860,0)),0)</f>
        <v>0</v>
      </c>
      <c r="F115" s="3" t="str">
        <f t="array" ref="F115">IFERROR(INDEX(Feuil15!$A$4:$A$860,MATCH(1,(Feuil15!$B$4:$B$860=Tableau1[[#This Row],[Code]])*(Feuil15!$A$4:$A$860&lt;&gt;Tableau1[[#This Row],[Emplacement1]]),0),1),"Non présent")</f>
        <v>Non présent</v>
      </c>
      <c r="G115" s="3">
        <f t="array" ref="G115">IFERROR(INDEX(Feuil15!$C$4:$C$860,MATCH(1,(Feuil15!$B$4:$B$860=Tableau1[[#This Row],[Code]])*(Feuil15!$A$4:$A$860&lt;&gt;Tableau1[[#This Row],[Emplacement1]]),0),1),0)</f>
        <v>0</v>
      </c>
      <c r="H115" s="3" t="str">
        <f t="array" ref="H11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5" s="3">
        <f t="array" ref="I11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5" s="3" t="str">
        <f t="array" ref="J1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5" s="3">
        <f t="array" ref="K1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5" s="3" t="str">
        <f t="array" ref="L1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5" s="3">
        <f t="array" ref="M1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5" s="3" t="str">
        <f t="array" ref="N1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5" s="3" t="str">
        <f t="array" ref="P1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5" s="3">
        <f t="array" ref="Q1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6" spans="1:18" x14ac:dyDescent="0.25">
      <c r="A116" t="s">
        <v>553</v>
      </c>
      <c r="B116" s="3">
        <v>43693226</v>
      </c>
      <c r="C116" s="28" t="s">
        <v>324</v>
      </c>
      <c r="D116" t="str">
        <f t="array" ref="D116">IFERROR(INDEX(Feuil15!$A$4:$A$860,MATCH(Tableau1[[#This Row],[Code]],Feuil15!$B$4:$B$860,0)),"Non présent")</f>
        <v>Non présent</v>
      </c>
      <c r="E116">
        <f>IFERROR(INDEX(Feuil15!$C$4:$C$860,MATCH(Tableau1[[#This Row],[Code]],Feuil15!$B$4:$B$860,0)),0)</f>
        <v>0</v>
      </c>
      <c r="F116" s="3" t="str">
        <f t="array" ref="F116">IFERROR(INDEX(Feuil15!$A$4:$A$860,MATCH(1,(Feuil15!$B$4:$B$860=Tableau1[[#This Row],[Code]])*(Feuil15!$A$4:$A$860&lt;&gt;Tableau1[[#This Row],[Emplacement1]]),0),1),"Non présent")</f>
        <v>Non présent</v>
      </c>
      <c r="G116" s="3">
        <f t="array" ref="G116">IFERROR(INDEX(Feuil15!$C$4:$C$860,MATCH(1,(Feuil15!$B$4:$B$860=Tableau1[[#This Row],[Code]])*(Feuil15!$A$4:$A$860&lt;&gt;Tableau1[[#This Row],[Emplacement1]]),0),1),0)</f>
        <v>0</v>
      </c>
      <c r="H116" s="3" t="str">
        <f t="array" ref="H11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6" s="3">
        <f t="array" ref="I11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6" s="3" t="str">
        <f t="array" ref="J1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6" s="3">
        <f t="array" ref="K1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6" s="3" t="str">
        <f t="array" ref="L1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6" s="3">
        <f t="array" ref="M1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6" s="3" t="str">
        <f t="array" ref="N1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6" s="3" t="str">
        <f t="array" ref="P1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6" s="3">
        <f t="array" ref="Q1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7" spans="1:18" x14ac:dyDescent="0.25">
      <c r="A117" t="s">
        <v>554</v>
      </c>
      <c r="B117" s="3">
        <v>43967718</v>
      </c>
      <c r="C117" s="28" t="s">
        <v>324</v>
      </c>
      <c r="D117" t="str">
        <f t="array" ref="D117">IFERROR(INDEX(Feuil15!$A$4:$A$860,MATCH(Tableau1[[#This Row],[Code]],Feuil15!$B$4:$B$860,0)),"Non présent")</f>
        <v>Non présent</v>
      </c>
      <c r="E117">
        <f>IFERROR(INDEX(Feuil15!$C$4:$C$860,MATCH(Tableau1[[#This Row],[Code]],Feuil15!$B$4:$B$860,0)),0)</f>
        <v>0</v>
      </c>
      <c r="F117" s="3" t="str">
        <f t="array" ref="F117">IFERROR(INDEX(Feuil15!$A$4:$A$860,MATCH(1,(Feuil15!$B$4:$B$860=Tableau1[[#This Row],[Code]])*(Feuil15!$A$4:$A$860&lt;&gt;Tableau1[[#This Row],[Emplacement1]]),0),1),"Non présent")</f>
        <v>Non présent</v>
      </c>
      <c r="G117" s="3">
        <f t="array" ref="G117">IFERROR(INDEX(Feuil15!$C$4:$C$860,MATCH(1,(Feuil15!$B$4:$B$860=Tableau1[[#This Row],[Code]])*(Feuil15!$A$4:$A$860&lt;&gt;Tableau1[[#This Row],[Emplacement1]]),0),1),0)</f>
        <v>0</v>
      </c>
      <c r="H117" s="3" t="str">
        <f t="array" ref="H11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7" s="3">
        <f t="array" ref="I11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7" s="3" t="str">
        <f t="array" ref="J1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7" s="3">
        <f t="array" ref="K1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7" s="3" t="str">
        <f t="array" ref="L1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7" s="3">
        <f t="array" ref="M1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7" s="3" t="str">
        <f t="array" ref="N1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7" s="3" t="str">
        <f t="array" ref="P1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7" s="3">
        <f t="array" ref="Q1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8" spans="1:18" x14ac:dyDescent="0.25">
      <c r="A118" t="s">
        <v>555</v>
      </c>
      <c r="B118" s="61" t="s">
        <v>765</v>
      </c>
      <c r="C118" s="28" t="s">
        <v>324</v>
      </c>
      <c r="D118" t="str">
        <f t="array" ref="D118">IFERROR(INDEX(Feuil15!$A$4:$A$860,MATCH(Tableau1[[#This Row],[Code]],Feuil15!$B$4:$B$860,0)),"Non présent")</f>
        <v>Non présent</v>
      </c>
      <c r="E118">
        <f>IFERROR(INDEX(Feuil15!$C$4:$C$860,MATCH(Tableau1[[#This Row],[Code]],Feuil15!$B$4:$B$860,0)),0)</f>
        <v>0</v>
      </c>
      <c r="F118" s="3" t="str">
        <f t="array" ref="F118">IFERROR(INDEX(Feuil15!$A$4:$A$860,MATCH(1,(Feuil15!$B$4:$B$860=Tableau1[[#This Row],[Code]])*(Feuil15!$A$4:$A$860&lt;&gt;Tableau1[[#This Row],[Emplacement1]]),0),1),"Non présent")</f>
        <v>Non présent</v>
      </c>
      <c r="G118" s="3">
        <f t="array" ref="G118">IFERROR(INDEX(Feuil15!$C$4:$C$860,MATCH(1,(Feuil15!$B$4:$B$860=Tableau1[[#This Row],[Code]])*(Feuil15!$A$4:$A$860&lt;&gt;Tableau1[[#This Row],[Emplacement1]]),0),1),0)</f>
        <v>0</v>
      </c>
      <c r="H118" s="3" t="str">
        <f t="array" ref="H11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8" s="3">
        <f t="array" ref="I11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8" s="3" t="str">
        <f t="array" ref="J1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8" s="3">
        <f t="array" ref="K1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8" s="3" t="str">
        <f t="array" ref="L1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8" s="3">
        <f t="array" ref="M1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8" s="3" t="str">
        <f t="array" ref="N1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8" s="3" t="str">
        <f t="array" ref="P1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8" s="3">
        <f t="array" ref="Q1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9" spans="1:18" x14ac:dyDescent="0.25">
      <c r="A119" t="s">
        <v>556</v>
      </c>
      <c r="B119" s="3">
        <v>43693378</v>
      </c>
      <c r="C119" s="28" t="s">
        <v>324</v>
      </c>
      <c r="D119" t="str">
        <f t="array" ref="D119">IFERROR(INDEX(Feuil15!$A$4:$A$860,MATCH(Tableau1[[#This Row],[Code]],Feuil15!$B$4:$B$860,0)),"Non présent")</f>
        <v>Non présent</v>
      </c>
      <c r="E119">
        <f>IFERROR(INDEX(Feuil15!$C$4:$C$860,MATCH(Tableau1[[#This Row],[Code]],Feuil15!$B$4:$B$860,0)),0)</f>
        <v>0</v>
      </c>
      <c r="F119" s="3" t="str">
        <f t="array" ref="F119">IFERROR(INDEX(Feuil15!$A$4:$A$860,MATCH(1,(Feuil15!$B$4:$B$860=Tableau1[[#This Row],[Code]])*(Feuil15!$A$4:$A$860&lt;&gt;Tableau1[[#This Row],[Emplacement1]]),0),1),"Non présent")</f>
        <v>Non présent</v>
      </c>
      <c r="G119" s="3">
        <f t="array" ref="G119">IFERROR(INDEX(Feuil15!$C$4:$C$860,MATCH(1,(Feuil15!$B$4:$B$860=Tableau1[[#This Row],[Code]])*(Feuil15!$A$4:$A$860&lt;&gt;Tableau1[[#This Row],[Emplacement1]]),0),1),0)</f>
        <v>0</v>
      </c>
      <c r="H119" s="3" t="str">
        <f t="array" ref="H11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9" s="3">
        <f t="array" ref="I11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9" s="3" t="str">
        <f t="array" ref="J1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9" s="3">
        <f t="array" ref="K1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9" s="3" t="str">
        <f t="array" ref="L1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9" s="3">
        <f t="array" ref="M1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9" s="3" t="str">
        <f t="array" ref="N1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9" s="3" t="str">
        <f t="array" ref="P1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9" s="3">
        <f t="array" ref="Q1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0" spans="1:18" x14ac:dyDescent="0.25">
      <c r="A120" t="s">
        <v>557</v>
      </c>
      <c r="B120" s="3">
        <v>43906666</v>
      </c>
      <c r="C120" s="28" t="s">
        <v>324</v>
      </c>
      <c r="D120" t="str">
        <f t="array" ref="D120">IFERROR(INDEX(Feuil15!$A$4:$A$860,MATCH(Tableau1[[#This Row],[Code]],Feuil15!$B$4:$B$860,0)),"Non présent")</f>
        <v>Non présent</v>
      </c>
      <c r="E120">
        <f>IFERROR(INDEX(Feuil15!$C$4:$C$860,MATCH(Tableau1[[#This Row],[Code]],Feuil15!$B$4:$B$860,0)),0)</f>
        <v>0</v>
      </c>
      <c r="F120" s="3" t="str">
        <f t="array" ref="F120">IFERROR(INDEX(Feuil15!$A$4:$A$860,MATCH(1,(Feuil15!$B$4:$B$860=Tableau1[[#This Row],[Code]])*(Feuil15!$A$4:$A$860&lt;&gt;Tableau1[[#This Row],[Emplacement1]]),0),1),"Non présent")</f>
        <v>Non présent</v>
      </c>
      <c r="G120" s="3">
        <f t="array" ref="G120">IFERROR(INDEX(Feuil15!$C$4:$C$860,MATCH(1,(Feuil15!$B$4:$B$860=Tableau1[[#This Row],[Code]])*(Feuil15!$A$4:$A$860&lt;&gt;Tableau1[[#This Row],[Emplacement1]]),0),1),0)</f>
        <v>0</v>
      </c>
      <c r="H120" s="3" t="str">
        <f t="array" ref="H12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0" s="3">
        <f t="array" ref="I12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0" s="3" t="str">
        <f t="array" ref="J1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0" s="3">
        <f t="array" ref="K1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0" s="3" t="str">
        <f t="array" ref="L1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0" s="3">
        <f t="array" ref="M1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0" s="3" t="str">
        <f t="array" ref="N1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0" s="3" t="str">
        <f t="array" ref="P1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0" s="3">
        <f t="array" ref="Q1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1" spans="1:18" x14ac:dyDescent="0.25">
      <c r="A121" t="s">
        <v>558</v>
      </c>
      <c r="B121" s="3">
        <v>43906667</v>
      </c>
      <c r="C121" s="28" t="s">
        <v>324</v>
      </c>
      <c r="D121" t="str">
        <f t="array" ref="D121">IFERROR(INDEX(Feuil15!$A$4:$A$860,MATCH(Tableau1[[#This Row],[Code]],Feuil15!$B$4:$B$860,0)),"Non présent")</f>
        <v>Non présent</v>
      </c>
      <c r="E121">
        <f>IFERROR(INDEX(Feuil15!$C$4:$C$860,MATCH(Tableau1[[#This Row],[Code]],Feuil15!$B$4:$B$860,0)),0)</f>
        <v>0</v>
      </c>
      <c r="F121" s="3" t="str">
        <f t="array" ref="F121">IFERROR(INDEX(Feuil15!$A$4:$A$860,MATCH(1,(Feuil15!$B$4:$B$860=Tableau1[[#This Row],[Code]])*(Feuil15!$A$4:$A$860&lt;&gt;Tableau1[[#This Row],[Emplacement1]]),0),1),"Non présent")</f>
        <v>Non présent</v>
      </c>
      <c r="G121" s="3">
        <f t="array" ref="G121">IFERROR(INDEX(Feuil15!$C$4:$C$860,MATCH(1,(Feuil15!$B$4:$B$860=Tableau1[[#This Row],[Code]])*(Feuil15!$A$4:$A$860&lt;&gt;Tableau1[[#This Row],[Emplacement1]]),0),1),0)</f>
        <v>0</v>
      </c>
      <c r="H121" s="3" t="str">
        <f t="array" ref="H12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1" s="3">
        <f t="array" ref="I12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1" s="3" t="str">
        <f t="array" ref="J1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1" s="3">
        <f t="array" ref="K1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1" s="3" t="str">
        <f t="array" ref="L1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1" s="3">
        <f t="array" ref="M1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1" s="3" t="str">
        <f t="array" ref="N1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1" s="3" t="str">
        <f t="array" ref="P1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1" s="3">
        <f t="array" ref="Q1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2" spans="1:18" x14ac:dyDescent="0.25">
      <c r="A122" t="s">
        <v>559</v>
      </c>
      <c r="B122" s="3">
        <v>43856784</v>
      </c>
      <c r="C122" s="28" t="s">
        <v>324</v>
      </c>
      <c r="D122" t="str">
        <f t="array" ref="D122">IFERROR(INDEX(Feuil15!$A$4:$A$860,MATCH(Tableau1[[#This Row],[Code]],Feuil15!$B$4:$B$860,0)),"Non présent")</f>
        <v>PK62</v>
      </c>
      <c r="E122">
        <f>IFERROR(INDEX(Feuil15!$C$4:$C$860,MATCH(Tableau1[[#This Row],[Code]],Feuil15!$B$4:$B$860,0)),0)</f>
        <v>1</v>
      </c>
      <c r="F122" s="3" t="str">
        <f t="array" ref="F122">IFERROR(INDEX(Feuil15!$A$4:$A$860,MATCH(1,(Feuil15!$B$4:$B$860=Tableau1[[#This Row],[Code]])*(Feuil15!$A$4:$A$860&lt;&gt;Tableau1[[#This Row],[Emplacement1]]),0),1),"Non présent")</f>
        <v>Non présent</v>
      </c>
      <c r="G122" s="3">
        <f t="array" ref="G122">IFERROR(INDEX(Feuil15!$C$4:$C$860,MATCH(1,(Feuil15!$B$4:$B$860=Tableau1[[#This Row],[Code]])*(Feuil15!$A$4:$A$860&lt;&gt;Tableau1[[#This Row],[Emplacement1]]),0),1),0)</f>
        <v>0</v>
      </c>
      <c r="H122" s="3" t="str">
        <f t="array" ref="H12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2" s="3">
        <f t="array" ref="I12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2" s="3" t="str">
        <f t="array" ref="J1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2" s="3">
        <f t="array" ref="K1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2" s="3" t="str">
        <f t="array" ref="L1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2" s="3">
        <f t="array" ref="M1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2" s="3" t="str">
        <f t="array" ref="N1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2" s="3" t="str">
        <f t="array" ref="P1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2" s="3">
        <f t="array" ref="Q1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23" spans="1:18" x14ac:dyDescent="0.25">
      <c r="A123" t="s">
        <v>560</v>
      </c>
      <c r="B123" s="3">
        <v>43856785</v>
      </c>
      <c r="C123" s="28" t="s">
        <v>324</v>
      </c>
      <c r="D123" t="str">
        <f t="array" ref="D123">IFERROR(INDEX(Feuil15!$A$4:$A$860,MATCH(Tableau1[[#This Row],[Code]],Feuil15!$B$4:$B$860,0)),"Non présent")</f>
        <v>PK62</v>
      </c>
      <c r="E123">
        <f>IFERROR(INDEX(Feuil15!$C$4:$C$860,MATCH(Tableau1[[#This Row],[Code]],Feuil15!$B$4:$B$860,0)),0)</f>
        <v>1</v>
      </c>
      <c r="F123" s="3" t="str">
        <f t="array" ref="F123">IFERROR(INDEX(Feuil15!$A$4:$A$860,MATCH(1,(Feuil15!$B$4:$B$860=Tableau1[[#This Row],[Code]])*(Feuil15!$A$4:$A$860&lt;&gt;Tableau1[[#This Row],[Emplacement1]]),0),1),"Non présent")</f>
        <v>Non présent</v>
      </c>
      <c r="G123" s="3">
        <f t="array" ref="G123">IFERROR(INDEX(Feuil15!$C$4:$C$860,MATCH(1,(Feuil15!$B$4:$B$860=Tableau1[[#This Row],[Code]])*(Feuil15!$A$4:$A$860&lt;&gt;Tableau1[[#This Row],[Emplacement1]]),0),1),0)</f>
        <v>0</v>
      </c>
      <c r="H123" s="3" t="str">
        <f t="array" ref="H12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3" s="3">
        <f t="array" ref="I12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3" s="3" t="str">
        <f t="array" ref="J1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3" s="3">
        <f t="array" ref="K1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3" s="3" t="str">
        <f t="array" ref="L1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3" s="3">
        <f t="array" ref="M1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3" s="3" t="str">
        <f t="array" ref="N1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3" s="3" t="str">
        <f t="array" ref="P1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3" s="3">
        <f t="array" ref="Q1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24" spans="1:18" x14ac:dyDescent="0.25">
      <c r="A124" t="s">
        <v>561</v>
      </c>
      <c r="B124" s="3">
        <v>43850908</v>
      </c>
      <c r="C124" s="28" t="s">
        <v>324</v>
      </c>
      <c r="D124" t="str">
        <f t="array" ref="D124">IFERROR(INDEX(Feuil15!$A$4:$A$860,MATCH(Tableau1[[#This Row],[Code]],Feuil15!$B$4:$B$860,0)),"Non présent")</f>
        <v>PK60</v>
      </c>
      <c r="E124">
        <f>IFERROR(INDEX(Feuil15!$C$4:$C$860,MATCH(Tableau1[[#This Row],[Code]],Feuil15!$B$4:$B$860,0)),0)</f>
        <v>3</v>
      </c>
      <c r="F124" s="3" t="str">
        <f t="array" ref="F124">IFERROR(INDEX(Feuil15!$A$4:$A$860,MATCH(1,(Feuil15!$B$4:$B$860=Tableau1[[#This Row],[Code]])*(Feuil15!$A$4:$A$860&lt;&gt;Tableau1[[#This Row],[Emplacement1]]),0),1),"Non présent")</f>
        <v>Non présent</v>
      </c>
      <c r="G124" s="3">
        <f t="array" ref="G124">IFERROR(INDEX(Feuil15!$C$4:$C$860,MATCH(1,(Feuil15!$B$4:$B$860=Tableau1[[#This Row],[Code]])*(Feuil15!$A$4:$A$860&lt;&gt;Tableau1[[#This Row],[Emplacement1]]),0),1),0)</f>
        <v>0</v>
      </c>
      <c r="H124" s="3" t="str">
        <f t="array" ref="H12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4" s="3">
        <f t="array" ref="I12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4" s="3" t="str">
        <f t="array" ref="J1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4" s="3">
        <f t="array" ref="K1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4" s="3" t="str">
        <f t="array" ref="L1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4" s="3">
        <f t="array" ref="M1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4" s="3" t="str">
        <f t="array" ref="N1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4" s="3" t="str">
        <f t="array" ref="P1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4" s="3">
        <f t="array" ref="Q1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4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25" spans="1:18" x14ac:dyDescent="0.25">
      <c r="A125" t="s">
        <v>562</v>
      </c>
      <c r="B125" s="3">
        <v>43850930</v>
      </c>
      <c r="C125" s="28" t="s">
        <v>324</v>
      </c>
      <c r="D125" t="str">
        <f t="array" ref="D125">IFERROR(INDEX(Feuil15!$A$4:$A$860,MATCH(Tableau1[[#This Row],[Code]],Feuil15!$B$4:$B$860,0)),"Non présent")</f>
        <v>PK59</v>
      </c>
      <c r="E125">
        <f>IFERROR(INDEX(Feuil15!$C$4:$C$860,MATCH(Tableau1[[#This Row],[Code]],Feuil15!$B$4:$B$860,0)),0)</f>
        <v>1</v>
      </c>
      <c r="F125" s="3" t="str">
        <f t="array" ref="F125">IFERROR(INDEX(Feuil15!$A$4:$A$860,MATCH(1,(Feuil15!$B$4:$B$860=Tableau1[[#This Row],[Code]])*(Feuil15!$A$4:$A$860&lt;&gt;Tableau1[[#This Row],[Emplacement1]]),0),1),"Non présent")</f>
        <v>Non présent</v>
      </c>
      <c r="G125" s="3">
        <f t="array" ref="G125">IFERROR(INDEX(Feuil15!$C$4:$C$860,MATCH(1,(Feuil15!$B$4:$B$860=Tableau1[[#This Row],[Code]])*(Feuil15!$A$4:$A$860&lt;&gt;Tableau1[[#This Row],[Emplacement1]]),0),1),0)</f>
        <v>0</v>
      </c>
      <c r="H125" s="3" t="str">
        <f t="array" ref="H12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5" s="3">
        <f t="array" ref="I12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5" s="3" t="str">
        <f t="array" ref="J1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5" s="3">
        <f t="array" ref="K1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5" s="3" t="str">
        <f t="array" ref="L1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5" s="3">
        <f t="array" ref="M1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5" s="3" t="str">
        <f t="array" ref="N1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5" s="3" t="str">
        <f t="array" ref="P1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5" s="3">
        <f t="array" ref="Q1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26" spans="1:18" x14ac:dyDescent="0.25">
      <c r="A126" t="s">
        <v>563</v>
      </c>
      <c r="B126" s="3">
        <v>43988906</v>
      </c>
      <c r="C126" s="28" t="s">
        <v>324</v>
      </c>
      <c r="D126" t="str">
        <f t="array" ref="D126">IFERROR(INDEX(Feuil15!$A$4:$A$860,MATCH(Tableau1[[#This Row],[Code]],Feuil15!$B$4:$B$860,0)),"Non présent")</f>
        <v>Non présent</v>
      </c>
      <c r="E126">
        <f>IFERROR(INDEX(Feuil15!$C$4:$C$860,MATCH(Tableau1[[#This Row],[Code]],Feuil15!$B$4:$B$860,0)),0)</f>
        <v>0</v>
      </c>
      <c r="F126" s="3" t="str">
        <f t="array" ref="F126">IFERROR(INDEX(Feuil15!$A$4:$A$860,MATCH(1,(Feuil15!$B$4:$B$860=Tableau1[[#This Row],[Code]])*(Feuil15!$A$4:$A$860&lt;&gt;Tableau1[[#This Row],[Emplacement1]]),0),1),"Non présent")</f>
        <v>Non présent</v>
      </c>
      <c r="G126" s="3">
        <f t="array" ref="G126">IFERROR(INDEX(Feuil15!$C$4:$C$860,MATCH(1,(Feuil15!$B$4:$B$860=Tableau1[[#This Row],[Code]])*(Feuil15!$A$4:$A$860&lt;&gt;Tableau1[[#This Row],[Emplacement1]]),0),1),0)</f>
        <v>0</v>
      </c>
      <c r="H126" s="3" t="str">
        <f t="array" ref="H12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6" s="3">
        <f t="array" ref="I12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6" s="3" t="str">
        <f t="array" ref="J1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6" s="3">
        <f t="array" ref="K1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6" s="3" t="str">
        <f t="array" ref="L1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6" s="3">
        <f t="array" ref="M1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6" s="3" t="str">
        <f t="array" ref="N1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6" s="3" t="str">
        <f t="array" ref="P1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6" s="3">
        <f t="array" ref="Q1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7" spans="1:18" x14ac:dyDescent="0.25">
      <c r="A127" t="s">
        <v>564</v>
      </c>
      <c r="B127" s="3">
        <v>43850932</v>
      </c>
      <c r="C127" s="28" t="s">
        <v>324</v>
      </c>
      <c r="D127" t="str">
        <f t="array" ref="D127">IFERROR(INDEX(Feuil15!$A$4:$A$860,MATCH(Tableau1[[#This Row],[Code]],Feuil15!$B$4:$B$860,0)),"Non présent")</f>
        <v>Non présent</v>
      </c>
      <c r="E127">
        <f>IFERROR(INDEX(Feuil15!$C$4:$C$860,MATCH(Tableau1[[#This Row],[Code]],Feuil15!$B$4:$B$860,0)),0)</f>
        <v>0</v>
      </c>
      <c r="F127" s="3" t="str">
        <f t="array" ref="F127">IFERROR(INDEX(Feuil15!$A$4:$A$860,MATCH(1,(Feuil15!$B$4:$B$860=Tableau1[[#This Row],[Code]])*(Feuil15!$A$4:$A$860&lt;&gt;Tableau1[[#This Row],[Emplacement1]]),0),1),"Non présent")</f>
        <v>Non présent</v>
      </c>
      <c r="G127" s="3">
        <f t="array" ref="G127">IFERROR(INDEX(Feuil15!$C$4:$C$860,MATCH(1,(Feuil15!$B$4:$B$860=Tableau1[[#This Row],[Code]])*(Feuil15!$A$4:$A$860&lt;&gt;Tableau1[[#This Row],[Emplacement1]]),0),1),0)</f>
        <v>0</v>
      </c>
      <c r="H127" s="3" t="str">
        <f t="array" ref="H12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7" s="3">
        <f t="array" ref="I12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7" s="3" t="str">
        <f t="array" ref="J1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7" s="3">
        <f t="array" ref="K1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7" s="3" t="str">
        <f t="array" ref="L1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7" s="3">
        <f t="array" ref="M1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7" s="3" t="str">
        <f t="array" ref="N1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7" s="3" t="str">
        <f t="array" ref="P1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7" s="3">
        <f t="array" ref="Q1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8" spans="1:18" x14ac:dyDescent="0.25">
      <c r="A128" t="s">
        <v>565</v>
      </c>
      <c r="B128" s="3">
        <v>43988934</v>
      </c>
      <c r="C128" s="28" t="s">
        <v>324</v>
      </c>
      <c r="D128" t="str">
        <f t="array" ref="D128">IFERROR(INDEX(Feuil15!$A$4:$A$860,MATCH(Tableau1[[#This Row],[Code]],Feuil15!$B$4:$B$860,0)),"Non présent")</f>
        <v>Non présent</v>
      </c>
      <c r="E128">
        <f>IFERROR(INDEX(Feuil15!$C$4:$C$860,MATCH(Tableau1[[#This Row],[Code]],Feuil15!$B$4:$B$860,0)),0)</f>
        <v>0</v>
      </c>
      <c r="F128" s="3" t="str">
        <f t="array" ref="F128">IFERROR(INDEX(Feuil15!$A$4:$A$860,MATCH(1,(Feuil15!$B$4:$B$860=Tableau1[[#This Row],[Code]])*(Feuil15!$A$4:$A$860&lt;&gt;Tableau1[[#This Row],[Emplacement1]]),0),1),"Non présent")</f>
        <v>Non présent</v>
      </c>
      <c r="G128" s="3">
        <f t="array" ref="G128">IFERROR(INDEX(Feuil15!$C$4:$C$860,MATCH(1,(Feuil15!$B$4:$B$860=Tableau1[[#This Row],[Code]])*(Feuil15!$A$4:$A$860&lt;&gt;Tableau1[[#This Row],[Emplacement1]]),0),1),0)</f>
        <v>0</v>
      </c>
      <c r="H128" s="3" t="str">
        <f t="array" ref="H12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8" s="3">
        <f t="array" ref="I12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8" s="3" t="str">
        <f t="array" ref="J1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8" s="3">
        <f t="array" ref="K1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8" s="3" t="str">
        <f t="array" ref="L1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8" s="3">
        <f t="array" ref="M1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8" s="3" t="str">
        <f t="array" ref="N1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8" s="3" t="str">
        <f t="array" ref="P1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8" s="3">
        <f t="array" ref="Q1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9" spans="1:18" x14ac:dyDescent="0.25">
      <c r="A129" t="s">
        <v>566</v>
      </c>
      <c r="B129" s="3">
        <v>43850934</v>
      </c>
      <c r="C129" s="28" t="s">
        <v>324</v>
      </c>
      <c r="D129" t="str">
        <f t="array" ref="D129">IFERROR(INDEX(Feuil15!$A$4:$A$860,MATCH(Tableau1[[#This Row],[Code]],Feuil15!$B$4:$B$860,0)),"Non présent")</f>
        <v>Non présent</v>
      </c>
      <c r="E129">
        <f>IFERROR(INDEX(Feuil15!$C$4:$C$860,MATCH(Tableau1[[#This Row],[Code]],Feuil15!$B$4:$B$860,0)),0)</f>
        <v>0</v>
      </c>
      <c r="F129" s="3" t="str">
        <f t="array" ref="F129">IFERROR(INDEX(Feuil15!$A$4:$A$860,MATCH(1,(Feuil15!$B$4:$B$860=Tableau1[[#This Row],[Code]])*(Feuil15!$A$4:$A$860&lt;&gt;Tableau1[[#This Row],[Emplacement1]]),0),1),"Non présent")</f>
        <v>Non présent</v>
      </c>
      <c r="G129" s="3">
        <f t="array" ref="G129">IFERROR(INDEX(Feuil15!$C$4:$C$860,MATCH(1,(Feuil15!$B$4:$B$860=Tableau1[[#This Row],[Code]])*(Feuil15!$A$4:$A$860&lt;&gt;Tableau1[[#This Row],[Emplacement1]]),0),1),0)</f>
        <v>0</v>
      </c>
      <c r="H129" s="3" t="str">
        <f t="array" ref="H12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9" s="3">
        <f t="array" ref="I12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9" s="3" t="str">
        <f t="array" ref="J1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9" s="3">
        <f t="array" ref="K1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9" s="3" t="str">
        <f t="array" ref="L1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9" s="3">
        <f t="array" ref="M1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9" s="3" t="str">
        <f t="array" ref="N1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9" s="3" t="str">
        <f t="array" ref="P1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9" s="3">
        <f t="array" ref="Q1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0" spans="1:18" x14ac:dyDescent="0.25">
      <c r="A130" t="s">
        <v>567</v>
      </c>
      <c r="B130" s="3">
        <v>43850936</v>
      </c>
      <c r="C130" s="28" t="s">
        <v>324</v>
      </c>
      <c r="D130" t="str">
        <f t="array" ref="D130">IFERROR(INDEX(Feuil15!$A$4:$A$860,MATCH(Tableau1[[#This Row],[Code]],Feuil15!$B$4:$B$860,0)),"Non présent")</f>
        <v>Non présent</v>
      </c>
      <c r="E130">
        <f>IFERROR(INDEX(Feuil15!$C$4:$C$860,MATCH(Tableau1[[#This Row],[Code]],Feuil15!$B$4:$B$860,0)),0)</f>
        <v>0</v>
      </c>
      <c r="F130" s="3" t="str">
        <f t="array" ref="F130">IFERROR(INDEX(Feuil15!$A$4:$A$860,MATCH(1,(Feuil15!$B$4:$B$860=Tableau1[[#This Row],[Code]])*(Feuil15!$A$4:$A$860&lt;&gt;Tableau1[[#This Row],[Emplacement1]]),0),1),"Non présent")</f>
        <v>Non présent</v>
      </c>
      <c r="G130" s="3">
        <f t="array" ref="G130">IFERROR(INDEX(Feuil15!$C$4:$C$860,MATCH(1,(Feuil15!$B$4:$B$860=Tableau1[[#This Row],[Code]])*(Feuil15!$A$4:$A$860&lt;&gt;Tableau1[[#This Row],[Emplacement1]]),0),1),0)</f>
        <v>0</v>
      </c>
      <c r="H130" s="3" t="str">
        <f t="array" ref="H13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0" s="3">
        <f t="array" ref="I13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0" s="3" t="str">
        <f t="array" ref="J1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0" s="3">
        <f t="array" ref="K1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0" s="3" t="str">
        <f t="array" ref="L1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0" s="3">
        <f t="array" ref="M1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0" s="3" t="str">
        <f t="array" ref="N1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0" s="3" t="str">
        <f t="array" ref="P1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0" s="3">
        <f t="array" ref="Q1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1" spans="1:18" x14ac:dyDescent="0.25">
      <c r="A131" t="s">
        <v>568</v>
      </c>
      <c r="B131" s="3">
        <v>43850938</v>
      </c>
      <c r="C131" s="28" t="s">
        <v>324</v>
      </c>
      <c r="D131" t="str">
        <f t="array" ref="D131">IFERROR(INDEX(Feuil15!$A$4:$A$860,MATCH(Tableau1[[#This Row],[Code]],Feuil15!$B$4:$B$860,0)),"Non présent")</f>
        <v>Non présent</v>
      </c>
      <c r="E131">
        <f>IFERROR(INDEX(Feuil15!$C$4:$C$860,MATCH(Tableau1[[#This Row],[Code]],Feuil15!$B$4:$B$860,0)),0)</f>
        <v>0</v>
      </c>
      <c r="F131" s="3" t="str">
        <f t="array" ref="F131">IFERROR(INDEX(Feuil15!$A$4:$A$860,MATCH(1,(Feuil15!$B$4:$B$860=Tableau1[[#This Row],[Code]])*(Feuil15!$A$4:$A$860&lt;&gt;Tableau1[[#This Row],[Emplacement1]]),0),1),"Non présent")</f>
        <v>Non présent</v>
      </c>
      <c r="G131" s="3">
        <f t="array" ref="G131">IFERROR(INDEX(Feuil15!$C$4:$C$860,MATCH(1,(Feuil15!$B$4:$B$860=Tableau1[[#This Row],[Code]])*(Feuil15!$A$4:$A$860&lt;&gt;Tableau1[[#This Row],[Emplacement1]]),0),1),0)</f>
        <v>0</v>
      </c>
      <c r="H131" s="3" t="str">
        <f t="array" ref="H13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1" s="3">
        <f t="array" ref="I13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1" s="3" t="str">
        <f t="array" ref="J1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1" s="3">
        <f t="array" ref="K1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1" s="3" t="str">
        <f t="array" ref="L1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1" s="3">
        <f t="array" ref="M1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1" s="3" t="str">
        <f t="array" ref="N1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1" s="3" t="str">
        <f t="array" ref="P1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1" s="3">
        <f t="array" ref="Q1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2" spans="1:18" x14ac:dyDescent="0.25">
      <c r="A132" t="s">
        <v>569</v>
      </c>
      <c r="B132" s="3">
        <v>43856784</v>
      </c>
      <c r="C132" s="28" t="s">
        <v>324</v>
      </c>
      <c r="D132" t="str">
        <f t="array" ref="D132">IFERROR(INDEX(Feuil15!$A$4:$A$860,MATCH(Tableau1[[#This Row],[Code]],Feuil15!$B$4:$B$860,0)),"Non présent")</f>
        <v>PK62</v>
      </c>
      <c r="E132">
        <f>IFERROR(INDEX(Feuil15!$C$4:$C$860,MATCH(Tableau1[[#This Row],[Code]],Feuil15!$B$4:$B$860,0)),0)</f>
        <v>1</v>
      </c>
      <c r="F132" s="3" t="str">
        <f t="array" ref="F132">IFERROR(INDEX(Feuil15!$A$4:$A$860,MATCH(1,(Feuil15!$B$4:$B$860=Tableau1[[#This Row],[Code]])*(Feuil15!$A$4:$A$860&lt;&gt;Tableau1[[#This Row],[Emplacement1]]),0),1),"Non présent")</f>
        <v>Non présent</v>
      </c>
      <c r="G132" s="3">
        <f t="array" ref="G132">IFERROR(INDEX(Feuil15!$C$4:$C$860,MATCH(1,(Feuil15!$B$4:$B$860=Tableau1[[#This Row],[Code]])*(Feuil15!$A$4:$A$860&lt;&gt;Tableau1[[#This Row],[Emplacement1]]),0),1),0)</f>
        <v>0</v>
      </c>
      <c r="H132" s="3" t="str">
        <f t="array" ref="H13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2" s="3">
        <f t="array" ref="I13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2" s="3" t="str">
        <f t="array" ref="J1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2" s="3">
        <f t="array" ref="K1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2" s="3" t="str">
        <f t="array" ref="L1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2" s="3">
        <f t="array" ref="M1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2" s="3" t="str">
        <f t="array" ref="N1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2" s="3" t="str">
        <f t="array" ref="P1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2" s="3">
        <f t="array" ref="Q1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3" spans="1:18" x14ac:dyDescent="0.25">
      <c r="A133" t="s">
        <v>570</v>
      </c>
      <c r="B133" s="3">
        <v>43856785</v>
      </c>
      <c r="C133" s="28" t="s">
        <v>324</v>
      </c>
      <c r="D133" t="str">
        <f t="array" ref="D133">IFERROR(INDEX(Feuil15!$A$4:$A$860,MATCH(Tableau1[[#This Row],[Code]],Feuil15!$B$4:$B$860,0)),"Non présent")</f>
        <v>PK62</v>
      </c>
      <c r="E133">
        <f>IFERROR(INDEX(Feuil15!$C$4:$C$860,MATCH(Tableau1[[#This Row],[Code]],Feuil15!$B$4:$B$860,0)),0)</f>
        <v>1</v>
      </c>
      <c r="F133" s="3" t="str">
        <f t="array" ref="F133">IFERROR(INDEX(Feuil15!$A$4:$A$860,MATCH(1,(Feuil15!$B$4:$B$860=Tableau1[[#This Row],[Code]])*(Feuil15!$A$4:$A$860&lt;&gt;Tableau1[[#This Row],[Emplacement1]]),0),1),"Non présent")</f>
        <v>Non présent</v>
      </c>
      <c r="G133" s="3">
        <f t="array" ref="G133">IFERROR(INDEX(Feuil15!$C$4:$C$860,MATCH(1,(Feuil15!$B$4:$B$860=Tableau1[[#This Row],[Code]])*(Feuil15!$A$4:$A$860&lt;&gt;Tableau1[[#This Row],[Emplacement1]]),0),1),0)</f>
        <v>0</v>
      </c>
      <c r="H133" s="3" t="str">
        <f t="array" ref="H13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3" s="3">
        <f t="array" ref="I13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3" s="3" t="str">
        <f t="array" ref="J1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3" s="3">
        <f t="array" ref="K1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3" s="3" t="str">
        <f t="array" ref="L1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3" s="3">
        <f t="array" ref="M1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3" s="3" t="str">
        <f t="array" ref="N1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3" s="3" t="str">
        <f t="array" ref="P1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3" s="3">
        <f t="array" ref="Q1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4" spans="1:18" x14ac:dyDescent="0.25">
      <c r="A134" t="s">
        <v>571</v>
      </c>
      <c r="B134" s="3">
        <v>43805360</v>
      </c>
      <c r="C134" s="28" t="s">
        <v>324</v>
      </c>
      <c r="D134" t="str">
        <f t="array" ref="D134">IFERROR(INDEX(Feuil15!$A$4:$A$860,MATCH(Tableau1[[#This Row],[Code]],Feuil15!$B$4:$B$860,0)),"Non présent")</f>
        <v>PK63</v>
      </c>
      <c r="E134">
        <f>IFERROR(INDEX(Feuil15!$C$4:$C$860,MATCH(Tableau1[[#This Row],[Code]],Feuil15!$B$4:$B$860,0)),0)</f>
        <v>1</v>
      </c>
      <c r="F134" s="3" t="str">
        <f t="array" ref="F134">IFERROR(INDEX(Feuil15!$A$4:$A$860,MATCH(1,(Feuil15!$B$4:$B$860=Tableau1[[#This Row],[Code]])*(Feuil15!$A$4:$A$860&lt;&gt;Tableau1[[#This Row],[Emplacement1]]),0),1),"Non présent")</f>
        <v>Non présent</v>
      </c>
      <c r="G134" s="3">
        <f t="array" ref="G134">IFERROR(INDEX(Feuil15!$C$4:$C$860,MATCH(1,(Feuil15!$B$4:$B$860=Tableau1[[#This Row],[Code]])*(Feuil15!$A$4:$A$860&lt;&gt;Tableau1[[#This Row],[Emplacement1]]),0),1),0)</f>
        <v>0</v>
      </c>
      <c r="H134" s="3" t="str">
        <f t="array" ref="H13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4" s="3">
        <f t="array" ref="I13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4" s="3" t="str">
        <f t="array" ref="J1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4" s="3">
        <f t="array" ref="K1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4" s="3" t="str">
        <f t="array" ref="L1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4" s="3">
        <f t="array" ref="M1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4" s="3" t="str">
        <f t="array" ref="N1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4" s="3" t="str">
        <f t="array" ref="P1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4" s="3">
        <f t="array" ref="Q1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5" spans="1:18" x14ac:dyDescent="0.25">
      <c r="A135" t="s">
        <v>572</v>
      </c>
      <c r="B135" s="3">
        <v>43871615</v>
      </c>
      <c r="C135" s="28" t="s">
        <v>324</v>
      </c>
      <c r="D135" t="str">
        <f t="array" ref="D135">IFERROR(INDEX(Feuil15!$A$4:$A$860,MATCH(Tableau1[[#This Row],[Code]],Feuil15!$B$4:$B$860,0)),"Non présent")</f>
        <v>PK64</v>
      </c>
      <c r="E135">
        <f>IFERROR(INDEX(Feuil15!$C$4:$C$860,MATCH(Tableau1[[#This Row],[Code]],Feuil15!$B$4:$B$860,0)),0)</f>
        <v>1</v>
      </c>
      <c r="F135" s="3" t="str">
        <f t="array" ref="F135">IFERROR(INDEX(Feuil15!$A$4:$A$860,MATCH(1,(Feuil15!$B$4:$B$860=Tableau1[[#This Row],[Code]])*(Feuil15!$A$4:$A$860&lt;&gt;Tableau1[[#This Row],[Emplacement1]]),0),1),"Non présent")</f>
        <v>Non présent</v>
      </c>
      <c r="G135" s="3">
        <f t="array" ref="G135">IFERROR(INDEX(Feuil15!$C$4:$C$860,MATCH(1,(Feuil15!$B$4:$B$860=Tableau1[[#This Row],[Code]])*(Feuil15!$A$4:$A$860&lt;&gt;Tableau1[[#This Row],[Emplacement1]]),0),1),0)</f>
        <v>0</v>
      </c>
      <c r="H135" s="3" t="str">
        <f t="array" ref="H13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5" s="3">
        <f t="array" ref="I13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5" s="3" t="str">
        <f t="array" ref="J1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5" s="3">
        <f t="array" ref="K1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5" s="3" t="str">
        <f t="array" ref="L1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5" s="3">
        <f t="array" ref="M1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5" s="3" t="str">
        <f t="array" ref="N1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5" s="3" t="str">
        <f t="array" ref="P1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5" s="3">
        <f t="array" ref="Q1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6" spans="1:18" x14ac:dyDescent="0.25">
      <c r="A136" t="s">
        <v>573</v>
      </c>
      <c r="B136" s="3">
        <v>43682767</v>
      </c>
      <c r="C136" s="28" t="s">
        <v>324</v>
      </c>
      <c r="D136" t="str">
        <f t="array" ref="D136">IFERROR(INDEX(Feuil15!$A$4:$A$860,MATCH(Tableau1[[#This Row],[Code]],Feuil15!$B$4:$B$860,0)),"Non présent")</f>
        <v>PK64</v>
      </c>
      <c r="E136">
        <f>IFERROR(INDEX(Feuil15!$C$4:$C$860,MATCH(Tableau1[[#This Row],[Code]],Feuil15!$B$4:$B$860,0)),0)</f>
        <v>1</v>
      </c>
      <c r="F136" s="3" t="str">
        <f t="array" ref="F136">IFERROR(INDEX(Feuil15!$A$4:$A$860,MATCH(1,(Feuil15!$B$4:$B$860=Tableau1[[#This Row],[Code]])*(Feuil15!$A$4:$A$860&lt;&gt;Tableau1[[#This Row],[Emplacement1]]),0),1),"Non présent")</f>
        <v>Non présent</v>
      </c>
      <c r="G136" s="3">
        <f t="array" ref="G136">IFERROR(INDEX(Feuil15!$C$4:$C$860,MATCH(1,(Feuil15!$B$4:$B$860=Tableau1[[#This Row],[Code]])*(Feuil15!$A$4:$A$860&lt;&gt;Tableau1[[#This Row],[Emplacement1]]),0),1),0)</f>
        <v>0</v>
      </c>
      <c r="H136" s="3" t="str">
        <f t="array" ref="H13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6" s="3">
        <f t="array" ref="I13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6" s="3" t="str">
        <f t="array" ref="J1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6" s="3">
        <f t="array" ref="K1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6" s="3" t="str">
        <f t="array" ref="L1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6" s="3">
        <f t="array" ref="M1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6" s="3" t="str">
        <f t="array" ref="N1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6" s="3" t="str">
        <f t="array" ref="P1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6" s="3">
        <f t="array" ref="Q1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6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7" spans="1:18" x14ac:dyDescent="0.25">
      <c r="A137" t="s">
        <v>574</v>
      </c>
      <c r="B137" s="3">
        <v>43682768</v>
      </c>
      <c r="C137" s="28" t="s">
        <v>324</v>
      </c>
      <c r="D137" t="str">
        <f t="array" ref="D137">IFERROR(INDEX(Feuil15!$A$4:$A$860,MATCH(Tableau1[[#This Row],[Code]],Feuil15!$B$4:$B$860,0)),"Non présent")</f>
        <v>Non présent</v>
      </c>
      <c r="E137">
        <f>IFERROR(INDEX(Feuil15!$C$4:$C$860,MATCH(Tableau1[[#This Row],[Code]],Feuil15!$B$4:$B$860,0)),0)</f>
        <v>0</v>
      </c>
      <c r="F137" s="3" t="str">
        <f t="array" ref="F137">IFERROR(INDEX(Feuil15!$A$4:$A$860,MATCH(1,(Feuil15!$B$4:$B$860=Tableau1[[#This Row],[Code]])*(Feuil15!$A$4:$A$860&lt;&gt;Tableau1[[#This Row],[Emplacement1]]),0),1),"Non présent")</f>
        <v>Non présent</v>
      </c>
      <c r="G137" s="3">
        <f t="array" ref="G137">IFERROR(INDEX(Feuil15!$C$4:$C$860,MATCH(1,(Feuil15!$B$4:$B$860=Tableau1[[#This Row],[Code]])*(Feuil15!$A$4:$A$860&lt;&gt;Tableau1[[#This Row],[Emplacement1]]),0),1),0)</f>
        <v>0</v>
      </c>
      <c r="H137" s="3" t="str">
        <f t="array" ref="H13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7" s="3">
        <f t="array" ref="I13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7" s="3" t="str">
        <f t="array" ref="J1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7" s="3">
        <f t="array" ref="K1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7" s="3" t="str">
        <f t="array" ref="L1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7" s="3">
        <f t="array" ref="M1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7" s="3" t="str">
        <f t="array" ref="N1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7" s="3" t="str">
        <f t="array" ref="P1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7" s="3">
        <f t="array" ref="Q1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8" spans="1:18" x14ac:dyDescent="0.25">
      <c r="A138" t="s">
        <v>575</v>
      </c>
      <c r="B138" s="3">
        <v>43682811</v>
      </c>
      <c r="C138" s="28" t="s">
        <v>324</v>
      </c>
      <c r="D138" t="str">
        <f t="array" ref="D138">IFERROR(INDEX(Feuil15!$A$4:$A$860,MATCH(Tableau1[[#This Row],[Code]],Feuil15!$B$4:$B$860,0)),"Non présent")</f>
        <v>PK60</v>
      </c>
      <c r="E138">
        <f>IFERROR(INDEX(Feuil15!$C$4:$C$860,MATCH(Tableau1[[#This Row],[Code]],Feuil15!$B$4:$B$860,0)),0)</f>
        <v>1</v>
      </c>
      <c r="F138" s="3" t="str">
        <f t="array" ref="F138">IFERROR(INDEX(Feuil15!$A$4:$A$860,MATCH(1,(Feuil15!$B$4:$B$860=Tableau1[[#This Row],[Code]])*(Feuil15!$A$4:$A$860&lt;&gt;Tableau1[[#This Row],[Emplacement1]]),0),1),"Non présent")</f>
        <v>Non présent</v>
      </c>
      <c r="G138" s="3">
        <f t="array" ref="G138">IFERROR(INDEX(Feuil15!$C$4:$C$860,MATCH(1,(Feuil15!$B$4:$B$860=Tableau1[[#This Row],[Code]])*(Feuil15!$A$4:$A$860&lt;&gt;Tableau1[[#This Row],[Emplacement1]]),0),1),0)</f>
        <v>0</v>
      </c>
      <c r="H138" s="3" t="str">
        <f t="array" ref="H13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8" s="3">
        <f t="array" ref="I13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8" s="3" t="str">
        <f t="array" ref="J1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8" s="3">
        <f t="array" ref="K1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8" s="3" t="str">
        <f t="array" ref="L1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8" s="3">
        <f t="array" ref="M1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8" s="3" t="str">
        <f t="array" ref="N1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8" s="3" t="str">
        <f t="array" ref="P1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8" s="3">
        <f t="array" ref="Q1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9" spans="1:18" x14ac:dyDescent="0.25">
      <c r="A139" t="s">
        <v>576</v>
      </c>
      <c r="B139" s="3">
        <v>43914042</v>
      </c>
      <c r="C139" s="28" t="s">
        <v>324</v>
      </c>
      <c r="D139" t="str">
        <f t="array" ref="D139">IFERROR(INDEX(Feuil15!$A$4:$A$860,MATCH(Tableau1[[#This Row],[Code]],Feuil15!$B$4:$B$860,0)),"Non présent")</f>
        <v>PK58</v>
      </c>
      <c r="E139">
        <f>IFERROR(INDEX(Feuil15!$C$4:$C$860,MATCH(Tableau1[[#This Row],[Code]],Feuil15!$B$4:$B$860,0)),0)</f>
        <v>1</v>
      </c>
      <c r="F139" s="3" t="str">
        <f t="array" ref="F139">IFERROR(INDEX(Feuil15!$A$4:$A$860,MATCH(1,(Feuil15!$B$4:$B$860=Tableau1[[#This Row],[Code]])*(Feuil15!$A$4:$A$860&lt;&gt;Tableau1[[#This Row],[Emplacement1]]),0),1),"Non présent")</f>
        <v>Non présent</v>
      </c>
      <c r="G139" s="3">
        <f t="array" ref="G139">IFERROR(INDEX(Feuil15!$C$4:$C$860,MATCH(1,(Feuil15!$B$4:$B$860=Tableau1[[#This Row],[Code]])*(Feuil15!$A$4:$A$860&lt;&gt;Tableau1[[#This Row],[Emplacement1]]),0),1),0)</f>
        <v>0</v>
      </c>
      <c r="H139" s="3" t="str">
        <f t="array" ref="H13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9" s="3">
        <f t="array" ref="I13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9" s="3" t="str">
        <f t="array" ref="J1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9" s="3">
        <f t="array" ref="K1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9" s="3" t="str">
        <f t="array" ref="L1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9" s="3">
        <f t="array" ref="M1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9" s="3" t="str">
        <f t="array" ref="N1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9" s="3" t="str">
        <f t="array" ref="P1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9" s="3">
        <f t="array" ref="Q1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40" spans="1:18" x14ac:dyDescent="0.25">
      <c r="A140" t="s">
        <v>577</v>
      </c>
      <c r="B140" s="3">
        <v>43682815</v>
      </c>
      <c r="C140" s="28" t="s">
        <v>324</v>
      </c>
      <c r="D140" t="str">
        <f t="array" ref="D140">IFERROR(INDEX(Feuil15!$A$4:$A$860,MATCH(Tableau1[[#This Row],[Code]],Feuil15!$B$4:$B$860,0)),"Non présent")</f>
        <v>PK59</v>
      </c>
      <c r="E140">
        <f>IFERROR(INDEX(Feuil15!$C$4:$C$860,MATCH(Tableau1[[#This Row],[Code]],Feuil15!$B$4:$B$860,0)),0)</f>
        <v>1</v>
      </c>
      <c r="F140" s="3" t="str">
        <f t="array" ref="F140">IFERROR(INDEX(Feuil15!$A$4:$A$860,MATCH(1,(Feuil15!$B$4:$B$860=Tableau1[[#This Row],[Code]])*(Feuil15!$A$4:$A$860&lt;&gt;Tableau1[[#This Row],[Emplacement1]]),0),1),"Non présent")</f>
        <v>PK60</v>
      </c>
      <c r="G140" s="3">
        <f t="array" ref="G140">IFERROR(INDEX(Feuil15!$C$4:$C$860,MATCH(1,(Feuil15!$B$4:$B$860=Tableau1[[#This Row],[Code]])*(Feuil15!$A$4:$A$860&lt;&gt;Tableau1[[#This Row],[Emplacement1]]),0),1),0)</f>
        <v>1</v>
      </c>
      <c r="H140" s="3" t="str">
        <f t="array" ref="H14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0" s="3">
        <f t="array" ref="I14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0" s="3" t="str">
        <f t="array" ref="J1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0" s="3">
        <f t="array" ref="K1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0" s="3" t="str">
        <f t="array" ref="L1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0" s="3">
        <f t="array" ref="M1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0" s="3" t="str">
        <f t="array" ref="N1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0" s="3" t="str">
        <f t="array" ref="P1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0" s="3">
        <f t="array" ref="Q1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41" spans="1:18" x14ac:dyDescent="0.25">
      <c r="A141" t="s">
        <v>578</v>
      </c>
      <c r="B141" s="3">
        <v>43733945</v>
      </c>
      <c r="C141" s="28" t="s">
        <v>324</v>
      </c>
      <c r="D141" t="str">
        <f t="array" ref="D141">IFERROR(INDEX(Feuil15!$A$4:$A$860,MATCH(Tableau1[[#This Row],[Code]],Feuil15!$B$4:$B$860,0)),"Non présent")</f>
        <v>PK61</v>
      </c>
      <c r="E141">
        <f>IFERROR(INDEX(Feuil15!$C$4:$C$860,MATCH(Tableau1[[#This Row],[Code]],Feuil15!$B$4:$B$860,0)),0)</f>
        <v>1</v>
      </c>
      <c r="F141" s="3" t="str">
        <f t="array" ref="F141">IFERROR(INDEX(Feuil15!$A$4:$A$860,MATCH(1,(Feuil15!$B$4:$B$860=Tableau1[[#This Row],[Code]])*(Feuil15!$A$4:$A$860&lt;&gt;Tableau1[[#This Row],[Emplacement1]]),0),1),"Non présent")</f>
        <v>Non présent</v>
      </c>
      <c r="G141" s="3">
        <f t="array" ref="G141">IFERROR(INDEX(Feuil15!$C$4:$C$860,MATCH(1,(Feuil15!$B$4:$B$860=Tableau1[[#This Row],[Code]])*(Feuil15!$A$4:$A$860&lt;&gt;Tableau1[[#This Row],[Emplacement1]]),0),1),0)</f>
        <v>0</v>
      </c>
      <c r="H141" s="3" t="str">
        <f t="array" ref="H14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1" s="3">
        <f t="array" ref="I14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1" s="3" t="str">
        <f t="array" ref="J1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1" s="3">
        <f t="array" ref="K1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1" s="3" t="str">
        <f t="array" ref="L1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1" s="3">
        <f t="array" ref="M1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1" s="3" t="str">
        <f t="array" ref="N1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1" s="3" t="str">
        <f t="array" ref="P1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1" s="3">
        <f t="array" ref="Q1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42" spans="1:18" x14ac:dyDescent="0.25">
      <c r="A142" t="s">
        <v>579</v>
      </c>
      <c r="B142" s="3">
        <v>43695791</v>
      </c>
      <c r="C142" s="28" t="s">
        <v>324</v>
      </c>
      <c r="D142" t="str">
        <f t="array" ref="D142">IFERROR(INDEX(Feuil15!$A$4:$A$860,MATCH(Tableau1[[#This Row],[Code]],Feuil15!$B$4:$B$860,0)),"Non présent")</f>
        <v>PK06</v>
      </c>
      <c r="E142">
        <f>IFERROR(INDEX(Feuil15!$C$4:$C$860,MATCH(Tableau1[[#This Row],[Code]],Feuil15!$B$4:$B$860,0)),0)</f>
        <v>8</v>
      </c>
      <c r="F142" s="3" t="str">
        <f t="array" ref="F142">IFERROR(INDEX(Feuil15!$A$4:$A$860,MATCH(1,(Feuil15!$B$4:$B$860=Tableau1[[#This Row],[Code]])*(Feuil15!$A$4:$A$860&lt;&gt;Tableau1[[#This Row],[Emplacement1]]),0),1),"Non présent")</f>
        <v>Non présent</v>
      </c>
      <c r="G142" s="3">
        <f t="array" ref="G142">IFERROR(INDEX(Feuil15!$C$4:$C$860,MATCH(1,(Feuil15!$B$4:$B$860=Tableau1[[#This Row],[Code]])*(Feuil15!$A$4:$A$860&lt;&gt;Tableau1[[#This Row],[Emplacement1]]),0),1),0)</f>
        <v>0</v>
      </c>
      <c r="H142" s="3" t="str">
        <f t="array" ref="H14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2" s="3">
        <f t="array" ref="I14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2" s="3" t="str">
        <f t="array" ref="J1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2" s="3">
        <f t="array" ref="K1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2" s="3" t="str">
        <f t="array" ref="L1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2" s="3">
        <f t="array" ref="M1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2" s="3" t="str">
        <f t="array" ref="N1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2" s="3" t="str">
        <f t="array" ref="P1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2" s="3">
        <f t="array" ref="Q1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2" s="3">
        <f>Tableau1[[#This Row],[Stock7]]+Tableau1[[#This Row],[Stock5]]+Tableau1[[#This Row],[Stock3]]+Tableau1[[#This Row],[Stock6]]+Tableau1[[#This Row],[Stock4]]+Tableau1[[#This Row],[Stock2]]+Tableau1[[#This Row],[Stock1]]</f>
        <v>8</v>
      </c>
    </row>
    <row r="143" spans="1:18" x14ac:dyDescent="0.25">
      <c r="A143" t="s">
        <v>580</v>
      </c>
      <c r="B143" s="3">
        <v>43695792</v>
      </c>
      <c r="C143" s="28" t="s">
        <v>324</v>
      </c>
      <c r="D143" t="str">
        <f t="array" ref="D143">IFERROR(INDEX(Feuil15!$A$4:$A$860,MATCH(Tableau1[[#This Row],[Code]],Feuil15!$B$4:$B$860,0)),"Non présent")</f>
        <v>IP23</v>
      </c>
      <c r="E143">
        <f>IFERROR(INDEX(Feuil15!$C$4:$C$860,MATCH(Tableau1[[#This Row],[Code]],Feuil15!$B$4:$B$860,0)),0)</f>
        <v>6</v>
      </c>
      <c r="F143" s="3" t="str">
        <f t="array" ref="F143">IFERROR(INDEX(Feuil15!$A$4:$A$860,MATCH(1,(Feuil15!$B$4:$B$860=Tableau1[[#This Row],[Code]])*(Feuil15!$A$4:$A$860&lt;&gt;Tableau1[[#This Row],[Emplacement1]]),0),1),"Non présent")</f>
        <v>Non présent</v>
      </c>
      <c r="G143" s="3">
        <f t="array" ref="G143">IFERROR(INDEX(Feuil15!$C$4:$C$860,MATCH(1,(Feuil15!$B$4:$B$860=Tableau1[[#This Row],[Code]])*(Feuil15!$A$4:$A$860&lt;&gt;Tableau1[[#This Row],[Emplacement1]]),0),1),0)</f>
        <v>0</v>
      </c>
      <c r="H143" s="3" t="str">
        <f t="array" ref="H14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3" s="3">
        <f t="array" ref="I14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3" s="3" t="str">
        <f t="array" ref="J1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3" s="3">
        <f t="array" ref="K1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3" s="3" t="str">
        <f t="array" ref="L1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3" s="3">
        <f t="array" ref="M1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3" s="3" t="str">
        <f t="array" ref="N1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3" s="3" t="str">
        <f t="array" ref="P1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3" s="3">
        <f t="array" ref="Q1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3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144" spans="1:18" x14ac:dyDescent="0.25">
      <c r="A144" t="s">
        <v>581</v>
      </c>
      <c r="B144" s="3">
        <v>43695795</v>
      </c>
      <c r="C144" s="28" t="s">
        <v>324</v>
      </c>
      <c r="D144" t="str">
        <f t="array" ref="D144">IFERROR(INDEX(Feuil15!$A$4:$A$860,MATCH(Tableau1[[#This Row],[Code]],Feuil15!$B$4:$B$860,0)),"Non présent")</f>
        <v>PK58</v>
      </c>
      <c r="E144">
        <f>IFERROR(INDEX(Feuil15!$C$4:$C$860,MATCH(Tableau1[[#This Row],[Code]],Feuil15!$B$4:$B$860,0)),0)</f>
        <v>1</v>
      </c>
      <c r="F144" s="3" t="str">
        <f t="array" ref="F144">IFERROR(INDEX(Feuil15!$A$4:$A$860,MATCH(1,(Feuil15!$B$4:$B$860=Tableau1[[#This Row],[Code]])*(Feuil15!$A$4:$A$860&lt;&gt;Tableau1[[#This Row],[Emplacement1]]),0),1),"Non présent")</f>
        <v>Non présent</v>
      </c>
      <c r="G144" s="3">
        <f t="array" ref="G144">IFERROR(INDEX(Feuil15!$C$4:$C$860,MATCH(1,(Feuil15!$B$4:$B$860=Tableau1[[#This Row],[Code]])*(Feuil15!$A$4:$A$860&lt;&gt;Tableau1[[#This Row],[Emplacement1]]),0),1),0)</f>
        <v>0</v>
      </c>
      <c r="H144" s="3" t="str">
        <f t="array" ref="H14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4" s="3">
        <f t="array" ref="I14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4" s="3" t="str">
        <f t="array" ref="J1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4" s="3">
        <f t="array" ref="K1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4" s="3" t="str">
        <f t="array" ref="L1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4" s="3">
        <f t="array" ref="M1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4" s="3" t="str">
        <f t="array" ref="N1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4" s="3" t="str">
        <f t="array" ref="P1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4" s="3">
        <f t="array" ref="Q1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45" spans="1:18" x14ac:dyDescent="0.25">
      <c r="A145" t="s">
        <v>582</v>
      </c>
      <c r="B145" s="3">
        <v>43695797</v>
      </c>
      <c r="C145" s="28" t="s">
        <v>324</v>
      </c>
      <c r="D145" t="str">
        <f t="array" ref="D145">IFERROR(INDEX(Feuil15!$A$4:$A$860,MATCH(Tableau1[[#This Row],[Code]],Feuil15!$B$4:$B$860,0)),"Non présent")</f>
        <v>IP21</v>
      </c>
      <c r="E145">
        <f>IFERROR(INDEX(Feuil15!$C$4:$C$860,MATCH(Tableau1[[#This Row],[Code]],Feuil15!$B$4:$B$860,0)),0)</f>
        <v>6</v>
      </c>
      <c r="F145" s="3" t="str">
        <f t="array" ref="F145">IFERROR(INDEX(Feuil15!$A$4:$A$860,MATCH(1,(Feuil15!$B$4:$B$860=Tableau1[[#This Row],[Code]])*(Feuil15!$A$4:$A$860&lt;&gt;Tableau1[[#This Row],[Emplacement1]]),0),1),"Non présent")</f>
        <v>Non présent</v>
      </c>
      <c r="G145" s="3">
        <f t="array" ref="G145">IFERROR(INDEX(Feuil15!$C$4:$C$860,MATCH(1,(Feuil15!$B$4:$B$860=Tableau1[[#This Row],[Code]])*(Feuil15!$A$4:$A$860&lt;&gt;Tableau1[[#This Row],[Emplacement1]]),0),1),0)</f>
        <v>0</v>
      </c>
      <c r="H145" s="3" t="str">
        <f t="array" ref="H14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5" s="3">
        <f t="array" ref="I14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5" s="3" t="str">
        <f t="array" ref="J1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5" s="3">
        <f t="array" ref="K1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5" s="3" t="str">
        <f t="array" ref="L1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5" s="3">
        <f t="array" ref="M1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5" s="3" t="str">
        <f t="array" ref="N1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5" s="3" t="str">
        <f t="array" ref="P1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5" s="3">
        <f t="array" ref="Q1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5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146" spans="1:18" x14ac:dyDescent="0.25">
      <c r="A146" t="s">
        <v>583</v>
      </c>
      <c r="B146" s="3">
        <v>43695800</v>
      </c>
      <c r="C146" s="28" t="s">
        <v>324</v>
      </c>
      <c r="D146" t="str">
        <f t="array" ref="D146">IFERROR(INDEX(Feuil15!$A$4:$A$860,MATCH(Tableau1[[#This Row],[Code]],Feuil15!$B$4:$B$860,0)),"Non présent")</f>
        <v>PK59</v>
      </c>
      <c r="E146">
        <f>IFERROR(INDEX(Feuil15!$C$4:$C$860,MATCH(Tableau1[[#This Row],[Code]],Feuil15!$B$4:$B$860,0)),0)</f>
        <v>1</v>
      </c>
      <c r="F146" s="3" t="str">
        <f t="array" ref="F146">IFERROR(INDEX(Feuil15!$A$4:$A$860,MATCH(1,(Feuil15!$B$4:$B$860=Tableau1[[#This Row],[Code]])*(Feuil15!$A$4:$A$860&lt;&gt;Tableau1[[#This Row],[Emplacement1]]),0),1),"Non présent")</f>
        <v>Non présent</v>
      </c>
      <c r="G146" s="3">
        <f t="array" ref="G146">IFERROR(INDEX(Feuil15!$C$4:$C$860,MATCH(1,(Feuil15!$B$4:$B$860=Tableau1[[#This Row],[Code]])*(Feuil15!$A$4:$A$860&lt;&gt;Tableau1[[#This Row],[Emplacement1]]),0),1),0)</f>
        <v>0</v>
      </c>
      <c r="H146" s="3" t="str">
        <f t="array" ref="H14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6" s="3">
        <f t="array" ref="I14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6" s="3" t="str">
        <f t="array" ref="J1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6" s="3">
        <f t="array" ref="K1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6" s="3" t="str">
        <f t="array" ref="L1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6" s="3">
        <f t="array" ref="M1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6" s="3" t="str">
        <f t="array" ref="N1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6" s="3" t="str">
        <f t="array" ref="P1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6" s="3">
        <f t="array" ref="Q1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6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47" spans="1:18" x14ac:dyDescent="0.25">
      <c r="A147" t="s">
        <v>584</v>
      </c>
      <c r="B147" s="3">
        <v>43769301</v>
      </c>
      <c r="C147" s="28" t="s">
        <v>324</v>
      </c>
      <c r="D147" t="str">
        <f t="array" ref="D147">IFERROR(INDEX(Feuil15!$A$4:$A$860,MATCH(Tableau1[[#This Row],[Code]],Feuil15!$B$4:$B$860,0)),"Non présent")</f>
        <v>PK48</v>
      </c>
      <c r="E147">
        <f>IFERROR(INDEX(Feuil15!$C$4:$C$860,MATCH(Tableau1[[#This Row],[Code]],Feuil15!$B$4:$B$860,0)),0)</f>
        <v>9</v>
      </c>
      <c r="F147" s="3" t="str">
        <f t="array" ref="F147">IFERROR(INDEX(Feuil15!$A$4:$A$860,MATCH(1,(Feuil15!$B$4:$B$860=Tableau1[[#This Row],[Code]])*(Feuil15!$A$4:$A$860&lt;&gt;Tableau1[[#This Row],[Emplacement1]]),0),1),"Non présent")</f>
        <v>Non présent</v>
      </c>
      <c r="G147" s="3">
        <f t="array" ref="G147">IFERROR(INDEX(Feuil15!$C$4:$C$860,MATCH(1,(Feuil15!$B$4:$B$860=Tableau1[[#This Row],[Code]])*(Feuil15!$A$4:$A$860&lt;&gt;Tableau1[[#This Row],[Emplacement1]]),0),1),0)</f>
        <v>0</v>
      </c>
      <c r="H147" s="3" t="str">
        <f t="array" ref="H14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7" s="3">
        <f t="array" ref="I14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7" s="3" t="str">
        <f t="array" ref="J1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7" s="3">
        <f t="array" ref="K1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7" s="3" t="str">
        <f t="array" ref="L1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7" s="3">
        <f t="array" ref="M1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7" s="3" t="str">
        <f t="array" ref="N1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7" s="3" t="str">
        <f t="array" ref="P1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7" s="3">
        <f t="array" ref="Q1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7" s="3">
        <f>Tableau1[[#This Row],[Stock7]]+Tableau1[[#This Row],[Stock5]]+Tableau1[[#This Row],[Stock3]]+Tableau1[[#This Row],[Stock6]]+Tableau1[[#This Row],[Stock4]]+Tableau1[[#This Row],[Stock2]]+Tableau1[[#This Row],[Stock1]]</f>
        <v>9</v>
      </c>
    </row>
    <row r="148" spans="1:18" x14ac:dyDescent="0.25">
      <c r="A148" t="s">
        <v>585</v>
      </c>
      <c r="B148" s="3">
        <v>43695803</v>
      </c>
      <c r="C148" s="28" t="s">
        <v>324</v>
      </c>
      <c r="D148" t="str">
        <f t="array" ref="D148">IFERROR(INDEX(Feuil15!$A$4:$A$860,MATCH(Tableau1[[#This Row],[Code]],Feuil15!$B$4:$B$860,0)),"Non présent")</f>
        <v>IP25</v>
      </c>
      <c r="E148">
        <f>IFERROR(INDEX(Feuil15!$C$4:$C$860,MATCH(Tableau1[[#This Row],[Code]],Feuil15!$B$4:$B$860,0)),0)</f>
        <v>3</v>
      </c>
      <c r="F148" s="3" t="str">
        <f t="array" ref="F148">IFERROR(INDEX(Feuil15!$A$4:$A$860,MATCH(1,(Feuil15!$B$4:$B$860=Tableau1[[#This Row],[Code]])*(Feuil15!$A$4:$A$860&lt;&gt;Tableau1[[#This Row],[Emplacement1]]),0),1),"Non présent")</f>
        <v>Non présent</v>
      </c>
      <c r="G148" s="3">
        <f t="array" ref="G148">IFERROR(INDEX(Feuil15!$C$4:$C$860,MATCH(1,(Feuil15!$B$4:$B$860=Tableau1[[#This Row],[Code]])*(Feuil15!$A$4:$A$860&lt;&gt;Tableau1[[#This Row],[Emplacement1]]),0),1),0)</f>
        <v>0</v>
      </c>
      <c r="H148" s="3" t="str">
        <f t="array" ref="H14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8" s="3">
        <f t="array" ref="I14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8" s="3" t="str">
        <f t="array" ref="J1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8" s="3">
        <f t="array" ref="K1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8" s="3" t="str">
        <f t="array" ref="L1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8" s="3">
        <f t="array" ref="M1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8" s="3" t="str">
        <f t="array" ref="N1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8" s="3" t="str">
        <f t="array" ref="P1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8" s="3">
        <f t="array" ref="Q1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8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49" spans="1:18" x14ac:dyDescent="0.25">
      <c r="A149" t="s">
        <v>586</v>
      </c>
      <c r="B149" s="3">
        <v>43695805</v>
      </c>
      <c r="C149" s="28" t="s">
        <v>324</v>
      </c>
      <c r="D149" t="str">
        <f t="array" ref="D149">IFERROR(INDEX(Feuil15!$A$4:$A$860,MATCH(Tableau1[[#This Row],[Code]],Feuil15!$B$4:$B$860,0)),"Non présent")</f>
        <v>PK61</v>
      </c>
      <c r="E149">
        <f>IFERROR(INDEX(Feuil15!$C$4:$C$860,MATCH(Tableau1[[#This Row],[Code]],Feuil15!$B$4:$B$860,0)),0)</f>
        <v>1</v>
      </c>
      <c r="F149" s="3" t="str">
        <f t="array" ref="F149">IFERROR(INDEX(Feuil15!$A$4:$A$860,MATCH(1,(Feuil15!$B$4:$B$860=Tableau1[[#This Row],[Code]])*(Feuil15!$A$4:$A$860&lt;&gt;Tableau1[[#This Row],[Emplacement1]]),0),1),"Non présent")</f>
        <v>Non présent</v>
      </c>
      <c r="G149" s="3">
        <f t="array" ref="G149">IFERROR(INDEX(Feuil15!$C$4:$C$860,MATCH(1,(Feuil15!$B$4:$B$860=Tableau1[[#This Row],[Code]])*(Feuil15!$A$4:$A$860&lt;&gt;Tableau1[[#This Row],[Emplacement1]]),0),1),0)</f>
        <v>0</v>
      </c>
      <c r="H149" s="3" t="str">
        <f t="array" ref="H14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9" s="3">
        <f t="array" ref="I14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9" s="3" t="str">
        <f t="array" ref="J1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9" s="3">
        <f t="array" ref="K1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9" s="3" t="str">
        <f t="array" ref="L1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9" s="3">
        <f t="array" ref="M1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9" s="3" t="str">
        <f t="array" ref="N1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9" s="3" t="str">
        <f t="array" ref="P1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9" s="3">
        <f t="array" ref="Q1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50" spans="1:18" x14ac:dyDescent="0.25">
      <c r="A150" t="s">
        <v>586</v>
      </c>
      <c r="B150" s="3">
        <v>43824132</v>
      </c>
      <c r="C150" s="28" t="s">
        <v>324</v>
      </c>
      <c r="D150" t="str">
        <f t="array" ref="D150">IFERROR(INDEX(Feuil15!$A$4:$A$860,MATCH(Tableau1[[#This Row],[Code]],Feuil15!$B$4:$B$860,0)),"Non présent")</f>
        <v>Non présent</v>
      </c>
      <c r="E150">
        <f>IFERROR(INDEX(Feuil15!$C$4:$C$860,MATCH(Tableau1[[#This Row],[Code]],Feuil15!$B$4:$B$860,0)),0)</f>
        <v>0</v>
      </c>
      <c r="F150" s="3" t="str">
        <f t="array" ref="F150">IFERROR(INDEX(Feuil15!$A$4:$A$860,MATCH(1,(Feuil15!$B$4:$B$860=Tableau1[[#This Row],[Code]])*(Feuil15!$A$4:$A$860&lt;&gt;Tableau1[[#This Row],[Emplacement1]]),0),1),"Non présent")</f>
        <v>Non présent</v>
      </c>
      <c r="G150" s="3">
        <f t="array" ref="G150">IFERROR(INDEX(Feuil15!$C$4:$C$860,MATCH(1,(Feuil15!$B$4:$B$860=Tableau1[[#This Row],[Code]])*(Feuil15!$A$4:$A$860&lt;&gt;Tableau1[[#This Row],[Emplacement1]]),0),1),0)</f>
        <v>0</v>
      </c>
      <c r="H150" s="3" t="str">
        <f t="array" ref="H15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0" s="3">
        <f t="array" ref="I15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0" s="3" t="str">
        <f t="array" ref="J1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0" s="3">
        <f t="array" ref="K1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0" s="3" t="str">
        <f t="array" ref="L1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0" s="3">
        <f t="array" ref="M1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0" s="3" t="str">
        <f t="array" ref="N1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0" s="3" t="str">
        <f t="array" ref="P1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0" s="3">
        <f t="array" ref="Q1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1" spans="1:18" x14ac:dyDescent="0.25">
      <c r="A151" t="s">
        <v>587</v>
      </c>
      <c r="B151" s="3">
        <v>43897658</v>
      </c>
      <c r="C151" s="28" t="s">
        <v>324</v>
      </c>
      <c r="D151" t="str">
        <f t="array" ref="D151">IFERROR(INDEX(Feuil15!$A$4:$A$860,MATCH(Tableau1[[#This Row],[Code]],Feuil15!$B$4:$B$860,0)),"Non présent")</f>
        <v>Non présent</v>
      </c>
      <c r="E151">
        <f>IFERROR(INDEX(Feuil15!$C$4:$C$860,MATCH(Tableau1[[#This Row],[Code]],Feuil15!$B$4:$B$860,0)),0)</f>
        <v>0</v>
      </c>
      <c r="F151" s="3" t="str">
        <f t="array" ref="F151">IFERROR(INDEX(Feuil15!$A$4:$A$860,MATCH(1,(Feuil15!$B$4:$B$860=Tableau1[[#This Row],[Code]])*(Feuil15!$A$4:$A$860&lt;&gt;Tableau1[[#This Row],[Emplacement1]]),0),1),"Non présent")</f>
        <v>Non présent</v>
      </c>
      <c r="G151" s="3">
        <f t="array" ref="G151">IFERROR(INDEX(Feuil15!$C$4:$C$860,MATCH(1,(Feuil15!$B$4:$B$860=Tableau1[[#This Row],[Code]])*(Feuil15!$A$4:$A$860&lt;&gt;Tableau1[[#This Row],[Emplacement1]]),0),1),0)</f>
        <v>0</v>
      </c>
      <c r="H151" s="3" t="str">
        <f t="array" ref="H15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1" s="3">
        <f t="array" ref="I15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1" s="3" t="str">
        <f t="array" ref="J1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1" s="3">
        <f t="array" ref="K1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1" s="3" t="str">
        <f t="array" ref="L1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1" s="3">
        <f t="array" ref="M1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1" s="3" t="str">
        <f t="array" ref="N1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1" s="3" t="str">
        <f t="array" ref="P1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1" s="3">
        <f t="array" ref="Q1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2" spans="1:18" x14ac:dyDescent="0.25">
      <c r="A152" t="s">
        <v>588</v>
      </c>
      <c r="B152" s="3">
        <v>43695806</v>
      </c>
      <c r="C152" s="28" t="s">
        <v>324</v>
      </c>
      <c r="D152" t="str">
        <f t="array" ref="D152">IFERROR(INDEX(Feuil15!$A$4:$A$860,MATCH(Tableau1[[#This Row],[Code]],Feuil15!$B$4:$B$860,0)),"Non présent")</f>
        <v>IP25</v>
      </c>
      <c r="E152">
        <f>IFERROR(INDEX(Feuil15!$C$4:$C$860,MATCH(Tableau1[[#This Row],[Code]],Feuil15!$B$4:$B$860,0)),0)</f>
        <v>3</v>
      </c>
      <c r="F152" s="3" t="str">
        <f t="array" ref="F152">IFERROR(INDEX(Feuil15!$A$4:$A$860,MATCH(1,(Feuil15!$B$4:$B$860=Tableau1[[#This Row],[Code]])*(Feuil15!$A$4:$A$860&lt;&gt;Tableau1[[#This Row],[Emplacement1]]),0),1),"Non présent")</f>
        <v>Non présent</v>
      </c>
      <c r="G152" s="3">
        <f t="array" ref="G152">IFERROR(INDEX(Feuil15!$C$4:$C$860,MATCH(1,(Feuil15!$B$4:$B$860=Tableau1[[#This Row],[Code]])*(Feuil15!$A$4:$A$860&lt;&gt;Tableau1[[#This Row],[Emplacement1]]),0),1),0)</f>
        <v>0</v>
      </c>
      <c r="H152" s="3" t="str">
        <f t="array" ref="H15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2" s="3">
        <f t="array" ref="I15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2" s="3" t="str">
        <f t="array" ref="J1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2" s="3">
        <f t="array" ref="K1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2" s="3" t="str">
        <f t="array" ref="L1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2" s="3">
        <f t="array" ref="M1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2" s="3" t="str">
        <f t="array" ref="N1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2" s="3" t="str">
        <f t="array" ref="P1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2" s="3">
        <f t="array" ref="Q1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2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53" spans="1:18" x14ac:dyDescent="0.25">
      <c r="A153" t="s">
        <v>589</v>
      </c>
      <c r="B153" s="3">
        <v>43695804</v>
      </c>
      <c r="C153" s="28" t="s">
        <v>324</v>
      </c>
      <c r="D153" t="str">
        <f t="array" ref="D153">IFERROR(INDEX(Feuil15!$A$4:$A$860,MATCH(Tableau1[[#This Row],[Code]],Feuil15!$B$4:$B$860,0)),"Non présent")</f>
        <v>PK61</v>
      </c>
      <c r="E153">
        <f>IFERROR(INDEX(Feuil15!$C$4:$C$860,MATCH(Tableau1[[#This Row],[Code]],Feuil15!$B$4:$B$860,0)),0)</f>
        <v>2</v>
      </c>
      <c r="F153" s="3" t="str">
        <f t="array" ref="F153">IFERROR(INDEX(Feuil15!$A$4:$A$860,MATCH(1,(Feuil15!$B$4:$B$860=Tableau1[[#This Row],[Code]])*(Feuil15!$A$4:$A$860&lt;&gt;Tableau1[[#This Row],[Emplacement1]]),0),1),"Non présent")</f>
        <v>Non présent</v>
      </c>
      <c r="G153" s="3">
        <f t="array" ref="G153">IFERROR(INDEX(Feuil15!$C$4:$C$860,MATCH(1,(Feuil15!$B$4:$B$860=Tableau1[[#This Row],[Code]])*(Feuil15!$A$4:$A$860&lt;&gt;Tableau1[[#This Row],[Emplacement1]]),0),1),0)</f>
        <v>0</v>
      </c>
      <c r="H153" s="3" t="str">
        <f t="array" ref="H15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3" s="3">
        <f t="array" ref="I15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3" s="3" t="str">
        <f t="array" ref="J1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3" s="3">
        <f t="array" ref="K1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3" s="3" t="str">
        <f t="array" ref="L1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3" s="3">
        <f t="array" ref="M1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3" s="3" t="str">
        <f t="array" ref="N1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3" s="3" t="str">
        <f t="array" ref="P1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3" s="3">
        <f t="array" ref="Q1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54" spans="1:18" x14ac:dyDescent="0.25">
      <c r="A154" t="s">
        <v>590</v>
      </c>
      <c r="B154" s="61" t="s">
        <v>766</v>
      </c>
      <c r="C154" s="28" t="s">
        <v>324</v>
      </c>
      <c r="D154" t="str">
        <f t="array" ref="D154">IFERROR(INDEX(Feuil15!$A$4:$A$860,MATCH(Tableau1[[#This Row],[Code]],Feuil15!$B$4:$B$860,0)),"Non présent")</f>
        <v>Non présent</v>
      </c>
      <c r="E154">
        <f>IFERROR(INDEX(Feuil15!$C$4:$C$860,MATCH(Tableau1[[#This Row],[Code]],Feuil15!$B$4:$B$860,0)),0)</f>
        <v>0</v>
      </c>
      <c r="F154" s="3" t="str">
        <f t="array" ref="F154">IFERROR(INDEX(Feuil15!$A$4:$A$860,MATCH(1,(Feuil15!$B$4:$B$860=Tableau1[[#This Row],[Code]])*(Feuil15!$A$4:$A$860&lt;&gt;Tableau1[[#This Row],[Emplacement1]]),0),1),"Non présent")</f>
        <v>Non présent</v>
      </c>
      <c r="G154" s="3">
        <f t="array" ref="G154">IFERROR(INDEX(Feuil15!$C$4:$C$860,MATCH(1,(Feuil15!$B$4:$B$860=Tableau1[[#This Row],[Code]])*(Feuil15!$A$4:$A$860&lt;&gt;Tableau1[[#This Row],[Emplacement1]]),0),1),0)</f>
        <v>0</v>
      </c>
      <c r="H154" s="3" t="str">
        <f t="array" ref="H15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4" s="3">
        <f t="array" ref="I15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4" s="3" t="str">
        <f t="array" ref="J1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4" s="3">
        <f t="array" ref="K1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4" s="3" t="str">
        <f t="array" ref="L1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4" s="3">
        <f t="array" ref="M1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4" s="3" t="str">
        <f t="array" ref="N1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4" s="3" t="str">
        <f t="array" ref="P1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4" s="3">
        <f t="array" ref="Q1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5" spans="1:18" x14ac:dyDescent="0.25">
      <c r="A155" t="s">
        <v>591</v>
      </c>
      <c r="B155" s="3">
        <v>43801387</v>
      </c>
      <c r="C155" s="28" t="s">
        <v>324</v>
      </c>
      <c r="D155" t="str">
        <f t="array" ref="D155">IFERROR(INDEX(Feuil15!$A$4:$A$860,MATCH(Tableau1[[#This Row],[Code]],Feuil15!$B$4:$B$860,0)),"Non présent")</f>
        <v>IP24</v>
      </c>
      <c r="E155">
        <f>IFERROR(INDEX(Feuil15!$C$4:$C$860,MATCH(Tableau1[[#This Row],[Code]],Feuil15!$B$4:$B$860,0)),0)</f>
        <v>5</v>
      </c>
      <c r="F155" s="3" t="str">
        <f t="array" ref="F155">IFERROR(INDEX(Feuil15!$A$4:$A$860,MATCH(1,(Feuil15!$B$4:$B$860=Tableau1[[#This Row],[Code]])*(Feuil15!$A$4:$A$860&lt;&gt;Tableau1[[#This Row],[Emplacement1]]),0),1),"Non présent")</f>
        <v>Non présent</v>
      </c>
      <c r="G155" s="3">
        <f t="array" ref="G155">IFERROR(INDEX(Feuil15!$C$4:$C$860,MATCH(1,(Feuil15!$B$4:$B$860=Tableau1[[#This Row],[Code]])*(Feuil15!$A$4:$A$860&lt;&gt;Tableau1[[#This Row],[Emplacement1]]),0),1),0)</f>
        <v>0</v>
      </c>
      <c r="H155" s="3" t="str">
        <f t="array" ref="H15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5" s="3">
        <f t="array" ref="I15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5" s="3" t="str">
        <f t="array" ref="J1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5" s="3">
        <f t="array" ref="K1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5" s="3" t="str">
        <f t="array" ref="L1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5" s="3">
        <f t="array" ref="M1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5" s="3" t="str">
        <f t="array" ref="N1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5" s="3" t="str">
        <f t="array" ref="P1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5" s="3">
        <f t="array" ref="Q1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5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156" spans="1:18" x14ac:dyDescent="0.25">
      <c r="A156" t="s">
        <v>592</v>
      </c>
      <c r="B156" s="3">
        <v>43755149</v>
      </c>
      <c r="C156" s="28" t="s">
        <v>324</v>
      </c>
      <c r="D156" t="str">
        <f t="array" ref="D156">IFERROR(INDEX(Feuil15!$A$4:$A$860,MATCH(Tableau1[[#This Row],[Code]],Feuil15!$B$4:$B$860,0)),"Non présent")</f>
        <v>Non présent</v>
      </c>
      <c r="E156">
        <f>IFERROR(INDEX(Feuil15!$C$4:$C$860,MATCH(Tableau1[[#This Row],[Code]],Feuil15!$B$4:$B$860,0)),0)</f>
        <v>0</v>
      </c>
      <c r="F156" s="3" t="str">
        <f t="array" ref="F156">IFERROR(INDEX(Feuil15!$A$4:$A$860,MATCH(1,(Feuil15!$B$4:$B$860=Tableau1[[#This Row],[Code]])*(Feuil15!$A$4:$A$860&lt;&gt;Tableau1[[#This Row],[Emplacement1]]),0),1),"Non présent")</f>
        <v>Non présent</v>
      </c>
      <c r="G156" s="3">
        <f t="array" ref="G156">IFERROR(INDEX(Feuil15!$C$4:$C$860,MATCH(1,(Feuil15!$B$4:$B$860=Tableau1[[#This Row],[Code]])*(Feuil15!$A$4:$A$860&lt;&gt;Tableau1[[#This Row],[Emplacement1]]),0),1),0)</f>
        <v>0</v>
      </c>
      <c r="H156" s="3" t="str">
        <f t="array" ref="H15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6" s="3">
        <f t="array" ref="I15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6" s="3" t="str">
        <f t="array" ref="J1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6" s="3">
        <f t="array" ref="K1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6" s="3" t="str">
        <f t="array" ref="L1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6" s="3">
        <f t="array" ref="M1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6" s="3" t="str">
        <f t="array" ref="N1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6" s="3" t="str">
        <f t="array" ref="P1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6" s="3">
        <f t="array" ref="Q1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7" spans="1:18" x14ac:dyDescent="0.25">
      <c r="A157" t="s">
        <v>593</v>
      </c>
      <c r="B157" s="3">
        <v>43757369</v>
      </c>
      <c r="C157" s="28" t="s">
        <v>324</v>
      </c>
      <c r="D157" t="str">
        <f t="array" ref="D157">IFERROR(INDEX(Feuil15!$A$4:$A$860,MATCH(Tableau1[[#This Row],[Code]],Feuil15!$B$4:$B$860,0)),"Non présent")</f>
        <v>Non présent</v>
      </c>
      <c r="E157">
        <f>IFERROR(INDEX(Feuil15!$C$4:$C$860,MATCH(Tableau1[[#This Row],[Code]],Feuil15!$B$4:$B$860,0)),0)</f>
        <v>0</v>
      </c>
      <c r="F157" s="3" t="str">
        <f t="array" ref="F157">IFERROR(INDEX(Feuil15!$A$4:$A$860,MATCH(1,(Feuil15!$B$4:$B$860=Tableau1[[#This Row],[Code]])*(Feuil15!$A$4:$A$860&lt;&gt;Tableau1[[#This Row],[Emplacement1]]),0),1),"Non présent")</f>
        <v>Non présent</v>
      </c>
      <c r="G157" s="3">
        <f t="array" ref="G157">IFERROR(INDEX(Feuil15!$C$4:$C$860,MATCH(1,(Feuil15!$B$4:$B$860=Tableau1[[#This Row],[Code]])*(Feuil15!$A$4:$A$860&lt;&gt;Tableau1[[#This Row],[Emplacement1]]),0),1),0)</f>
        <v>0</v>
      </c>
      <c r="H157" s="3" t="str">
        <f t="array" ref="H15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7" s="3">
        <f t="array" ref="I15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7" s="3" t="str">
        <f t="array" ref="J1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7" s="3">
        <f t="array" ref="K1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7" s="3" t="str">
        <f t="array" ref="L1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7" s="3">
        <f t="array" ref="M1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7" s="3" t="str">
        <f t="array" ref="N1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7" s="3" t="str">
        <f t="array" ref="P1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7" s="3">
        <f t="array" ref="Q1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8" spans="1:18" x14ac:dyDescent="0.25">
      <c r="A158" t="s">
        <v>594</v>
      </c>
      <c r="B158" s="3">
        <v>43974627</v>
      </c>
      <c r="C158" s="28" t="s">
        <v>324</v>
      </c>
      <c r="D158" t="str">
        <f t="array" ref="D158">IFERROR(INDEX(Feuil15!$A$4:$A$860,MATCH(Tableau1[[#This Row],[Code]],Feuil15!$B$4:$B$860,0)),"Non présent")</f>
        <v>Non présent</v>
      </c>
      <c r="E158">
        <f>IFERROR(INDEX(Feuil15!$C$4:$C$860,MATCH(Tableau1[[#This Row],[Code]],Feuil15!$B$4:$B$860,0)),0)</f>
        <v>0</v>
      </c>
      <c r="F158" s="3" t="str">
        <f t="array" ref="F158">IFERROR(INDEX(Feuil15!$A$4:$A$860,MATCH(1,(Feuil15!$B$4:$B$860=Tableau1[[#This Row],[Code]])*(Feuil15!$A$4:$A$860&lt;&gt;Tableau1[[#This Row],[Emplacement1]]),0),1),"Non présent")</f>
        <v>Non présent</v>
      </c>
      <c r="G158" s="3">
        <f t="array" ref="G158">IFERROR(INDEX(Feuil15!$C$4:$C$860,MATCH(1,(Feuil15!$B$4:$B$860=Tableau1[[#This Row],[Code]])*(Feuil15!$A$4:$A$860&lt;&gt;Tableau1[[#This Row],[Emplacement1]]),0),1),0)</f>
        <v>0</v>
      </c>
      <c r="H158" s="3" t="str">
        <f t="array" ref="H15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8" s="3">
        <f t="array" ref="I15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8" s="3" t="str">
        <f t="array" ref="J1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8" s="3">
        <f t="array" ref="K1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8" s="3" t="str">
        <f t="array" ref="L1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8" s="3">
        <f t="array" ref="M1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8" s="3" t="str">
        <f t="array" ref="N1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8" s="3" t="str">
        <f t="array" ref="P1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8" s="3">
        <f t="array" ref="Q1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9" spans="1:18" x14ac:dyDescent="0.25">
      <c r="A159" t="s">
        <v>595</v>
      </c>
      <c r="B159" s="3">
        <v>43757366</v>
      </c>
      <c r="C159" s="28" t="s">
        <v>324</v>
      </c>
      <c r="D159" t="str">
        <f t="array" ref="D159">IFERROR(INDEX(Feuil15!$A$4:$A$860,MATCH(Tableau1[[#This Row],[Code]],Feuil15!$B$4:$B$860,0)),"Non présent")</f>
        <v>Non présent</v>
      </c>
      <c r="E159">
        <f>IFERROR(INDEX(Feuil15!$C$4:$C$860,MATCH(Tableau1[[#This Row],[Code]],Feuil15!$B$4:$B$860,0)),0)</f>
        <v>0</v>
      </c>
      <c r="F159" s="3" t="str">
        <f t="array" ref="F159">IFERROR(INDEX(Feuil15!$A$4:$A$860,MATCH(1,(Feuil15!$B$4:$B$860=Tableau1[[#This Row],[Code]])*(Feuil15!$A$4:$A$860&lt;&gt;Tableau1[[#This Row],[Emplacement1]]),0),1),"Non présent")</f>
        <v>Non présent</v>
      </c>
      <c r="G159" s="3">
        <f t="array" ref="G159">IFERROR(INDEX(Feuil15!$C$4:$C$860,MATCH(1,(Feuil15!$B$4:$B$860=Tableau1[[#This Row],[Code]])*(Feuil15!$A$4:$A$860&lt;&gt;Tableau1[[#This Row],[Emplacement1]]),0),1),0)</f>
        <v>0</v>
      </c>
      <c r="H159" s="3" t="str">
        <f t="array" ref="H15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9" s="3">
        <f t="array" ref="I15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9" s="3" t="str">
        <f t="array" ref="J1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9" s="3">
        <f t="array" ref="K1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9" s="3" t="str">
        <f t="array" ref="L1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9" s="3">
        <f t="array" ref="M1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9" s="3" t="str">
        <f t="array" ref="N1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9" s="3" t="str">
        <f t="array" ref="P1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9" s="3">
        <f t="array" ref="Q1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0" spans="1:18" x14ac:dyDescent="0.25">
      <c r="A160" t="s">
        <v>596</v>
      </c>
      <c r="B160" s="3">
        <v>43974634</v>
      </c>
      <c r="C160" s="28" t="s">
        <v>324</v>
      </c>
      <c r="D160" t="str">
        <f t="array" ref="D160">IFERROR(INDEX(Feuil15!$A$4:$A$860,MATCH(Tableau1[[#This Row],[Code]],Feuil15!$B$4:$B$860,0)),"Non présent")</f>
        <v>Non présent</v>
      </c>
      <c r="E160">
        <f>IFERROR(INDEX(Feuil15!$C$4:$C$860,MATCH(Tableau1[[#This Row],[Code]],Feuil15!$B$4:$B$860,0)),0)</f>
        <v>0</v>
      </c>
      <c r="F160" s="3" t="str">
        <f t="array" ref="F160">IFERROR(INDEX(Feuil15!$A$4:$A$860,MATCH(1,(Feuil15!$B$4:$B$860=Tableau1[[#This Row],[Code]])*(Feuil15!$A$4:$A$860&lt;&gt;Tableau1[[#This Row],[Emplacement1]]),0),1),"Non présent")</f>
        <v>Non présent</v>
      </c>
      <c r="G160" s="3">
        <f t="array" ref="G160">IFERROR(INDEX(Feuil15!$C$4:$C$860,MATCH(1,(Feuil15!$B$4:$B$860=Tableau1[[#This Row],[Code]])*(Feuil15!$A$4:$A$860&lt;&gt;Tableau1[[#This Row],[Emplacement1]]),0),1),0)</f>
        <v>0</v>
      </c>
      <c r="H160" s="3" t="str">
        <f t="array" ref="H16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0" s="3">
        <f t="array" ref="I16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0" s="3" t="str">
        <f t="array" ref="J1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0" s="3">
        <f t="array" ref="K1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0" s="3" t="str">
        <f t="array" ref="L1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0" s="3">
        <f t="array" ref="M1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0" s="3" t="str">
        <f t="array" ref="N1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0" s="3" t="str">
        <f t="array" ref="P1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0" s="3">
        <f t="array" ref="Q1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1" spans="1:18" x14ac:dyDescent="0.25">
      <c r="A161" t="s">
        <v>597</v>
      </c>
      <c r="B161" s="3">
        <v>43682769</v>
      </c>
      <c r="C161" s="28" t="s">
        <v>324</v>
      </c>
      <c r="D161" t="str">
        <f t="array" ref="D161">IFERROR(INDEX(Feuil15!$A$4:$A$860,MATCH(Tableau1[[#This Row],[Code]],Feuil15!$B$4:$B$860,0)),"Non présent")</f>
        <v>PK58</v>
      </c>
      <c r="E161">
        <f>IFERROR(INDEX(Feuil15!$C$4:$C$860,MATCH(Tableau1[[#This Row],[Code]],Feuil15!$B$4:$B$860,0)),0)</f>
        <v>2</v>
      </c>
      <c r="F161" s="3" t="str">
        <f t="array" ref="F161">IFERROR(INDEX(Feuil15!$A$4:$A$860,MATCH(1,(Feuil15!$B$4:$B$860=Tableau1[[#This Row],[Code]])*(Feuil15!$A$4:$A$860&lt;&gt;Tableau1[[#This Row],[Emplacement1]]),0),1),"Non présent")</f>
        <v>Non présent</v>
      </c>
      <c r="G161" s="3">
        <f t="array" ref="G161">IFERROR(INDEX(Feuil15!$C$4:$C$860,MATCH(1,(Feuil15!$B$4:$B$860=Tableau1[[#This Row],[Code]])*(Feuil15!$A$4:$A$860&lt;&gt;Tableau1[[#This Row],[Emplacement1]]),0),1),0)</f>
        <v>0</v>
      </c>
      <c r="H161" s="3" t="str">
        <f t="array" ref="H16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1" s="3">
        <f t="array" ref="I16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1" s="3" t="str">
        <f t="array" ref="J1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1" s="3">
        <f t="array" ref="K1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1" s="3" t="str">
        <f t="array" ref="L1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1" s="3">
        <f t="array" ref="M1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1" s="3" t="str">
        <f t="array" ref="N1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1" s="3" t="str">
        <f t="array" ref="P1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1" s="3">
        <f t="array" ref="Q1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62" spans="1:18" x14ac:dyDescent="0.25">
      <c r="A162" t="s">
        <v>598</v>
      </c>
      <c r="B162" s="3">
        <v>43897656</v>
      </c>
      <c r="C162" s="28" t="s">
        <v>324</v>
      </c>
      <c r="D162" t="str">
        <f t="array" ref="D162">IFERROR(INDEX(Feuil15!$A$4:$A$860,MATCH(Tableau1[[#This Row],[Code]],Feuil15!$B$4:$B$860,0)),"Non présent")</f>
        <v>CHAT23</v>
      </c>
      <c r="E162">
        <f>IFERROR(INDEX(Feuil15!$C$4:$C$860,MATCH(Tableau1[[#This Row],[Code]],Feuil15!$B$4:$B$860,0)),0)</f>
        <v>1</v>
      </c>
      <c r="F162" s="3" t="str">
        <f t="array" ref="F162">IFERROR(INDEX(Feuil15!$A$4:$A$860,MATCH(1,(Feuil15!$B$4:$B$860=Tableau1[[#This Row],[Code]])*(Feuil15!$A$4:$A$860&lt;&gt;Tableau1[[#This Row],[Emplacement1]]),0),1),"Non présent")</f>
        <v>Non présent</v>
      </c>
      <c r="G162" s="3">
        <f t="array" ref="G162">IFERROR(INDEX(Feuil15!$C$4:$C$860,MATCH(1,(Feuil15!$B$4:$B$860=Tableau1[[#This Row],[Code]])*(Feuil15!$A$4:$A$860&lt;&gt;Tableau1[[#This Row],[Emplacement1]]),0),1),0)</f>
        <v>0</v>
      </c>
      <c r="H162" s="3" t="str">
        <f t="array" ref="H16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2" s="3">
        <f t="array" ref="I16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2" s="3" t="str">
        <f t="array" ref="J1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2" s="3">
        <f t="array" ref="K1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2" s="3" t="str">
        <f t="array" ref="L1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2" s="3">
        <f t="array" ref="M1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2" s="3" t="str">
        <f t="array" ref="N1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2" s="3" t="str">
        <f t="array" ref="P1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2" s="3">
        <f t="array" ref="Q1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63" spans="1:18" x14ac:dyDescent="0.25">
      <c r="A163" t="s">
        <v>599</v>
      </c>
      <c r="B163" s="3">
        <v>43974644</v>
      </c>
      <c r="C163" s="28" t="s">
        <v>324</v>
      </c>
      <c r="D163" t="str">
        <f t="array" ref="D163">IFERROR(INDEX(Feuil15!$A$4:$A$860,MATCH(Tableau1[[#This Row],[Code]],Feuil15!$B$4:$B$860,0)),"Non présent")</f>
        <v>Non présent</v>
      </c>
      <c r="E163">
        <f>IFERROR(INDEX(Feuil15!$C$4:$C$860,MATCH(Tableau1[[#This Row],[Code]],Feuil15!$B$4:$B$860,0)),0)</f>
        <v>0</v>
      </c>
      <c r="F163" s="3" t="str">
        <f t="array" ref="F163">IFERROR(INDEX(Feuil15!$A$4:$A$860,MATCH(1,(Feuil15!$B$4:$B$860=Tableau1[[#This Row],[Code]])*(Feuil15!$A$4:$A$860&lt;&gt;Tableau1[[#This Row],[Emplacement1]]),0),1),"Non présent")</f>
        <v>Non présent</v>
      </c>
      <c r="G163" s="3">
        <f t="array" ref="G163">IFERROR(INDEX(Feuil15!$C$4:$C$860,MATCH(1,(Feuil15!$B$4:$B$860=Tableau1[[#This Row],[Code]])*(Feuil15!$A$4:$A$860&lt;&gt;Tableau1[[#This Row],[Emplacement1]]),0),1),0)</f>
        <v>0</v>
      </c>
      <c r="H163" s="3" t="str">
        <f t="array" ref="H16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3" s="3">
        <f t="array" ref="I16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3" s="3" t="str">
        <f t="array" ref="J1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3" s="3">
        <f t="array" ref="K1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3" s="3" t="str">
        <f t="array" ref="L1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3" s="3">
        <f t="array" ref="M1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3" s="3" t="str">
        <f t="array" ref="N1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3" s="3" t="str">
        <f t="array" ref="P1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3" s="3">
        <f t="array" ref="Q1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4" spans="1:18" x14ac:dyDescent="0.25">
      <c r="A164" t="s">
        <v>600</v>
      </c>
      <c r="B164" s="3">
        <v>43685589</v>
      </c>
      <c r="C164" s="28" t="s">
        <v>324</v>
      </c>
      <c r="D164" t="str">
        <f t="array" ref="D164">IFERROR(INDEX(Feuil15!$A$4:$A$860,MATCH(Tableau1[[#This Row],[Code]],Feuil15!$B$4:$B$860,0)),"Non présent")</f>
        <v>CHAT23</v>
      </c>
      <c r="E164">
        <f>IFERROR(INDEX(Feuil15!$C$4:$C$860,MATCH(Tableau1[[#This Row],[Code]],Feuil15!$B$4:$B$860,0)),0)</f>
        <v>1</v>
      </c>
      <c r="F164" s="3" t="str">
        <f t="array" ref="F164">IFERROR(INDEX(Feuil15!$A$4:$A$860,MATCH(1,(Feuil15!$B$4:$B$860=Tableau1[[#This Row],[Code]])*(Feuil15!$A$4:$A$860&lt;&gt;Tableau1[[#This Row],[Emplacement1]]),0),1),"Non présent")</f>
        <v>Non présent</v>
      </c>
      <c r="G164" s="3">
        <f t="array" ref="G164">IFERROR(INDEX(Feuil15!$C$4:$C$860,MATCH(1,(Feuil15!$B$4:$B$860=Tableau1[[#This Row],[Code]])*(Feuil15!$A$4:$A$860&lt;&gt;Tableau1[[#This Row],[Emplacement1]]),0),1),0)</f>
        <v>0</v>
      </c>
      <c r="H164" s="3" t="str">
        <f t="array" ref="H16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4" s="3">
        <f t="array" ref="I16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4" s="3" t="str">
        <f t="array" ref="J1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4" s="3">
        <f t="array" ref="K1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4" s="3" t="str">
        <f t="array" ref="L1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4" s="3">
        <f t="array" ref="M1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4" s="3" t="str">
        <f t="array" ref="N1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4" s="3" t="str">
        <f t="array" ref="P1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4" s="3">
        <f t="array" ref="Q1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65" spans="1:18" x14ac:dyDescent="0.25">
      <c r="A165" t="s">
        <v>601</v>
      </c>
      <c r="B165" s="3">
        <v>43685592</v>
      </c>
      <c r="C165" s="28" t="s">
        <v>324</v>
      </c>
      <c r="D165" t="str">
        <f t="array" ref="D165">IFERROR(INDEX(Feuil15!$A$4:$A$860,MATCH(Tableau1[[#This Row],[Code]],Feuil15!$B$4:$B$860,0)),"Non présent")</f>
        <v>CHAT24</v>
      </c>
      <c r="E165">
        <f>IFERROR(INDEX(Feuil15!$C$4:$C$860,MATCH(Tableau1[[#This Row],[Code]],Feuil15!$B$4:$B$860,0)),0)</f>
        <v>2</v>
      </c>
      <c r="F165" s="3" t="str">
        <f t="array" ref="F165">IFERROR(INDEX(Feuil15!$A$4:$A$860,MATCH(1,(Feuil15!$B$4:$B$860=Tableau1[[#This Row],[Code]])*(Feuil15!$A$4:$A$860&lt;&gt;Tableau1[[#This Row],[Emplacement1]]),0),1),"Non présent")</f>
        <v>Non présent</v>
      </c>
      <c r="G165" s="3">
        <f t="array" ref="G165">IFERROR(INDEX(Feuil15!$C$4:$C$860,MATCH(1,(Feuil15!$B$4:$B$860=Tableau1[[#This Row],[Code]])*(Feuil15!$A$4:$A$860&lt;&gt;Tableau1[[#This Row],[Emplacement1]]),0),1),0)</f>
        <v>0</v>
      </c>
      <c r="H165" s="3" t="str">
        <f t="array" ref="H16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5" s="3">
        <f t="array" ref="I16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5" s="3" t="str">
        <f t="array" ref="J1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5" s="3">
        <f t="array" ref="K1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5" s="3" t="str">
        <f t="array" ref="L1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5" s="3">
        <f t="array" ref="M1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5" s="3" t="str">
        <f t="array" ref="N1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5" s="3" t="str">
        <f t="array" ref="P1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5" s="3">
        <f t="array" ref="Q1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66" spans="1:18" x14ac:dyDescent="0.25">
      <c r="A166" t="s">
        <v>602</v>
      </c>
      <c r="B166" s="3">
        <v>43736001</v>
      </c>
      <c r="C166" s="28" t="s">
        <v>324</v>
      </c>
      <c r="D166" t="str">
        <f t="array" ref="D166">IFERROR(INDEX(Feuil15!$A$4:$A$860,MATCH(Tableau1[[#This Row],[Code]],Feuil15!$B$4:$B$860,0)),"Non présent")</f>
        <v>CHAT23</v>
      </c>
      <c r="E166">
        <f>IFERROR(INDEX(Feuil15!$C$4:$C$860,MATCH(Tableau1[[#This Row],[Code]],Feuil15!$B$4:$B$860,0)),0)</f>
        <v>1</v>
      </c>
      <c r="F166" s="3" t="str">
        <f t="array" ref="F166">IFERROR(INDEX(Feuil15!$A$4:$A$860,MATCH(1,(Feuil15!$B$4:$B$860=Tableau1[[#This Row],[Code]])*(Feuil15!$A$4:$A$860&lt;&gt;Tableau1[[#This Row],[Emplacement1]]),0),1),"Non présent")</f>
        <v>Non présent</v>
      </c>
      <c r="G166" s="3">
        <f t="array" ref="G166">IFERROR(INDEX(Feuil15!$C$4:$C$860,MATCH(1,(Feuil15!$B$4:$B$860=Tableau1[[#This Row],[Code]])*(Feuil15!$A$4:$A$860&lt;&gt;Tableau1[[#This Row],[Emplacement1]]),0),1),0)</f>
        <v>0</v>
      </c>
      <c r="H166" s="3" t="str">
        <f t="array" ref="H16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6" s="3">
        <f t="array" ref="I16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6" s="3" t="str">
        <f t="array" ref="J1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6" s="3">
        <f t="array" ref="K1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6" s="3" t="str">
        <f t="array" ref="L1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6" s="3">
        <f t="array" ref="M1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6" s="3" t="str">
        <f t="array" ref="N1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6" s="3" t="str">
        <f t="array" ref="P1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6" s="3">
        <f t="array" ref="Q1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6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67" spans="1:18" x14ac:dyDescent="0.25">
      <c r="A167" t="s">
        <v>603</v>
      </c>
      <c r="B167" s="3">
        <v>43872722</v>
      </c>
      <c r="C167" s="28" t="s">
        <v>324</v>
      </c>
      <c r="D167" t="str">
        <f t="array" ref="D167">IFERROR(INDEX(Feuil15!$A$4:$A$860,MATCH(Tableau1[[#This Row],[Code]],Feuil15!$B$4:$B$860,0)),"Non présent")</f>
        <v>CHAT23</v>
      </c>
      <c r="E167">
        <f>IFERROR(INDEX(Feuil15!$C$4:$C$860,MATCH(Tableau1[[#This Row],[Code]],Feuil15!$B$4:$B$860,0)),0)</f>
        <v>1</v>
      </c>
      <c r="F167" s="3" t="str">
        <f t="array" ref="F167">IFERROR(INDEX(Feuil15!$A$4:$A$860,MATCH(1,(Feuil15!$B$4:$B$860=Tableau1[[#This Row],[Code]])*(Feuil15!$A$4:$A$860&lt;&gt;Tableau1[[#This Row],[Emplacement1]]),0),1),"Non présent")</f>
        <v>Non présent</v>
      </c>
      <c r="G167" s="3">
        <f t="array" ref="G167">IFERROR(INDEX(Feuil15!$C$4:$C$860,MATCH(1,(Feuil15!$B$4:$B$860=Tableau1[[#This Row],[Code]])*(Feuil15!$A$4:$A$860&lt;&gt;Tableau1[[#This Row],[Emplacement1]]),0),1),0)</f>
        <v>0</v>
      </c>
      <c r="H167" s="3" t="str">
        <f t="array" ref="H16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7" s="3">
        <f t="array" ref="I16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7" s="3" t="str">
        <f t="array" ref="J1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7" s="3">
        <f t="array" ref="K1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7" s="3" t="str">
        <f t="array" ref="L1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7" s="3">
        <f t="array" ref="M1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7" s="3" t="str">
        <f t="array" ref="N1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7" s="3" t="str">
        <f t="array" ref="P1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7" s="3">
        <f t="array" ref="Q1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68" spans="1:18" x14ac:dyDescent="0.25">
      <c r="A168" t="s">
        <v>604</v>
      </c>
      <c r="B168" s="3">
        <v>43685712</v>
      </c>
      <c r="C168" s="28" t="s">
        <v>324</v>
      </c>
      <c r="D168" t="str">
        <f t="array" ref="D168">IFERROR(INDEX(Feuil15!$A$4:$A$860,MATCH(Tableau1[[#This Row],[Code]],Feuil15!$B$4:$B$860,0)),"Non présent")</f>
        <v>Non présent</v>
      </c>
      <c r="E168">
        <f>IFERROR(INDEX(Feuil15!$C$4:$C$860,MATCH(Tableau1[[#This Row],[Code]],Feuil15!$B$4:$B$860,0)),0)</f>
        <v>0</v>
      </c>
      <c r="F168" s="3" t="str">
        <f t="array" ref="F168">IFERROR(INDEX(Feuil15!$A$4:$A$860,MATCH(1,(Feuil15!$B$4:$B$860=Tableau1[[#This Row],[Code]])*(Feuil15!$A$4:$A$860&lt;&gt;Tableau1[[#This Row],[Emplacement1]]),0),1),"Non présent")</f>
        <v>Non présent</v>
      </c>
      <c r="G168" s="3">
        <f t="array" ref="G168">IFERROR(INDEX(Feuil15!$C$4:$C$860,MATCH(1,(Feuil15!$B$4:$B$860=Tableau1[[#This Row],[Code]])*(Feuil15!$A$4:$A$860&lt;&gt;Tableau1[[#This Row],[Emplacement1]]),0),1),0)</f>
        <v>0</v>
      </c>
      <c r="H168" s="3" t="str">
        <f t="array" ref="H16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8" s="3">
        <f t="array" ref="I16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8" s="3" t="str">
        <f t="array" ref="J1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8" s="3">
        <f t="array" ref="K1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8" s="3" t="str">
        <f t="array" ref="L1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8" s="3">
        <f t="array" ref="M1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8" s="3" t="str">
        <f t="array" ref="N1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8" s="3" t="str">
        <f t="array" ref="P1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8" s="3">
        <f t="array" ref="Q1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9" spans="1:18" x14ac:dyDescent="0.25">
      <c r="A169" t="s">
        <v>605</v>
      </c>
      <c r="B169" s="3">
        <v>43682819</v>
      </c>
      <c r="C169" s="28" t="s">
        <v>324</v>
      </c>
      <c r="D169" t="str">
        <f t="array" ref="D169">IFERROR(INDEX(Feuil15!$A$4:$A$860,MATCH(Tableau1[[#This Row],[Code]],Feuil15!$B$4:$B$860,0)),"Non présent")</f>
        <v>PK29</v>
      </c>
      <c r="E169">
        <f>IFERROR(INDEX(Feuil15!$C$4:$C$860,MATCH(Tableau1[[#This Row],[Code]],Feuil15!$B$4:$B$860,0)),0)</f>
        <v>2</v>
      </c>
      <c r="F169" s="3" t="str">
        <f t="array" ref="F169">IFERROR(INDEX(Feuil15!$A$4:$A$860,MATCH(1,(Feuil15!$B$4:$B$860=Tableau1[[#This Row],[Code]])*(Feuil15!$A$4:$A$860&lt;&gt;Tableau1[[#This Row],[Emplacement1]]),0),1),"Non présent")</f>
        <v>Non présent</v>
      </c>
      <c r="G169" s="3">
        <f t="array" ref="G169">IFERROR(INDEX(Feuil15!$C$4:$C$860,MATCH(1,(Feuil15!$B$4:$B$860=Tableau1[[#This Row],[Code]])*(Feuil15!$A$4:$A$860&lt;&gt;Tableau1[[#This Row],[Emplacement1]]),0),1),0)</f>
        <v>0</v>
      </c>
      <c r="H169" s="3" t="str">
        <f t="array" ref="H16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9" s="3">
        <f t="array" ref="I16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9" s="3" t="str">
        <f t="array" ref="J1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9" s="3">
        <f t="array" ref="K1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9" s="3" t="str">
        <f t="array" ref="L1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9" s="3">
        <f t="array" ref="M1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9" s="3" t="str">
        <f t="array" ref="N1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9" s="3" t="str">
        <f t="array" ref="P1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9" s="3">
        <f t="array" ref="Q1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70" spans="1:18" x14ac:dyDescent="0.25">
      <c r="A170" t="s">
        <v>606</v>
      </c>
      <c r="B170" s="3">
        <v>43682818</v>
      </c>
      <c r="C170" s="28" t="s">
        <v>324</v>
      </c>
      <c r="D170" t="str">
        <f t="array" ref="D170">IFERROR(INDEX(Feuil15!$A$4:$A$860,MATCH(Tableau1[[#This Row],[Code]],Feuil15!$B$4:$B$860,0)),"Non présent")</f>
        <v>CHIEN22</v>
      </c>
      <c r="E170">
        <f>IFERROR(INDEX(Feuil15!$C$4:$C$860,MATCH(Tableau1[[#This Row],[Code]],Feuil15!$B$4:$B$860,0)),0)</f>
        <v>1</v>
      </c>
      <c r="F170" s="3" t="str">
        <f t="array" ref="F170">IFERROR(INDEX(Feuil15!$A$4:$A$860,MATCH(1,(Feuil15!$B$4:$B$860=Tableau1[[#This Row],[Code]])*(Feuil15!$A$4:$A$860&lt;&gt;Tableau1[[#This Row],[Emplacement1]]),0),1),"Non présent")</f>
        <v>Non présent</v>
      </c>
      <c r="G170" s="3">
        <f t="array" ref="G170">IFERROR(INDEX(Feuil15!$C$4:$C$860,MATCH(1,(Feuil15!$B$4:$B$860=Tableau1[[#This Row],[Code]])*(Feuil15!$A$4:$A$860&lt;&gt;Tableau1[[#This Row],[Emplacement1]]),0),1),0)</f>
        <v>0</v>
      </c>
      <c r="H170" s="3" t="str">
        <f t="array" ref="H17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0" s="3">
        <f t="array" ref="I17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0" s="3" t="str">
        <f t="array" ref="J1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0" s="3">
        <f t="array" ref="K1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0" s="3" t="str">
        <f t="array" ref="L1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0" s="3">
        <f t="array" ref="M1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0" s="3" t="str">
        <f t="array" ref="N1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0" s="3" t="str">
        <f t="array" ref="P1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0" s="3">
        <f t="array" ref="Q1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0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71" spans="1:18" x14ac:dyDescent="0.25">
      <c r="A171" t="s">
        <v>607</v>
      </c>
      <c r="B171" s="3">
        <v>43768827</v>
      </c>
      <c r="C171" s="28" t="s">
        <v>324</v>
      </c>
      <c r="D171" t="str">
        <f t="array" ref="D171">IFERROR(INDEX(Feuil15!$A$4:$A$860,MATCH(Tableau1[[#This Row],[Code]],Feuil15!$B$4:$B$860,0)),"Non présent")</f>
        <v>PK15</v>
      </c>
      <c r="E171">
        <f>IFERROR(INDEX(Feuil15!$C$4:$C$860,MATCH(Tableau1[[#This Row],[Code]],Feuil15!$B$4:$B$860,0)),0)</f>
        <v>1</v>
      </c>
      <c r="F171" s="3" t="str">
        <f t="array" ref="F171">IFERROR(INDEX(Feuil15!$A$4:$A$860,MATCH(1,(Feuil15!$B$4:$B$860=Tableau1[[#This Row],[Code]])*(Feuil15!$A$4:$A$860&lt;&gt;Tableau1[[#This Row],[Emplacement1]]),0),1),"Non présent")</f>
        <v>Non présent</v>
      </c>
      <c r="G171" s="3">
        <f t="array" ref="G171">IFERROR(INDEX(Feuil15!$C$4:$C$860,MATCH(1,(Feuil15!$B$4:$B$860=Tableau1[[#This Row],[Code]])*(Feuil15!$A$4:$A$860&lt;&gt;Tableau1[[#This Row],[Emplacement1]]),0),1),0)</f>
        <v>0</v>
      </c>
      <c r="H171" s="3" t="str">
        <f t="array" ref="H17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1" s="3">
        <f t="array" ref="I17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1" s="3" t="str">
        <f t="array" ref="J1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1" s="3">
        <f t="array" ref="K1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1" s="3" t="str">
        <f t="array" ref="L1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1" s="3">
        <f t="array" ref="M1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1" s="3" t="str">
        <f t="array" ref="N1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1" s="3" t="str">
        <f t="array" ref="P1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1" s="3">
        <f t="array" ref="Q1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72" spans="1:18" x14ac:dyDescent="0.25">
      <c r="A172" t="s">
        <v>608</v>
      </c>
      <c r="B172" s="3">
        <v>43685717</v>
      </c>
      <c r="C172" s="28" t="s">
        <v>324</v>
      </c>
      <c r="D172" t="str">
        <f t="array" ref="D172">IFERROR(INDEX(Feuil15!$A$4:$A$860,MATCH(Tableau1[[#This Row],[Code]],Feuil15!$B$4:$B$860,0)),"Non présent")</f>
        <v>Non présent</v>
      </c>
      <c r="E172">
        <f>IFERROR(INDEX(Feuil15!$C$4:$C$860,MATCH(Tableau1[[#This Row],[Code]],Feuil15!$B$4:$B$860,0)),0)</f>
        <v>0</v>
      </c>
      <c r="F172" s="3" t="str">
        <f t="array" ref="F172">IFERROR(INDEX(Feuil15!$A$4:$A$860,MATCH(1,(Feuil15!$B$4:$B$860=Tableau1[[#This Row],[Code]])*(Feuil15!$A$4:$A$860&lt;&gt;Tableau1[[#This Row],[Emplacement1]]),0),1),"Non présent")</f>
        <v>Non présent</v>
      </c>
      <c r="G172" s="3">
        <f t="array" ref="G172">IFERROR(INDEX(Feuil15!$C$4:$C$860,MATCH(1,(Feuil15!$B$4:$B$860=Tableau1[[#This Row],[Code]])*(Feuil15!$A$4:$A$860&lt;&gt;Tableau1[[#This Row],[Emplacement1]]),0),1),0)</f>
        <v>0</v>
      </c>
      <c r="H172" s="3" t="str">
        <f t="array" ref="H17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2" s="3">
        <f t="array" ref="I17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2" s="3" t="str">
        <f t="array" ref="J1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2" s="3">
        <f t="array" ref="K1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2" s="3" t="str">
        <f t="array" ref="L1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2" s="3">
        <f t="array" ref="M1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2" s="3" t="str">
        <f t="array" ref="N1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2" s="3" t="str">
        <f t="array" ref="P1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2" s="3">
        <f t="array" ref="Q1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3" spans="1:18" x14ac:dyDescent="0.25">
      <c r="A173" t="s">
        <v>609</v>
      </c>
      <c r="B173" s="3">
        <v>43685716</v>
      </c>
      <c r="C173" s="28" t="s">
        <v>324</v>
      </c>
      <c r="D173" t="str">
        <f t="array" ref="D173">IFERROR(INDEX(Feuil15!$A$4:$A$860,MATCH(Tableau1[[#This Row],[Code]],Feuil15!$B$4:$B$860,0)),"Non présent")</f>
        <v>Non présent</v>
      </c>
      <c r="E173">
        <f>IFERROR(INDEX(Feuil15!$C$4:$C$860,MATCH(Tableau1[[#This Row],[Code]],Feuil15!$B$4:$B$860,0)),0)</f>
        <v>0</v>
      </c>
      <c r="F173" s="3" t="str">
        <f t="array" ref="F173">IFERROR(INDEX(Feuil15!$A$4:$A$860,MATCH(1,(Feuil15!$B$4:$B$860=Tableau1[[#This Row],[Code]])*(Feuil15!$A$4:$A$860&lt;&gt;Tableau1[[#This Row],[Emplacement1]]),0),1),"Non présent")</f>
        <v>Non présent</v>
      </c>
      <c r="G173" s="3">
        <f t="array" ref="G173">IFERROR(INDEX(Feuil15!$C$4:$C$860,MATCH(1,(Feuil15!$B$4:$B$860=Tableau1[[#This Row],[Code]])*(Feuil15!$A$4:$A$860&lt;&gt;Tableau1[[#This Row],[Emplacement1]]),0),1),0)</f>
        <v>0</v>
      </c>
      <c r="H173" s="3" t="str">
        <f t="array" ref="H17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3" s="3">
        <f t="array" ref="I17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3" s="3" t="str">
        <f t="array" ref="J1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3" s="3">
        <f t="array" ref="K1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3" s="3" t="str">
        <f t="array" ref="L1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3" s="3">
        <f t="array" ref="M1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3" s="3" t="str">
        <f t="array" ref="N1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3" s="3" t="str">
        <f t="array" ref="P1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3" s="3">
        <f t="array" ref="Q1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4" spans="1:18" x14ac:dyDescent="0.25">
      <c r="A174" t="s">
        <v>610</v>
      </c>
      <c r="B174" s="3">
        <v>43693225</v>
      </c>
      <c r="C174" s="28" t="s">
        <v>324</v>
      </c>
      <c r="D174" t="str">
        <f t="array" ref="D174">IFERROR(INDEX(Feuil15!$A$4:$A$860,MATCH(Tableau1[[#This Row],[Code]],Feuil15!$B$4:$B$860,0)),"Non présent")</f>
        <v>Non présent</v>
      </c>
      <c r="E174">
        <f>IFERROR(INDEX(Feuil15!$C$4:$C$860,MATCH(Tableau1[[#This Row],[Code]],Feuil15!$B$4:$B$860,0)),0)</f>
        <v>0</v>
      </c>
      <c r="F174" s="3" t="str">
        <f t="array" ref="F174">IFERROR(INDEX(Feuil15!$A$4:$A$860,MATCH(1,(Feuil15!$B$4:$B$860=Tableau1[[#This Row],[Code]])*(Feuil15!$A$4:$A$860&lt;&gt;Tableau1[[#This Row],[Emplacement1]]),0),1),"Non présent")</f>
        <v>Non présent</v>
      </c>
      <c r="G174" s="3">
        <f t="array" ref="G174">IFERROR(INDEX(Feuil15!$C$4:$C$860,MATCH(1,(Feuil15!$B$4:$B$860=Tableau1[[#This Row],[Code]])*(Feuil15!$A$4:$A$860&lt;&gt;Tableau1[[#This Row],[Emplacement1]]),0),1),0)</f>
        <v>0</v>
      </c>
      <c r="H174" s="3" t="str">
        <f t="array" ref="H17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4" s="3">
        <f t="array" ref="I17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4" s="3" t="str">
        <f t="array" ref="J1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4" s="3">
        <f t="array" ref="K1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4" s="3" t="str">
        <f t="array" ref="L1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4" s="3">
        <f t="array" ref="M1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4" s="3" t="str">
        <f t="array" ref="N1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4" s="3" t="str">
        <f t="array" ref="P1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4" s="3">
        <f t="array" ref="Q1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5" spans="1:18" x14ac:dyDescent="0.25">
      <c r="A175" t="s">
        <v>611</v>
      </c>
      <c r="B175" s="3">
        <v>43958255</v>
      </c>
      <c r="C175" s="28" t="s">
        <v>324</v>
      </c>
      <c r="D175" t="str">
        <f t="array" ref="D175">IFERROR(INDEX(Feuil15!$A$4:$A$860,MATCH(Tableau1[[#This Row],[Code]],Feuil15!$B$4:$B$860,0)),"Non présent")</f>
        <v>Non présent</v>
      </c>
      <c r="E175">
        <f>IFERROR(INDEX(Feuil15!$C$4:$C$860,MATCH(Tableau1[[#This Row],[Code]],Feuil15!$B$4:$B$860,0)),0)</f>
        <v>0</v>
      </c>
      <c r="F175" s="3" t="str">
        <f t="array" ref="F175">IFERROR(INDEX(Feuil15!$A$4:$A$860,MATCH(1,(Feuil15!$B$4:$B$860=Tableau1[[#This Row],[Code]])*(Feuil15!$A$4:$A$860&lt;&gt;Tableau1[[#This Row],[Emplacement1]]),0),1),"Non présent")</f>
        <v>Non présent</v>
      </c>
      <c r="G175" s="3">
        <f t="array" ref="G175">IFERROR(INDEX(Feuil15!$C$4:$C$860,MATCH(1,(Feuil15!$B$4:$B$860=Tableau1[[#This Row],[Code]])*(Feuil15!$A$4:$A$860&lt;&gt;Tableau1[[#This Row],[Emplacement1]]),0),1),0)</f>
        <v>0</v>
      </c>
      <c r="H175" s="3" t="str">
        <f t="array" ref="H17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5" s="3">
        <f t="array" ref="I17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5" s="3" t="str">
        <f t="array" ref="J1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5" s="3">
        <f t="array" ref="K1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5" s="3" t="str">
        <f t="array" ref="L1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5" s="3">
        <f t="array" ref="M1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5" s="3" t="str">
        <f t="array" ref="N1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5" s="3" t="str">
        <f t="array" ref="P1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5" s="3">
        <f t="array" ref="Q1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6" spans="1:18" x14ac:dyDescent="0.25">
      <c r="A176" t="s">
        <v>612</v>
      </c>
      <c r="B176" s="3">
        <v>43695857</v>
      </c>
      <c r="C176" s="28" t="s">
        <v>324</v>
      </c>
      <c r="D176" t="str">
        <f t="array" ref="D176">IFERROR(INDEX(Feuil15!$A$4:$A$860,MATCH(Tableau1[[#This Row],[Code]],Feuil15!$B$4:$B$860,0)),"Non présent")</f>
        <v>IP20</v>
      </c>
      <c r="E176">
        <f>IFERROR(INDEX(Feuil15!$C$4:$C$860,MATCH(Tableau1[[#This Row],[Code]],Feuil15!$B$4:$B$860,0)),0)</f>
        <v>2</v>
      </c>
      <c r="F176" s="3" t="str">
        <f t="array" ref="F176">IFERROR(INDEX(Feuil15!$A$4:$A$860,MATCH(1,(Feuil15!$B$4:$B$860=Tableau1[[#This Row],[Code]])*(Feuil15!$A$4:$A$860&lt;&gt;Tableau1[[#This Row],[Emplacement1]]),0),1),"Non présent")</f>
        <v>Non présent</v>
      </c>
      <c r="G176" s="3">
        <f t="array" ref="G176">IFERROR(INDEX(Feuil15!$C$4:$C$860,MATCH(1,(Feuil15!$B$4:$B$860=Tableau1[[#This Row],[Code]])*(Feuil15!$A$4:$A$860&lt;&gt;Tableau1[[#This Row],[Emplacement1]]),0),1),0)</f>
        <v>0</v>
      </c>
      <c r="H176" s="3" t="str">
        <f t="array" ref="H17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6" s="3">
        <f t="array" ref="I17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6" s="3" t="str">
        <f t="array" ref="J1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6" s="3">
        <f t="array" ref="K1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6" s="3" t="str">
        <f t="array" ref="L1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6" s="3">
        <f t="array" ref="M1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6" s="3" t="str">
        <f t="array" ref="N1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6" s="3" t="str">
        <f t="array" ref="P1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6" s="3">
        <f t="array" ref="Q1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6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77" spans="1:18" x14ac:dyDescent="0.25">
      <c r="A177" t="s">
        <v>613</v>
      </c>
      <c r="B177" s="3">
        <v>43693439</v>
      </c>
      <c r="C177" s="28" t="s">
        <v>324</v>
      </c>
      <c r="D177" t="str">
        <f t="array" ref="D177">IFERROR(INDEX(Feuil15!$A$4:$A$860,MATCH(Tableau1[[#This Row],[Code]],Feuil15!$B$4:$B$860,0)),"Non présent")</f>
        <v>CHAT23</v>
      </c>
      <c r="E177">
        <f>IFERROR(INDEX(Feuil15!$C$4:$C$860,MATCH(Tableau1[[#This Row],[Code]],Feuil15!$B$4:$B$860,0)),0)</f>
        <v>1</v>
      </c>
      <c r="F177" s="3" t="str">
        <f t="array" ref="F177">IFERROR(INDEX(Feuil15!$A$4:$A$860,MATCH(1,(Feuil15!$B$4:$B$860=Tableau1[[#This Row],[Code]])*(Feuil15!$A$4:$A$860&lt;&gt;Tableau1[[#This Row],[Emplacement1]]),0),1),"Non présent")</f>
        <v>Non présent</v>
      </c>
      <c r="G177" s="3">
        <f t="array" ref="G177">IFERROR(INDEX(Feuil15!$C$4:$C$860,MATCH(1,(Feuil15!$B$4:$B$860=Tableau1[[#This Row],[Code]])*(Feuil15!$A$4:$A$860&lt;&gt;Tableau1[[#This Row],[Emplacement1]]),0),1),0)</f>
        <v>0</v>
      </c>
      <c r="H177" s="3" t="str">
        <f t="array" ref="H17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7" s="3">
        <f t="array" ref="I17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7" s="3" t="str">
        <f t="array" ref="J1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7" s="3">
        <f t="array" ref="K1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7" s="3" t="str">
        <f t="array" ref="L1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7" s="3">
        <f t="array" ref="M1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7" s="3" t="str">
        <f t="array" ref="N1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7" s="3" t="str">
        <f t="array" ref="P1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7" s="3">
        <f t="array" ref="Q1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78" spans="1:18" x14ac:dyDescent="0.25">
      <c r="A178" t="s">
        <v>614</v>
      </c>
      <c r="B178" s="3">
        <v>43958264</v>
      </c>
      <c r="C178" s="28" t="s">
        <v>324</v>
      </c>
      <c r="D178" t="str">
        <f t="array" ref="D178">IFERROR(INDEX(Feuil15!$A$4:$A$860,MATCH(Tableau1[[#This Row],[Code]],Feuil15!$B$4:$B$860,0)),"Non présent")</f>
        <v>CHAT24</v>
      </c>
      <c r="E178">
        <f>IFERROR(INDEX(Feuil15!$C$4:$C$860,MATCH(Tableau1[[#This Row],[Code]],Feuil15!$B$4:$B$860,0)),0)</f>
        <v>1</v>
      </c>
      <c r="F178" s="3" t="str">
        <f t="array" ref="F178">IFERROR(INDEX(Feuil15!$A$4:$A$860,MATCH(1,(Feuil15!$B$4:$B$860=Tableau1[[#This Row],[Code]])*(Feuil15!$A$4:$A$860&lt;&gt;Tableau1[[#This Row],[Emplacement1]]),0),1),"Non présent")</f>
        <v>Non présent</v>
      </c>
      <c r="G178" s="3">
        <f t="array" ref="G178">IFERROR(INDEX(Feuil15!$C$4:$C$860,MATCH(1,(Feuil15!$B$4:$B$860=Tableau1[[#This Row],[Code]])*(Feuil15!$A$4:$A$860&lt;&gt;Tableau1[[#This Row],[Emplacement1]]),0),1),0)</f>
        <v>0</v>
      </c>
      <c r="H178" s="3" t="str">
        <f t="array" ref="H17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8" s="3">
        <f t="array" ref="I17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8" s="3" t="str">
        <f t="array" ref="J1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8" s="3">
        <f t="array" ref="K1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8" s="3" t="str">
        <f t="array" ref="L1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8" s="3">
        <f t="array" ref="M1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8" s="3" t="str">
        <f t="array" ref="N1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8" s="3" t="str">
        <f t="array" ref="P1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8" s="3">
        <f t="array" ref="Q1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79" spans="1:18" x14ac:dyDescent="0.25">
      <c r="A179" t="s">
        <v>615</v>
      </c>
      <c r="B179" s="61" t="s">
        <v>767</v>
      </c>
      <c r="C179" s="28" t="s">
        <v>324</v>
      </c>
      <c r="D179" t="str">
        <f t="array" ref="D179">IFERROR(INDEX(Feuil15!$A$4:$A$860,MATCH(Tableau1[[#This Row],[Code]],Feuil15!$B$4:$B$860,0)),"Non présent")</f>
        <v>Non présent</v>
      </c>
      <c r="E179">
        <f>IFERROR(INDEX(Feuil15!$C$4:$C$860,MATCH(Tableau1[[#This Row],[Code]],Feuil15!$B$4:$B$860,0)),0)</f>
        <v>0</v>
      </c>
      <c r="F179" s="3" t="str">
        <f t="array" ref="F179">IFERROR(INDEX(Feuil15!$A$4:$A$860,MATCH(1,(Feuil15!$B$4:$B$860=Tableau1[[#This Row],[Code]])*(Feuil15!$A$4:$A$860&lt;&gt;Tableau1[[#This Row],[Emplacement1]]),0),1),"Non présent")</f>
        <v>Non présent</v>
      </c>
      <c r="G179" s="3">
        <f t="array" ref="G179">IFERROR(INDEX(Feuil15!$C$4:$C$860,MATCH(1,(Feuil15!$B$4:$B$860=Tableau1[[#This Row],[Code]])*(Feuil15!$A$4:$A$860&lt;&gt;Tableau1[[#This Row],[Emplacement1]]),0),1),0)</f>
        <v>0</v>
      </c>
      <c r="H179" s="3" t="str">
        <f t="array" ref="H17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9" s="3">
        <f t="array" ref="I17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9" s="3" t="str">
        <f t="array" ref="J1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9" s="3">
        <f t="array" ref="K1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9" s="3" t="str">
        <f t="array" ref="L1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9" s="3">
        <f t="array" ref="M1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9" s="3" t="str">
        <f t="array" ref="N1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9" s="3" t="str">
        <f t="array" ref="P1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9" s="3">
        <f t="array" ref="Q1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0" spans="1:18" x14ac:dyDescent="0.25">
      <c r="A180" t="s">
        <v>616</v>
      </c>
      <c r="B180" s="3">
        <v>43695855</v>
      </c>
      <c r="C180" s="28" t="s">
        <v>324</v>
      </c>
      <c r="D180" t="str">
        <f t="array" ref="D180">IFERROR(INDEX(Feuil15!$A$4:$A$860,MATCH(Tableau1[[#This Row],[Code]],Feuil15!$B$4:$B$860,0)),"Non présent")</f>
        <v>CHAT23</v>
      </c>
      <c r="E180">
        <f>IFERROR(INDEX(Feuil15!$C$4:$C$860,MATCH(Tableau1[[#This Row],[Code]],Feuil15!$B$4:$B$860,0)),0)</f>
        <v>2</v>
      </c>
      <c r="F180" s="3" t="str">
        <f t="array" ref="F180">IFERROR(INDEX(Feuil15!$A$4:$A$860,MATCH(1,(Feuil15!$B$4:$B$860=Tableau1[[#This Row],[Code]])*(Feuil15!$A$4:$A$860&lt;&gt;Tableau1[[#This Row],[Emplacement1]]),0),1),"Non présent")</f>
        <v>Non présent</v>
      </c>
      <c r="G180" s="3">
        <f t="array" ref="G180">IFERROR(INDEX(Feuil15!$C$4:$C$860,MATCH(1,(Feuil15!$B$4:$B$860=Tableau1[[#This Row],[Code]])*(Feuil15!$A$4:$A$860&lt;&gt;Tableau1[[#This Row],[Emplacement1]]),0),1),0)</f>
        <v>0</v>
      </c>
      <c r="H180" s="3" t="str">
        <f t="array" ref="H18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0" s="3">
        <f t="array" ref="I18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0" s="3" t="str">
        <f t="array" ref="J1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0" s="3">
        <f t="array" ref="K1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0" s="3" t="str">
        <f t="array" ref="L1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0" s="3">
        <f t="array" ref="M1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0" s="3" t="str">
        <f t="array" ref="N1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0" s="3" t="str">
        <f t="array" ref="P1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0" s="3">
        <f t="array" ref="Q1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81" spans="1:18" x14ac:dyDescent="0.25">
      <c r="A181" t="s">
        <v>617</v>
      </c>
      <c r="B181" s="3">
        <v>43769279</v>
      </c>
      <c r="C181" s="28" t="s">
        <v>324</v>
      </c>
      <c r="D181" t="str">
        <f t="array" ref="D181">IFERROR(INDEX(Feuil15!$A$4:$A$860,MATCH(Tableau1[[#This Row],[Code]],Feuil15!$B$4:$B$860,0)),"Non présent")</f>
        <v>Non présent</v>
      </c>
      <c r="E181">
        <f>IFERROR(INDEX(Feuil15!$C$4:$C$860,MATCH(Tableau1[[#This Row],[Code]],Feuil15!$B$4:$B$860,0)),0)</f>
        <v>0</v>
      </c>
      <c r="F181" s="3" t="str">
        <f t="array" ref="F181">IFERROR(INDEX(Feuil15!$A$4:$A$860,MATCH(1,(Feuil15!$B$4:$B$860=Tableau1[[#This Row],[Code]])*(Feuil15!$A$4:$A$860&lt;&gt;Tableau1[[#This Row],[Emplacement1]]),0),1),"Non présent")</f>
        <v>Non présent</v>
      </c>
      <c r="G181" s="3">
        <f t="array" ref="G181">IFERROR(INDEX(Feuil15!$C$4:$C$860,MATCH(1,(Feuil15!$B$4:$B$860=Tableau1[[#This Row],[Code]])*(Feuil15!$A$4:$A$860&lt;&gt;Tableau1[[#This Row],[Emplacement1]]),0),1),0)</f>
        <v>0</v>
      </c>
      <c r="H181" s="3" t="str">
        <f t="array" ref="H18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1" s="3">
        <f t="array" ref="I18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1" s="3" t="str">
        <f t="array" ref="J1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1" s="3">
        <f t="array" ref="K1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1" s="3" t="str">
        <f t="array" ref="L1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1" s="3">
        <f t="array" ref="M1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1" s="3" t="str">
        <f t="array" ref="N1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1" s="3" t="str">
        <f t="array" ref="P1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1" s="3">
        <f t="array" ref="Q1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2" spans="1:18" x14ac:dyDescent="0.25">
      <c r="A182" t="s">
        <v>618</v>
      </c>
      <c r="B182" s="3">
        <v>43695923</v>
      </c>
      <c r="C182" s="28" t="s">
        <v>324</v>
      </c>
      <c r="D182" t="str">
        <f t="array" ref="D182">IFERROR(INDEX(Feuil15!$A$4:$A$860,MATCH(Tableau1[[#This Row],[Code]],Feuil15!$B$4:$B$860,0)),"Non présent")</f>
        <v>Non présent</v>
      </c>
      <c r="E182">
        <f>IFERROR(INDEX(Feuil15!$C$4:$C$860,MATCH(Tableau1[[#This Row],[Code]],Feuil15!$B$4:$B$860,0)),0)</f>
        <v>0</v>
      </c>
      <c r="F182" s="3" t="str">
        <f t="array" ref="F182">IFERROR(INDEX(Feuil15!$A$4:$A$860,MATCH(1,(Feuil15!$B$4:$B$860=Tableau1[[#This Row],[Code]])*(Feuil15!$A$4:$A$860&lt;&gt;Tableau1[[#This Row],[Emplacement1]]),0),1),"Non présent")</f>
        <v>Non présent</v>
      </c>
      <c r="G182" s="3">
        <f t="array" ref="G182">IFERROR(INDEX(Feuil15!$C$4:$C$860,MATCH(1,(Feuil15!$B$4:$B$860=Tableau1[[#This Row],[Code]])*(Feuil15!$A$4:$A$860&lt;&gt;Tableau1[[#This Row],[Emplacement1]]),0),1),0)</f>
        <v>0</v>
      </c>
      <c r="H182" s="3" t="str">
        <f t="array" ref="H18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2" s="3">
        <f t="array" ref="I18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2" s="3" t="str">
        <f t="array" ref="J1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2" s="3">
        <f t="array" ref="K1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2" s="3" t="str">
        <f t="array" ref="L1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2" s="3">
        <f t="array" ref="M1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2" s="3" t="str">
        <f t="array" ref="N1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2" s="3" t="str">
        <f t="array" ref="P1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2" s="3">
        <f t="array" ref="Q1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3" spans="1:18" x14ac:dyDescent="0.25">
      <c r="A183" t="s">
        <v>619</v>
      </c>
      <c r="B183" s="3">
        <v>43820041</v>
      </c>
      <c r="C183" s="28" t="s">
        <v>324</v>
      </c>
      <c r="D183" t="str">
        <f t="array" ref="D183">IFERROR(INDEX(Feuil15!$A$4:$A$860,MATCH(Tableau1[[#This Row],[Code]],Feuil15!$B$4:$B$860,0)),"Non présent")</f>
        <v>Non présent</v>
      </c>
      <c r="E183">
        <f>IFERROR(INDEX(Feuil15!$C$4:$C$860,MATCH(Tableau1[[#This Row],[Code]],Feuil15!$B$4:$B$860,0)),0)</f>
        <v>0</v>
      </c>
      <c r="F183" s="3" t="str">
        <f t="array" ref="F183">IFERROR(INDEX(Feuil15!$A$4:$A$860,MATCH(1,(Feuil15!$B$4:$B$860=Tableau1[[#This Row],[Code]])*(Feuil15!$A$4:$A$860&lt;&gt;Tableau1[[#This Row],[Emplacement1]]),0),1),"Non présent")</f>
        <v>Non présent</v>
      </c>
      <c r="G183" s="3">
        <f t="array" ref="G183">IFERROR(INDEX(Feuil15!$C$4:$C$860,MATCH(1,(Feuil15!$B$4:$B$860=Tableau1[[#This Row],[Code]])*(Feuil15!$A$4:$A$860&lt;&gt;Tableau1[[#This Row],[Emplacement1]]),0),1),0)</f>
        <v>0</v>
      </c>
      <c r="H183" s="3" t="str">
        <f t="array" ref="H18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3" s="3">
        <f t="array" ref="I18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3" s="3" t="str">
        <f t="array" ref="J1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3" s="3">
        <f t="array" ref="K1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3" s="3" t="str">
        <f t="array" ref="L1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3" s="3">
        <f t="array" ref="M1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3" s="3" t="str">
        <f t="array" ref="N1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3" s="3" t="str">
        <f t="array" ref="P1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3" s="3">
        <f t="array" ref="Q1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4" spans="1:18" x14ac:dyDescent="0.25">
      <c r="A184" t="s">
        <v>620</v>
      </c>
      <c r="B184" s="3">
        <v>43820044</v>
      </c>
      <c r="C184" s="28" t="s">
        <v>324</v>
      </c>
      <c r="D184" t="str">
        <f t="array" ref="D184">IFERROR(INDEX(Feuil15!$A$4:$A$860,MATCH(Tableau1[[#This Row],[Code]],Feuil15!$B$4:$B$860,0)),"Non présent")</f>
        <v>PK19</v>
      </c>
      <c r="E184">
        <f>IFERROR(INDEX(Feuil15!$C$4:$C$860,MATCH(Tableau1[[#This Row],[Code]],Feuil15!$B$4:$B$860,0)),0)</f>
        <v>2</v>
      </c>
      <c r="F184" s="3" t="str">
        <f t="array" ref="F184">IFERROR(INDEX(Feuil15!$A$4:$A$860,MATCH(1,(Feuil15!$B$4:$B$860=Tableau1[[#This Row],[Code]])*(Feuil15!$A$4:$A$860&lt;&gt;Tableau1[[#This Row],[Emplacement1]]),0),1),"Non présent")</f>
        <v>Non présent</v>
      </c>
      <c r="G184" s="3">
        <f t="array" ref="G184">IFERROR(INDEX(Feuil15!$C$4:$C$860,MATCH(1,(Feuil15!$B$4:$B$860=Tableau1[[#This Row],[Code]])*(Feuil15!$A$4:$A$860&lt;&gt;Tableau1[[#This Row],[Emplacement1]]),0),1),0)</f>
        <v>0</v>
      </c>
      <c r="H184" s="3" t="str">
        <f t="array" ref="H18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4" s="3">
        <f t="array" ref="I18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4" s="3" t="str">
        <f t="array" ref="J1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4" s="3">
        <f t="array" ref="K1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4" s="3" t="str">
        <f t="array" ref="L1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4" s="3">
        <f t="array" ref="M1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4" s="3" t="str">
        <f t="array" ref="N1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4" s="3" t="str">
        <f t="array" ref="P1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4" s="3">
        <f t="array" ref="Q1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4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85" spans="1:18" x14ac:dyDescent="0.25">
      <c r="A185" t="s">
        <v>621</v>
      </c>
      <c r="B185" s="3">
        <v>43820045</v>
      </c>
      <c r="C185" s="28" t="s">
        <v>324</v>
      </c>
      <c r="D185" t="str">
        <f t="array" ref="D185">IFERROR(INDEX(Feuil15!$A$4:$A$860,MATCH(Tableau1[[#This Row],[Code]],Feuil15!$B$4:$B$860,0)),"Non présent")</f>
        <v>CHAT23</v>
      </c>
      <c r="E185">
        <f>IFERROR(INDEX(Feuil15!$C$4:$C$860,MATCH(Tableau1[[#This Row],[Code]],Feuil15!$B$4:$B$860,0)),0)</f>
        <v>1</v>
      </c>
      <c r="F185" s="3" t="str">
        <f t="array" ref="F185">IFERROR(INDEX(Feuil15!$A$4:$A$860,MATCH(1,(Feuil15!$B$4:$B$860=Tableau1[[#This Row],[Code]])*(Feuil15!$A$4:$A$860&lt;&gt;Tableau1[[#This Row],[Emplacement1]]),0),1),"Non présent")</f>
        <v>Non présent</v>
      </c>
      <c r="G185" s="3">
        <f t="array" ref="G185">IFERROR(INDEX(Feuil15!$C$4:$C$860,MATCH(1,(Feuil15!$B$4:$B$860=Tableau1[[#This Row],[Code]])*(Feuil15!$A$4:$A$860&lt;&gt;Tableau1[[#This Row],[Emplacement1]]),0),1),0)</f>
        <v>0</v>
      </c>
      <c r="H185" s="3" t="str">
        <f t="array" ref="H18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5" s="3">
        <f t="array" ref="I18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5" s="3" t="str">
        <f t="array" ref="J1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5" s="3">
        <f t="array" ref="K1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5" s="3" t="str">
        <f t="array" ref="L1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5" s="3">
        <f t="array" ref="M1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5" s="3" t="str">
        <f t="array" ref="N1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5" s="3" t="str">
        <f t="array" ref="P1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5" s="3">
        <f t="array" ref="Q1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86" spans="1:18" x14ac:dyDescent="0.25">
      <c r="A186" t="s">
        <v>622</v>
      </c>
      <c r="B186" s="3">
        <v>43820042</v>
      </c>
      <c r="C186" s="28" t="s">
        <v>324</v>
      </c>
      <c r="D186" t="str">
        <f t="array" ref="D186">IFERROR(INDEX(Feuil15!$A$4:$A$860,MATCH(Tableau1[[#This Row],[Code]],Feuil15!$B$4:$B$860,0)),"Non présent")</f>
        <v>Non présent</v>
      </c>
      <c r="E186">
        <f>IFERROR(INDEX(Feuil15!$C$4:$C$860,MATCH(Tableau1[[#This Row],[Code]],Feuil15!$B$4:$B$860,0)),0)</f>
        <v>0</v>
      </c>
      <c r="F186" s="3" t="str">
        <f t="array" ref="F186">IFERROR(INDEX(Feuil15!$A$4:$A$860,MATCH(1,(Feuil15!$B$4:$B$860=Tableau1[[#This Row],[Code]])*(Feuil15!$A$4:$A$860&lt;&gt;Tableau1[[#This Row],[Emplacement1]]),0),1),"Non présent")</f>
        <v>Non présent</v>
      </c>
      <c r="G186" s="3">
        <f t="array" ref="G186">IFERROR(INDEX(Feuil15!$C$4:$C$860,MATCH(1,(Feuil15!$B$4:$B$860=Tableau1[[#This Row],[Code]])*(Feuil15!$A$4:$A$860&lt;&gt;Tableau1[[#This Row],[Emplacement1]]),0),1),0)</f>
        <v>0</v>
      </c>
      <c r="H186" s="3" t="str">
        <f t="array" ref="H18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6" s="3">
        <f t="array" ref="I18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6" s="3" t="str">
        <f t="array" ref="J1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6" s="3">
        <f t="array" ref="K1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6" s="3" t="str">
        <f t="array" ref="L1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6" s="3">
        <f t="array" ref="M1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6" s="3" t="str">
        <f t="array" ref="N1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6" s="3" t="str">
        <f t="array" ref="P1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6" s="3">
        <f t="array" ref="Q1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7" spans="1:18" x14ac:dyDescent="0.25">
      <c r="A187" t="s">
        <v>623</v>
      </c>
      <c r="B187" s="3">
        <v>43871065</v>
      </c>
      <c r="C187" s="28" t="s">
        <v>324</v>
      </c>
      <c r="D187" t="str">
        <f t="array" ref="D187">IFERROR(INDEX(Feuil15!$A$4:$A$860,MATCH(Tableau1[[#This Row],[Code]],Feuil15!$B$4:$B$860,0)),"Non présent")</f>
        <v>CHAT24</v>
      </c>
      <c r="E187">
        <f>IFERROR(INDEX(Feuil15!$C$4:$C$860,MATCH(Tableau1[[#This Row],[Code]],Feuil15!$B$4:$B$860,0)),0)</f>
        <v>2</v>
      </c>
      <c r="F187" s="3" t="str">
        <f t="array" ref="F187">IFERROR(INDEX(Feuil15!$A$4:$A$860,MATCH(1,(Feuil15!$B$4:$B$860=Tableau1[[#This Row],[Code]])*(Feuil15!$A$4:$A$860&lt;&gt;Tableau1[[#This Row],[Emplacement1]]),0),1),"Non présent")</f>
        <v>Non présent</v>
      </c>
      <c r="G187" s="3">
        <f t="array" ref="G187">IFERROR(INDEX(Feuil15!$C$4:$C$860,MATCH(1,(Feuil15!$B$4:$B$860=Tableau1[[#This Row],[Code]])*(Feuil15!$A$4:$A$860&lt;&gt;Tableau1[[#This Row],[Emplacement1]]),0),1),0)</f>
        <v>0</v>
      </c>
      <c r="H187" s="3" t="str">
        <f t="array" ref="H18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7" s="3">
        <f t="array" ref="I18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7" s="3" t="str">
        <f t="array" ref="J1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7" s="3">
        <f t="array" ref="K1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7" s="3" t="str">
        <f t="array" ref="L1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7" s="3">
        <f t="array" ref="M1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7" s="3" t="str">
        <f t="array" ref="N1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7" s="3" t="str">
        <f t="array" ref="P1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7" s="3">
        <f t="array" ref="Q1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88" spans="1:18" x14ac:dyDescent="0.25">
      <c r="A188" t="s">
        <v>624</v>
      </c>
      <c r="B188" s="3">
        <v>43820046</v>
      </c>
      <c r="C188" s="28" t="s">
        <v>324</v>
      </c>
      <c r="D188" t="str">
        <f t="array" ref="D188">IFERROR(INDEX(Feuil15!$A$4:$A$860,MATCH(Tableau1[[#This Row],[Code]],Feuil15!$B$4:$B$860,0)),"Non présent")</f>
        <v>CHAT24</v>
      </c>
      <c r="E188">
        <f>IFERROR(INDEX(Feuil15!$C$4:$C$860,MATCH(Tableau1[[#This Row],[Code]],Feuil15!$B$4:$B$860,0)),0)</f>
        <v>2</v>
      </c>
      <c r="F188" s="3" t="str">
        <f t="array" ref="F188">IFERROR(INDEX(Feuil15!$A$4:$A$860,MATCH(1,(Feuil15!$B$4:$B$860=Tableau1[[#This Row],[Code]])*(Feuil15!$A$4:$A$860&lt;&gt;Tableau1[[#This Row],[Emplacement1]]),0),1),"Non présent")</f>
        <v>Non présent</v>
      </c>
      <c r="G188" s="3">
        <f t="array" ref="G188">IFERROR(INDEX(Feuil15!$C$4:$C$860,MATCH(1,(Feuil15!$B$4:$B$860=Tableau1[[#This Row],[Code]])*(Feuil15!$A$4:$A$860&lt;&gt;Tableau1[[#This Row],[Emplacement1]]),0),1),0)</f>
        <v>0</v>
      </c>
      <c r="H188" s="3" t="str">
        <f t="array" ref="H18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8" s="3">
        <f t="array" ref="I18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8" s="3" t="str">
        <f t="array" ref="J1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8" s="3">
        <f t="array" ref="K1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8" s="3" t="str">
        <f t="array" ref="L1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8" s="3">
        <f t="array" ref="M1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8" s="3" t="str">
        <f t="array" ref="N1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8" s="3" t="str">
        <f t="array" ref="P1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8" s="3">
        <f t="array" ref="Q1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8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89" spans="1:18" x14ac:dyDescent="0.25">
      <c r="A189" t="s">
        <v>625</v>
      </c>
      <c r="B189" s="3">
        <v>43820047</v>
      </c>
      <c r="C189" s="28" t="s">
        <v>324</v>
      </c>
      <c r="D189" t="str">
        <f t="array" ref="D189">IFERROR(INDEX(Feuil15!$A$4:$A$860,MATCH(Tableau1[[#This Row],[Code]],Feuil15!$B$4:$B$860,0)),"Non présent")</f>
        <v>CHAT24</v>
      </c>
      <c r="E189">
        <f>IFERROR(INDEX(Feuil15!$C$4:$C$860,MATCH(Tableau1[[#This Row],[Code]],Feuil15!$B$4:$B$860,0)),0)</f>
        <v>1</v>
      </c>
      <c r="F189" s="3" t="str">
        <f t="array" ref="F189">IFERROR(INDEX(Feuil15!$A$4:$A$860,MATCH(1,(Feuil15!$B$4:$B$860=Tableau1[[#This Row],[Code]])*(Feuil15!$A$4:$A$860&lt;&gt;Tableau1[[#This Row],[Emplacement1]]),0),1),"Non présent")</f>
        <v>Non présent</v>
      </c>
      <c r="G189" s="3">
        <f t="array" ref="G189">IFERROR(INDEX(Feuil15!$C$4:$C$860,MATCH(1,(Feuil15!$B$4:$B$860=Tableau1[[#This Row],[Code]])*(Feuil15!$A$4:$A$860&lt;&gt;Tableau1[[#This Row],[Emplacement1]]),0),1),0)</f>
        <v>0</v>
      </c>
      <c r="H189" s="3" t="str">
        <f t="array" ref="H18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9" s="3">
        <f t="array" ref="I18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9" s="3" t="str">
        <f t="array" ref="J1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9" s="3">
        <f t="array" ref="K1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9" s="3" t="str">
        <f t="array" ref="L1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9" s="3">
        <f t="array" ref="M1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9" s="3" t="str">
        <f t="array" ref="N1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9" s="3" t="str">
        <f t="array" ref="P1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9" s="3">
        <f t="array" ref="Q1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90" spans="1:18" x14ac:dyDescent="0.25">
      <c r="A190" t="s">
        <v>626</v>
      </c>
      <c r="B190" s="3">
        <v>43819990</v>
      </c>
      <c r="C190" s="28" t="s">
        <v>324</v>
      </c>
      <c r="D190" t="str">
        <f t="array" ref="D190">IFERROR(INDEX(Feuil15!$A$4:$A$860,MATCH(Tableau1[[#This Row],[Code]],Feuil15!$B$4:$B$860,0)),"Non présent")</f>
        <v>Non présent</v>
      </c>
      <c r="E190">
        <f>IFERROR(INDEX(Feuil15!$C$4:$C$860,MATCH(Tableau1[[#This Row],[Code]],Feuil15!$B$4:$B$860,0)),0)</f>
        <v>0</v>
      </c>
      <c r="F190" s="3" t="str">
        <f t="array" ref="F190">IFERROR(INDEX(Feuil15!$A$4:$A$860,MATCH(1,(Feuil15!$B$4:$B$860=Tableau1[[#This Row],[Code]])*(Feuil15!$A$4:$A$860&lt;&gt;Tableau1[[#This Row],[Emplacement1]]),0),1),"Non présent")</f>
        <v>Non présent</v>
      </c>
      <c r="G190" s="3">
        <f t="array" ref="G190">IFERROR(INDEX(Feuil15!$C$4:$C$860,MATCH(1,(Feuil15!$B$4:$B$860=Tableau1[[#This Row],[Code]])*(Feuil15!$A$4:$A$860&lt;&gt;Tableau1[[#This Row],[Emplacement1]]),0),1),0)</f>
        <v>0</v>
      </c>
      <c r="H190" s="3" t="str">
        <f t="array" ref="H19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0" s="3">
        <f t="array" ref="I19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0" s="3" t="str">
        <f t="array" ref="J1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0" s="3">
        <f t="array" ref="K1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0" s="3" t="str">
        <f t="array" ref="L1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0" s="3">
        <f t="array" ref="M1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0" s="3" t="str">
        <f t="array" ref="N1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0" s="3" t="str">
        <f t="array" ref="P1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0" s="3">
        <f t="array" ref="Q1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1" spans="1:18" x14ac:dyDescent="0.25">
      <c r="A191" t="s">
        <v>627</v>
      </c>
      <c r="B191" s="3">
        <v>43925070</v>
      </c>
      <c r="C191" s="28" t="s">
        <v>324</v>
      </c>
      <c r="D191" t="str">
        <f t="array" ref="D191">IFERROR(INDEX(Feuil15!$A$4:$A$860,MATCH(Tableau1[[#This Row],[Code]],Feuil15!$B$4:$B$860,0)),"Non présent")</f>
        <v>Non présent</v>
      </c>
      <c r="E191">
        <f>IFERROR(INDEX(Feuil15!$C$4:$C$860,MATCH(Tableau1[[#This Row],[Code]],Feuil15!$B$4:$B$860,0)),0)</f>
        <v>0</v>
      </c>
      <c r="F191" s="3" t="str">
        <f t="array" ref="F191">IFERROR(INDEX(Feuil15!$A$4:$A$860,MATCH(1,(Feuil15!$B$4:$B$860=Tableau1[[#This Row],[Code]])*(Feuil15!$A$4:$A$860&lt;&gt;Tableau1[[#This Row],[Emplacement1]]),0),1),"Non présent")</f>
        <v>Non présent</v>
      </c>
      <c r="G191" s="3">
        <f t="array" ref="G191">IFERROR(INDEX(Feuil15!$C$4:$C$860,MATCH(1,(Feuil15!$B$4:$B$860=Tableau1[[#This Row],[Code]])*(Feuil15!$A$4:$A$860&lt;&gt;Tableau1[[#This Row],[Emplacement1]]),0),1),0)</f>
        <v>0</v>
      </c>
      <c r="H191" s="3" t="str">
        <f t="array" ref="H19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1" s="3">
        <f t="array" ref="I19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1" s="3" t="str">
        <f t="array" ref="J1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1" s="3">
        <f t="array" ref="K1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1" s="3" t="str">
        <f t="array" ref="L1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1" s="3">
        <f t="array" ref="M1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1" s="3" t="str">
        <f t="array" ref="N1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1" s="3" t="str">
        <f t="array" ref="P1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1" s="3">
        <f t="array" ref="Q1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2" spans="1:18" x14ac:dyDescent="0.25">
      <c r="A192" t="s">
        <v>628</v>
      </c>
      <c r="B192" s="3">
        <v>43856555</v>
      </c>
      <c r="C192" s="28" t="s">
        <v>324</v>
      </c>
      <c r="D192" t="str">
        <f t="array" ref="D192">IFERROR(INDEX(Feuil15!$A$4:$A$860,MATCH(Tableau1[[#This Row],[Code]],Feuil15!$B$4:$B$860,0)),"Non présent")</f>
        <v>Non présent</v>
      </c>
      <c r="E192">
        <f>IFERROR(INDEX(Feuil15!$C$4:$C$860,MATCH(Tableau1[[#This Row],[Code]],Feuil15!$B$4:$B$860,0)),0)</f>
        <v>0</v>
      </c>
      <c r="F192" s="3" t="str">
        <f t="array" ref="F192">IFERROR(INDEX(Feuil15!$A$4:$A$860,MATCH(1,(Feuil15!$B$4:$B$860=Tableau1[[#This Row],[Code]])*(Feuil15!$A$4:$A$860&lt;&gt;Tableau1[[#This Row],[Emplacement1]]),0),1),"Non présent")</f>
        <v>Non présent</v>
      </c>
      <c r="G192" s="3">
        <f t="array" ref="G192">IFERROR(INDEX(Feuil15!$C$4:$C$860,MATCH(1,(Feuil15!$B$4:$B$860=Tableau1[[#This Row],[Code]])*(Feuil15!$A$4:$A$860&lt;&gt;Tableau1[[#This Row],[Emplacement1]]),0),1),0)</f>
        <v>0</v>
      </c>
      <c r="H192" s="3" t="str">
        <f t="array" ref="H19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2" s="3">
        <f t="array" ref="I19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2" s="3" t="str">
        <f t="array" ref="J1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2" s="3">
        <f t="array" ref="K1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2" s="3" t="str">
        <f t="array" ref="L1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2" s="3">
        <f t="array" ref="M1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2" s="3" t="str">
        <f t="array" ref="N1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2" s="3" t="str">
        <f t="array" ref="P1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2" s="3">
        <f t="array" ref="Q1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3" spans="1:18" x14ac:dyDescent="0.25">
      <c r="A193" t="s">
        <v>629</v>
      </c>
      <c r="B193" s="3">
        <v>43856556</v>
      </c>
      <c r="C193" s="28" t="s">
        <v>324</v>
      </c>
      <c r="D193" t="str">
        <f t="array" ref="D193">IFERROR(INDEX(Feuil15!$A$4:$A$860,MATCH(Tableau1[[#This Row],[Code]],Feuil15!$B$4:$B$860,0)),"Non présent")</f>
        <v>Non présent</v>
      </c>
      <c r="E193">
        <f>IFERROR(INDEX(Feuil15!$C$4:$C$860,MATCH(Tableau1[[#This Row],[Code]],Feuil15!$B$4:$B$860,0)),0)</f>
        <v>0</v>
      </c>
      <c r="F193" s="3" t="str">
        <f t="array" ref="F193">IFERROR(INDEX(Feuil15!$A$4:$A$860,MATCH(1,(Feuil15!$B$4:$B$860=Tableau1[[#This Row],[Code]])*(Feuil15!$A$4:$A$860&lt;&gt;Tableau1[[#This Row],[Emplacement1]]),0),1),"Non présent")</f>
        <v>Non présent</v>
      </c>
      <c r="G193" s="3">
        <f t="array" ref="G193">IFERROR(INDEX(Feuil15!$C$4:$C$860,MATCH(1,(Feuil15!$B$4:$B$860=Tableau1[[#This Row],[Code]])*(Feuil15!$A$4:$A$860&lt;&gt;Tableau1[[#This Row],[Emplacement1]]),0),1),0)</f>
        <v>0</v>
      </c>
      <c r="H193" s="3" t="str">
        <f t="array" ref="H19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3" s="3">
        <f t="array" ref="I19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3" s="3" t="str">
        <f t="array" ref="J1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3" s="3">
        <f t="array" ref="K1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3" s="3" t="str">
        <f t="array" ref="L1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3" s="3">
        <f t="array" ref="M1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3" s="3" t="str">
        <f t="array" ref="N1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3" s="3" t="str">
        <f t="array" ref="P1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3" s="3">
        <f t="array" ref="Q1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4" spans="1:18" x14ac:dyDescent="0.25">
      <c r="A194" t="s">
        <v>630</v>
      </c>
      <c r="B194" s="3">
        <v>43856557</v>
      </c>
      <c r="C194" s="28" t="s">
        <v>324</v>
      </c>
      <c r="D194" t="str">
        <f t="array" ref="D194">IFERROR(INDEX(Feuil15!$A$4:$A$860,MATCH(Tableau1[[#This Row],[Code]],Feuil15!$B$4:$B$860,0)),"Non présent")</f>
        <v>Non présent</v>
      </c>
      <c r="E194">
        <f>IFERROR(INDEX(Feuil15!$C$4:$C$860,MATCH(Tableau1[[#This Row],[Code]],Feuil15!$B$4:$B$860,0)),0)</f>
        <v>0</v>
      </c>
      <c r="F194" s="3" t="str">
        <f t="array" ref="F194">IFERROR(INDEX(Feuil15!$A$4:$A$860,MATCH(1,(Feuil15!$B$4:$B$860=Tableau1[[#This Row],[Code]])*(Feuil15!$A$4:$A$860&lt;&gt;Tableau1[[#This Row],[Emplacement1]]),0),1),"Non présent")</f>
        <v>Non présent</v>
      </c>
      <c r="G194" s="3">
        <f t="array" ref="G194">IFERROR(INDEX(Feuil15!$C$4:$C$860,MATCH(1,(Feuil15!$B$4:$B$860=Tableau1[[#This Row],[Code]])*(Feuil15!$A$4:$A$860&lt;&gt;Tableau1[[#This Row],[Emplacement1]]),0),1),0)</f>
        <v>0</v>
      </c>
      <c r="H194" s="3" t="str">
        <f t="array" ref="H19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4" s="3">
        <f t="array" ref="I19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4" s="3" t="str">
        <f t="array" ref="J1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4" s="3">
        <f t="array" ref="K1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4" s="3" t="str">
        <f t="array" ref="L1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4" s="3">
        <f t="array" ref="M1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4" s="3" t="str">
        <f t="array" ref="N1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4" s="3" t="str">
        <f t="array" ref="P1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4" s="3">
        <f t="array" ref="Q1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5" spans="1:18" x14ac:dyDescent="0.25">
      <c r="A195" t="s">
        <v>631</v>
      </c>
      <c r="B195" s="3">
        <v>43856558</v>
      </c>
      <c r="C195" s="28" t="s">
        <v>324</v>
      </c>
      <c r="D195" t="str">
        <f t="array" ref="D195">IFERROR(INDEX(Feuil15!$A$4:$A$860,MATCH(Tableau1[[#This Row],[Code]],Feuil15!$B$4:$B$860,0)),"Non présent")</f>
        <v>PK20</v>
      </c>
      <c r="E195">
        <f>IFERROR(INDEX(Feuil15!$C$4:$C$860,MATCH(Tableau1[[#This Row],[Code]],Feuil15!$B$4:$B$860,0)),0)</f>
        <v>2</v>
      </c>
      <c r="F195" s="3" t="str">
        <f t="array" ref="F195">IFERROR(INDEX(Feuil15!$A$4:$A$860,MATCH(1,(Feuil15!$B$4:$B$860=Tableau1[[#This Row],[Code]])*(Feuil15!$A$4:$A$860&lt;&gt;Tableau1[[#This Row],[Emplacement1]]),0),1),"Non présent")</f>
        <v>Non présent</v>
      </c>
      <c r="G195" s="3">
        <f t="array" ref="G195">IFERROR(INDEX(Feuil15!$C$4:$C$860,MATCH(1,(Feuil15!$B$4:$B$860=Tableau1[[#This Row],[Code]])*(Feuil15!$A$4:$A$860&lt;&gt;Tableau1[[#This Row],[Emplacement1]]),0),1),0)</f>
        <v>0</v>
      </c>
      <c r="H195" s="3" t="str">
        <f t="array" ref="H19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5" s="3">
        <f t="array" ref="I19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5" s="3" t="str">
        <f t="array" ref="J1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5" s="3">
        <f t="array" ref="K1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5" s="3" t="str">
        <f t="array" ref="L1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5" s="3">
        <f t="array" ref="M1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5" s="3" t="str">
        <f t="array" ref="N1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5" s="3" t="str">
        <f t="array" ref="P1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5" s="3">
        <f t="array" ref="Q1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96" spans="1:18" x14ac:dyDescent="0.25">
      <c r="A196" t="s">
        <v>632</v>
      </c>
      <c r="B196" s="3">
        <v>43852394</v>
      </c>
      <c r="C196" s="28" t="s">
        <v>324</v>
      </c>
      <c r="D196" t="str">
        <f t="array" ref="D196">IFERROR(INDEX(Feuil15!$A$4:$A$860,MATCH(Tableau1[[#This Row],[Code]],Feuil15!$B$4:$B$860,0)),"Non présent")</f>
        <v>Non présent</v>
      </c>
      <c r="E196">
        <f>IFERROR(INDEX(Feuil15!$C$4:$C$860,MATCH(Tableau1[[#This Row],[Code]],Feuil15!$B$4:$B$860,0)),0)</f>
        <v>0</v>
      </c>
      <c r="F196" s="3" t="str">
        <f t="array" ref="F196">IFERROR(INDEX(Feuil15!$A$4:$A$860,MATCH(1,(Feuil15!$B$4:$B$860=Tableau1[[#This Row],[Code]])*(Feuil15!$A$4:$A$860&lt;&gt;Tableau1[[#This Row],[Emplacement1]]),0),1),"Non présent")</f>
        <v>Non présent</v>
      </c>
      <c r="G196" s="3">
        <f t="array" ref="G196">IFERROR(INDEX(Feuil15!$C$4:$C$860,MATCH(1,(Feuil15!$B$4:$B$860=Tableau1[[#This Row],[Code]])*(Feuil15!$A$4:$A$860&lt;&gt;Tableau1[[#This Row],[Emplacement1]]),0),1),0)</f>
        <v>0</v>
      </c>
      <c r="H196" s="3" t="str">
        <f t="array" ref="H19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6" s="3">
        <f t="array" ref="I19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6" s="3" t="str">
        <f t="array" ref="J1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6" s="3">
        <f t="array" ref="K1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6" s="3" t="str">
        <f t="array" ref="L1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6" s="3">
        <f t="array" ref="M1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6" s="3" t="str">
        <f t="array" ref="N1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6" s="3" t="str">
        <f t="array" ref="P1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6" s="3">
        <f t="array" ref="Q1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7" spans="1:18" x14ac:dyDescent="0.25">
      <c r="A197" t="s">
        <v>633</v>
      </c>
      <c r="B197" s="3">
        <v>43856581</v>
      </c>
      <c r="C197" s="28" t="s">
        <v>324</v>
      </c>
      <c r="D197" t="str">
        <f t="array" ref="D197">IFERROR(INDEX(Feuil15!$A$4:$A$860,MATCH(Tableau1[[#This Row],[Code]],Feuil15!$B$4:$B$860,0)),"Non présent")</f>
        <v>CHIEN22</v>
      </c>
      <c r="E197">
        <f>IFERROR(INDEX(Feuil15!$C$4:$C$860,MATCH(Tableau1[[#This Row],[Code]],Feuil15!$B$4:$B$860,0)),0)</f>
        <v>1</v>
      </c>
      <c r="F197" s="3" t="str">
        <f t="array" ref="F197">IFERROR(INDEX(Feuil15!$A$4:$A$860,MATCH(1,(Feuil15!$B$4:$B$860=Tableau1[[#This Row],[Code]])*(Feuil15!$A$4:$A$860&lt;&gt;Tableau1[[#This Row],[Emplacement1]]),0),1),"Non présent")</f>
        <v>Non présent</v>
      </c>
      <c r="G197" s="3">
        <f t="array" ref="G197">IFERROR(INDEX(Feuil15!$C$4:$C$860,MATCH(1,(Feuil15!$B$4:$B$860=Tableau1[[#This Row],[Code]])*(Feuil15!$A$4:$A$860&lt;&gt;Tableau1[[#This Row],[Emplacement1]]),0),1),0)</f>
        <v>0</v>
      </c>
      <c r="H197" s="3" t="str">
        <f t="array" ref="H19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7" s="3">
        <f t="array" ref="I19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7" s="3" t="str">
        <f t="array" ref="J1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7" s="3">
        <f t="array" ref="K1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7" s="3" t="str">
        <f t="array" ref="L1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7" s="3">
        <f t="array" ref="M1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7" s="3" t="str">
        <f t="array" ref="N1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7" s="3" t="str">
        <f t="array" ref="P1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7" s="3">
        <f t="array" ref="Q1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98" spans="1:18" x14ac:dyDescent="0.25">
      <c r="A198" t="s">
        <v>634</v>
      </c>
      <c r="B198" s="3">
        <v>43856582</v>
      </c>
      <c r="C198" s="28" t="s">
        <v>324</v>
      </c>
      <c r="D198" t="str">
        <f t="array" ref="D198">IFERROR(INDEX(Feuil15!$A$4:$A$860,MATCH(Tableau1[[#This Row],[Code]],Feuil15!$B$4:$B$860,0)),"Non présent")</f>
        <v>Non présent</v>
      </c>
      <c r="E198">
        <f>IFERROR(INDEX(Feuil15!$C$4:$C$860,MATCH(Tableau1[[#This Row],[Code]],Feuil15!$B$4:$B$860,0)),0)</f>
        <v>0</v>
      </c>
      <c r="F198" s="3" t="str">
        <f t="array" ref="F198">IFERROR(INDEX(Feuil15!$A$4:$A$860,MATCH(1,(Feuil15!$B$4:$B$860=Tableau1[[#This Row],[Code]])*(Feuil15!$A$4:$A$860&lt;&gt;Tableau1[[#This Row],[Emplacement1]]),0),1),"Non présent")</f>
        <v>Non présent</v>
      </c>
      <c r="G198" s="3">
        <f t="array" ref="G198">IFERROR(INDEX(Feuil15!$C$4:$C$860,MATCH(1,(Feuil15!$B$4:$B$860=Tableau1[[#This Row],[Code]])*(Feuil15!$A$4:$A$860&lt;&gt;Tableau1[[#This Row],[Emplacement1]]),0),1),0)</f>
        <v>0</v>
      </c>
      <c r="H198" s="3" t="str">
        <f t="array" ref="H19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8" s="3">
        <f t="array" ref="I19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8" s="3" t="str">
        <f t="array" ref="J1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8" s="3">
        <f t="array" ref="K1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8" s="3" t="str">
        <f t="array" ref="L1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8" s="3">
        <f t="array" ref="M1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8" s="3" t="str">
        <f t="array" ref="N1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8" s="3" t="str">
        <f t="array" ref="P1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8" s="3">
        <f t="array" ref="Q1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9" spans="1:18" x14ac:dyDescent="0.25">
      <c r="A199" t="s">
        <v>635</v>
      </c>
      <c r="B199" s="3">
        <v>43925071</v>
      </c>
      <c r="C199" s="28" t="s">
        <v>324</v>
      </c>
      <c r="D199" t="str">
        <f t="array" ref="D199">IFERROR(INDEX(Feuil15!$A$4:$A$860,MATCH(Tableau1[[#This Row],[Code]],Feuil15!$B$4:$B$860,0)),"Non présent")</f>
        <v>Non présent</v>
      </c>
      <c r="E199">
        <f>IFERROR(INDEX(Feuil15!$C$4:$C$860,MATCH(Tableau1[[#This Row],[Code]],Feuil15!$B$4:$B$860,0)),0)</f>
        <v>0</v>
      </c>
      <c r="F199" s="3" t="str">
        <f t="array" ref="F199">IFERROR(INDEX(Feuil15!$A$4:$A$860,MATCH(1,(Feuil15!$B$4:$B$860=Tableau1[[#This Row],[Code]])*(Feuil15!$A$4:$A$860&lt;&gt;Tableau1[[#This Row],[Emplacement1]]),0),1),"Non présent")</f>
        <v>Non présent</v>
      </c>
      <c r="G199" s="3">
        <f t="array" ref="G199">IFERROR(INDEX(Feuil15!$C$4:$C$860,MATCH(1,(Feuil15!$B$4:$B$860=Tableau1[[#This Row],[Code]])*(Feuil15!$A$4:$A$860&lt;&gt;Tableau1[[#This Row],[Emplacement1]]),0),1),0)</f>
        <v>0</v>
      </c>
      <c r="H199" s="3" t="str">
        <f t="array" ref="H19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9" s="3">
        <f t="array" ref="I19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9" s="3" t="str">
        <f t="array" ref="J1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9" s="3">
        <f t="array" ref="K1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9" s="3" t="str">
        <f t="array" ref="L1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9" s="3">
        <f t="array" ref="M1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9" s="3" t="str">
        <f t="array" ref="N1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9" s="3" t="str">
        <f t="array" ref="P1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9" s="3">
        <f t="array" ref="Q1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0" spans="1:18" x14ac:dyDescent="0.25">
      <c r="A200" t="s">
        <v>636</v>
      </c>
      <c r="B200" s="3">
        <v>43856583</v>
      </c>
      <c r="C200" s="28" t="s">
        <v>324</v>
      </c>
      <c r="D200" t="str">
        <f t="array" ref="D200">IFERROR(INDEX(Feuil15!$A$4:$A$860,MATCH(Tableau1[[#This Row],[Code]],Feuil15!$B$4:$B$860,0)),"Non présent")</f>
        <v>Non présent</v>
      </c>
      <c r="E200">
        <f>IFERROR(INDEX(Feuil15!$C$4:$C$860,MATCH(Tableau1[[#This Row],[Code]],Feuil15!$B$4:$B$860,0)),0)</f>
        <v>0</v>
      </c>
      <c r="F200" s="3" t="str">
        <f t="array" ref="F200">IFERROR(INDEX(Feuil15!$A$4:$A$860,MATCH(1,(Feuil15!$B$4:$B$860=Tableau1[[#This Row],[Code]])*(Feuil15!$A$4:$A$860&lt;&gt;Tableau1[[#This Row],[Emplacement1]]),0),1),"Non présent")</f>
        <v>Non présent</v>
      </c>
      <c r="G200" s="3">
        <f t="array" ref="G200">IFERROR(INDEX(Feuil15!$C$4:$C$860,MATCH(1,(Feuil15!$B$4:$B$860=Tableau1[[#This Row],[Code]])*(Feuil15!$A$4:$A$860&lt;&gt;Tableau1[[#This Row],[Emplacement1]]),0),1),0)</f>
        <v>0</v>
      </c>
      <c r="H200" s="3" t="str">
        <f t="array" ref="H20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0" s="3">
        <f t="array" ref="I20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0" s="3" t="str">
        <f t="array" ref="J2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0" s="3">
        <f t="array" ref="K2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0" s="3" t="str">
        <f t="array" ref="L2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0" s="3">
        <f t="array" ref="M2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0" s="3" t="str">
        <f t="array" ref="N2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0" s="3" t="str">
        <f t="array" ref="P2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0" s="3">
        <f t="array" ref="Q2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1" spans="1:18" x14ac:dyDescent="0.25">
      <c r="A201" t="s">
        <v>637</v>
      </c>
      <c r="B201" s="3">
        <v>43852338</v>
      </c>
      <c r="C201" s="28" t="s">
        <v>324</v>
      </c>
      <c r="D201" t="str">
        <f t="array" ref="D201">IFERROR(INDEX(Feuil15!$A$4:$A$860,MATCH(Tableau1[[#This Row],[Code]],Feuil15!$B$4:$B$860,0)),"Non présent")</f>
        <v>CHIEN22</v>
      </c>
      <c r="E201">
        <f>IFERROR(INDEX(Feuil15!$C$4:$C$860,MATCH(Tableau1[[#This Row],[Code]],Feuil15!$B$4:$B$860,0)),0)</f>
        <v>1</v>
      </c>
      <c r="F201" s="3" t="str">
        <f t="array" ref="F201">IFERROR(INDEX(Feuil15!$A$4:$A$860,MATCH(1,(Feuil15!$B$4:$B$860=Tableau1[[#This Row],[Code]])*(Feuil15!$A$4:$A$860&lt;&gt;Tableau1[[#This Row],[Emplacement1]]),0),1),"Non présent")</f>
        <v>Non présent</v>
      </c>
      <c r="G201" s="3">
        <f t="array" ref="G201">IFERROR(INDEX(Feuil15!$C$4:$C$860,MATCH(1,(Feuil15!$B$4:$B$860=Tableau1[[#This Row],[Code]])*(Feuil15!$A$4:$A$860&lt;&gt;Tableau1[[#This Row],[Emplacement1]]),0),1),0)</f>
        <v>0</v>
      </c>
      <c r="H201" s="3" t="str">
        <f t="array" ref="H20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1" s="3">
        <f t="array" ref="I20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1" s="3" t="str">
        <f t="array" ref="J2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1" s="3">
        <f t="array" ref="K2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1" s="3" t="str">
        <f t="array" ref="L2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1" s="3">
        <f t="array" ref="M2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1" s="3" t="str">
        <f t="array" ref="N2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1" s="3" t="str">
        <f t="array" ref="P2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1" s="3">
        <f t="array" ref="Q2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02" spans="1:18" x14ac:dyDescent="0.25">
      <c r="A202" t="s">
        <v>638</v>
      </c>
      <c r="B202" s="3">
        <v>43852337</v>
      </c>
      <c r="C202" s="28" t="s">
        <v>324</v>
      </c>
      <c r="D202" t="str">
        <f t="array" ref="D202">IFERROR(INDEX(Feuil15!$A$4:$A$860,MATCH(Tableau1[[#This Row],[Code]],Feuil15!$B$4:$B$860,0)),"Non présent")</f>
        <v>Non présent</v>
      </c>
      <c r="E202">
        <f>IFERROR(INDEX(Feuil15!$C$4:$C$860,MATCH(Tableau1[[#This Row],[Code]],Feuil15!$B$4:$B$860,0)),0)</f>
        <v>0</v>
      </c>
      <c r="F202" s="3" t="str">
        <f t="array" ref="F202">IFERROR(INDEX(Feuil15!$A$4:$A$860,MATCH(1,(Feuil15!$B$4:$B$860=Tableau1[[#This Row],[Code]])*(Feuil15!$A$4:$A$860&lt;&gt;Tableau1[[#This Row],[Emplacement1]]),0),1),"Non présent")</f>
        <v>Non présent</v>
      </c>
      <c r="G202" s="3">
        <f t="array" ref="G202">IFERROR(INDEX(Feuil15!$C$4:$C$860,MATCH(1,(Feuil15!$B$4:$B$860=Tableau1[[#This Row],[Code]])*(Feuil15!$A$4:$A$860&lt;&gt;Tableau1[[#This Row],[Emplacement1]]),0),1),0)</f>
        <v>0</v>
      </c>
      <c r="H202" s="3" t="str">
        <f t="array" ref="H20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2" s="3">
        <f t="array" ref="I20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2" s="3" t="str">
        <f t="array" ref="J2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2" s="3">
        <f t="array" ref="K2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2" s="3" t="str">
        <f t="array" ref="L2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2" s="3">
        <f t="array" ref="M2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2" s="3" t="str">
        <f t="array" ref="N2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2" s="3" t="str">
        <f t="array" ref="P2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2" s="3">
        <f t="array" ref="Q2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3" spans="1:18" x14ac:dyDescent="0.25">
      <c r="A203" t="s">
        <v>639</v>
      </c>
      <c r="B203" s="3">
        <v>43852336</v>
      </c>
      <c r="C203" s="28" t="s">
        <v>324</v>
      </c>
      <c r="D203" t="str">
        <f t="array" ref="D203">IFERROR(INDEX(Feuil15!$A$4:$A$860,MATCH(Tableau1[[#This Row],[Code]],Feuil15!$B$4:$B$860,0)),"Non présent")</f>
        <v>CHIEN22</v>
      </c>
      <c r="E203">
        <f>IFERROR(INDEX(Feuil15!$C$4:$C$860,MATCH(Tableau1[[#This Row],[Code]],Feuil15!$B$4:$B$860,0)),0)</f>
        <v>1</v>
      </c>
      <c r="F203" s="3" t="str">
        <f t="array" ref="F203">IFERROR(INDEX(Feuil15!$A$4:$A$860,MATCH(1,(Feuil15!$B$4:$B$860=Tableau1[[#This Row],[Code]])*(Feuil15!$A$4:$A$860&lt;&gt;Tableau1[[#This Row],[Emplacement1]]),0),1),"Non présent")</f>
        <v>Non présent</v>
      </c>
      <c r="G203" s="3">
        <f t="array" ref="G203">IFERROR(INDEX(Feuil15!$C$4:$C$860,MATCH(1,(Feuil15!$B$4:$B$860=Tableau1[[#This Row],[Code]])*(Feuil15!$A$4:$A$860&lt;&gt;Tableau1[[#This Row],[Emplacement1]]),0),1),0)</f>
        <v>0</v>
      </c>
      <c r="H203" s="3" t="str">
        <f t="array" ref="H20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3" s="3">
        <f t="array" ref="I20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3" s="3" t="str">
        <f t="array" ref="J2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3" s="3">
        <f t="array" ref="K2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3" s="3" t="str">
        <f t="array" ref="L2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3" s="3">
        <f t="array" ref="M2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3" s="3" t="str">
        <f t="array" ref="N2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3" s="3" t="str">
        <f t="array" ref="P2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3" s="3">
        <f t="array" ref="Q2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04" spans="1:18" x14ac:dyDescent="0.25">
      <c r="A204" t="s">
        <v>640</v>
      </c>
      <c r="B204" s="3">
        <v>43820074</v>
      </c>
      <c r="C204" s="28" t="s">
        <v>324</v>
      </c>
      <c r="D204" t="str">
        <f t="array" ref="D204">IFERROR(INDEX(Feuil15!$A$4:$A$860,MATCH(Tableau1[[#This Row],[Code]],Feuil15!$B$4:$B$860,0)),"Non présent")</f>
        <v>CHAT23</v>
      </c>
      <c r="E204">
        <f>IFERROR(INDEX(Feuil15!$C$4:$C$860,MATCH(Tableau1[[#This Row],[Code]],Feuil15!$B$4:$B$860,0)),0)</f>
        <v>1</v>
      </c>
      <c r="F204" s="3" t="str">
        <f t="array" ref="F204">IFERROR(INDEX(Feuil15!$A$4:$A$860,MATCH(1,(Feuil15!$B$4:$B$860=Tableau1[[#This Row],[Code]])*(Feuil15!$A$4:$A$860&lt;&gt;Tableau1[[#This Row],[Emplacement1]]),0),1),"Non présent")</f>
        <v>Non présent</v>
      </c>
      <c r="G204" s="3">
        <f t="array" ref="G204">IFERROR(INDEX(Feuil15!$C$4:$C$860,MATCH(1,(Feuil15!$B$4:$B$860=Tableau1[[#This Row],[Code]])*(Feuil15!$A$4:$A$860&lt;&gt;Tableau1[[#This Row],[Emplacement1]]),0),1),0)</f>
        <v>0</v>
      </c>
      <c r="H204" s="3" t="str">
        <f t="array" ref="H20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4" s="3">
        <f t="array" ref="I20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4" s="3" t="str">
        <f t="array" ref="J2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4" s="3">
        <f t="array" ref="K2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4" s="3" t="str">
        <f t="array" ref="L2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4" s="3">
        <f t="array" ref="M2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4" s="3" t="str">
        <f t="array" ref="N2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4" s="3" t="str">
        <f t="array" ref="P2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4" s="3">
        <f t="array" ref="Q2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05" spans="1:18" x14ac:dyDescent="0.25">
      <c r="A205" t="s">
        <v>641</v>
      </c>
      <c r="B205" s="3">
        <v>43801781</v>
      </c>
      <c r="C205" s="28" t="s">
        <v>324</v>
      </c>
      <c r="D205" t="str">
        <f t="array" ref="D205">IFERROR(INDEX(Feuil15!$A$4:$A$860,MATCH(Tableau1[[#This Row],[Code]],Feuil15!$B$4:$B$860,0)),"Non présent")</f>
        <v>Non présent</v>
      </c>
      <c r="E205">
        <f>IFERROR(INDEX(Feuil15!$C$4:$C$860,MATCH(Tableau1[[#This Row],[Code]],Feuil15!$B$4:$B$860,0)),0)</f>
        <v>0</v>
      </c>
      <c r="F205" s="3" t="str">
        <f t="array" ref="F205">IFERROR(INDEX(Feuil15!$A$4:$A$860,MATCH(1,(Feuil15!$B$4:$B$860=Tableau1[[#This Row],[Code]])*(Feuil15!$A$4:$A$860&lt;&gt;Tableau1[[#This Row],[Emplacement1]]),0),1),"Non présent")</f>
        <v>Non présent</v>
      </c>
      <c r="G205" s="3">
        <f t="array" ref="G205">IFERROR(INDEX(Feuil15!$C$4:$C$860,MATCH(1,(Feuil15!$B$4:$B$860=Tableau1[[#This Row],[Code]])*(Feuil15!$A$4:$A$860&lt;&gt;Tableau1[[#This Row],[Emplacement1]]),0),1),0)</f>
        <v>0</v>
      </c>
      <c r="H205" s="3" t="str">
        <f t="array" ref="H20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5" s="3">
        <f t="array" ref="I20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5" s="3" t="str">
        <f t="array" ref="J2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5" s="3">
        <f t="array" ref="K2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5" s="3" t="str">
        <f t="array" ref="L2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5" s="3">
        <f t="array" ref="M2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5" s="3" t="str">
        <f t="array" ref="N2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5" s="3" t="str">
        <f t="array" ref="P2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5" s="3">
        <f t="array" ref="Q2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6" spans="1:18" x14ac:dyDescent="0.25">
      <c r="A206" t="s">
        <v>642</v>
      </c>
      <c r="B206" s="3">
        <v>43820075</v>
      </c>
      <c r="C206" s="28" t="s">
        <v>324</v>
      </c>
      <c r="D206" t="str">
        <f t="array" ref="D206">IFERROR(INDEX(Feuil15!$A$4:$A$860,MATCH(Tableau1[[#This Row],[Code]],Feuil15!$B$4:$B$860,0)),"Non présent")</f>
        <v>IP18</v>
      </c>
      <c r="E206">
        <f>IFERROR(INDEX(Feuil15!$C$4:$C$860,MATCH(Tableau1[[#This Row],[Code]],Feuil15!$B$4:$B$860,0)),0)</f>
        <v>4</v>
      </c>
      <c r="F206" s="3" t="str">
        <f t="array" ref="F206">IFERROR(INDEX(Feuil15!$A$4:$A$860,MATCH(1,(Feuil15!$B$4:$B$860=Tableau1[[#This Row],[Code]])*(Feuil15!$A$4:$A$860&lt;&gt;Tableau1[[#This Row],[Emplacement1]]),0),1),"Non présent")</f>
        <v>Non présent</v>
      </c>
      <c r="G206" s="3">
        <f t="array" ref="G206">IFERROR(INDEX(Feuil15!$C$4:$C$860,MATCH(1,(Feuil15!$B$4:$B$860=Tableau1[[#This Row],[Code]])*(Feuil15!$A$4:$A$860&lt;&gt;Tableau1[[#This Row],[Emplacement1]]),0),1),0)</f>
        <v>0</v>
      </c>
      <c r="H206" s="3" t="str">
        <f t="array" ref="H20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6" s="3">
        <f t="array" ref="I20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6" s="3" t="str">
        <f t="array" ref="J2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6" s="3">
        <f t="array" ref="K2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6" s="3" t="str">
        <f t="array" ref="L2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6" s="3">
        <f t="array" ref="M2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6" s="3" t="str">
        <f t="array" ref="N2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6" s="3" t="str">
        <f t="array" ref="P2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6" s="3">
        <f t="array" ref="Q2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6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207" spans="1:18" x14ac:dyDescent="0.25">
      <c r="A207" t="s">
        <v>643</v>
      </c>
      <c r="B207" s="3">
        <v>43820077</v>
      </c>
      <c r="C207" s="28" t="s">
        <v>324</v>
      </c>
      <c r="D207" t="str">
        <f t="array" ref="D207">IFERROR(INDEX(Feuil15!$A$4:$A$860,MATCH(Tableau1[[#This Row],[Code]],Feuil15!$B$4:$B$860,0)),"Non présent")</f>
        <v>Non présent</v>
      </c>
      <c r="E207">
        <f>IFERROR(INDEX(Feuil15!$C$4:$C$860,MATCH(Tableau1[[#This Row],[Code]],Feuil15!$B$4:$B$860,0)),0)</f>
        <v>0</v>
      </c>
      <c r="F207" s="3" t="str">
        <f t="array" ref="F207">IFERROR(INDEX(Feuil15!$A$4:$A$860,MATCH(1,(Feuil15!$B$4:$B$860=Tableau1[[#This Row],[Code]])*(Feuil15!$A$4:$A$860&lt;&gt;Tableau1[[#This Row],[Emplacement1]]),0),1),"Non présent")</f>
        <v>Non présent</v>
      </c>
      <c r="G207" s="3">
        <f t="array" ref="G207">IFERROR(INDEX(Feuil15!$C$4:$C$860,MATCH(1,(Feuil15!$B$4:$B$860=Tableau1[[#This Row],[Code]])*(Feuil15!$A$4:$A$860&lt;&gt;Tableau1[[#This Row],[Emplacement1]]),0),1),0)</f>
        <v>0</v>
      </c>
      <c r="H207" s="3" t="str">
        <f t="array" ref="H20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7" s="3">
        <f t="array" ref="I20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7" s="3" t="str">
        <f t="array" ref="J2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7" s="3">
        <f t="array" ref="K2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7" s="3" t="str">
        <f t="array" ref="L2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7" s="3">
        <f t="array" ref="M2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7" s="3" t="str">
        <f t="array" ref="N2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7" s="3" t="str">
        <f t="array" ref="P2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7" s="3">
        <f t="array" ref="Q2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8" spans="1:18" x14ac:dyDescent="0.25">
      <c r="A208" t="s">
        <v>644</v>
      </c>
      <c r="B208" s="3">
        <v>43820071</v>
      </c>
      <c r="C208" s="28" t="s">
        <v>324</v>
      </c>
      <c r="D208" t="str">
        <f t="array" ref="D208">IFERROR(INDEX(Feuil15!$A$4:$A$860,MATCH(Tableau1[[#This Row],[Code]],Feuil15!$B$4:$B$860,0)),"Non présent")</f>
        <v>PK37</v>
      </c>
      <c r="E208">
        <f>IFERROR(INDEX(Feuil15!$C$4:$C$860,MATCH(Tableau1[[#This Row],[Code]],Feuil15!$B$4:$B$860,0)),0)</f>
        <v>2</v>
      </c>
      <c r="F208" s="3" t="str">
        <f t="array" ref="F208">IFERROR(INDEX(Feuil15!$A$4:$A$860,MATCH(1,(Feuil15!$B$4:$B$860=Tableau1[[#This Row],[Code]])*(Feuil15!$A$4:$A$860&lt;&gt;Tableau1[[#This Row],[Emplacement1]]),0),1),"Non présent")</f>
        <v>Non présent</v>
      </c>
      <c r="G208" s="3">
        <f t="array" ref="G208">IFERROR(INDEX(Feuil15!$C$4:$C$860,MATCH(1,(Feuil15!$B$4:$B$860=Tableau1[[#This Row],[Code]])*(Feuil15!$A$4:$A$860&lt;&gt;Tableau1[[#This Row],[Emplacement1]]),0),1),0)</f>
        <v>0</v>
      </c>
      <c r="H208" s="3" t="str">
        <f t="array" ref="H20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8" s="3">
        <f t="array" ref="I20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8" s="3" t="str">
        <f t="array" ref="J2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8" s="3">
        <f t="array" ref="K2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8" s="3" t="str">
        <f t="array" ref="L2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8" s="3">
        <f t="array" ref="M2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8" s="3" t="str">
        <f t="array" ref="N2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8" s="3" t="str">
        <f t="array" ref="P2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8" s="3">
        <f t="array" ref="Q2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8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09" spans="1:18" x14ac:dyDescent="0.25">
      <c r="A209" t="s">
        <v>645</v>
      </c>
      <c r="B209" s="3">
        <v>43948464</v>
      </c>
      <c r="C209" s="28" t="s">
        <v>324</v>
      </c>
      <c r="D209" t="str">
        <f t="array" ref="D209">IFERROR(INDEX(Feuil15!$A$4:$A$860,MATCH(Tableau1[[#This Row],[Code]],Feuil15!$B$4:$B$860,0)),"Non présent")</f>
        <v>Non présent</v>
      </c>
      <c r="E209">
        <f>IFERROR(INDEX(Feuil15!$C$4:$C$860,MATCH(Tableau1[[#This Row],[Code]],Feuil15!$B$4:$B$860,0)),0)</f>
        <v>0</v>
      </c>
      <c r="F209" s="3" t="str">
        <f t="array" ref="F209">IFERROR(INDEX(Feuil15!$A$4:$A$860,MATCH(1,(Feuil15!$B$4:$B$860=Tableau1[[#This Row],[Code]])*(Feuil15!$A$4:$A$860&lt;&gt;Tableau1[[#This Row],[Emplacement1]]),0),1),"Non présent")</f>
        <v>Non présent</v>
      </c>
      <c r="G209" s="3">
        <f t="array" ref="G209">IFERROR(INDEX(Feuil15!$C$4:$C$860,MATCH(1,(Feuil15!$B$4:$B$860=Tableau1[[#This Row],[Code]])*(Feuil15!$A$4:$A$860&lt;&gt;Tableau1[[#This Row],[Emplacement1]]),0),1),0)</f>
        <v>0</v>
      </c>
      <c r="H209" s="3" t="str">
        <f t="array" ref="H20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9" s="3">
        <f t="array" ref="I20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9" s="3" t="str">
        <f t="array" ref="J2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9" s="3">
        <f t="array" ref="K2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9" s="3" t="str">
        <f t="array" ref="L2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9" s="3">
        <f t="array" ref="M2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9" s="3" t="str">
        <f t="array" ref="N2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9" s="3" t="str">
        <f t="array" ref="P2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9" s="3">
        <f t="array" ref="Q2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0" spans="1:18" x14ac:dyDescent="0.25">
      <c r="A210" t="s">
        <v>646</v>
      </c>
      <c r="B210" s="3">
        <v>43820072</v>
      </c>
      <c r="C210" s="28" t="s">
        <v>324</v>
      </c>
      <c r="D210" t="str">
        <f t="array" ref="D210">IFERROR(INDEX(Feuil15!$A$4:$A$860,MATCH(Tableau1[[#This Row],[Code]],Feuil15!$B$4:$B$860,0)),"Non présent")</f>
        <v>CHAT23</v>
      </c>
      <c r="E210">
        <f>IFERROR(INDEX(Feuil15!$C$4:$C$860,MATCH(Tableau1[[#This Row],[Code]],Feuil15!$B$4:$B$860,0)),0)</f>
        <v>1</v>
      </c>
      <c r="F210" s="3" t="str">
        <f t="array" ref="F210">IFERROR(INDEX(Feuil15!$A$4:$A$860,MATCH(1,(Feuil15!$B$4:$B$860=Tableau1[[#This Row],[Code]])*(Feuil15!$A$4:$A$860&lt;&gt;Tableau1[[#This Row],[Emplacement1]]),0),1),"Non présent")</f>
        <v>Non présent</v>
      </c>
      <c r="G210" s="3">
        <f t="array" ref="G210">IFERROR(INDEX(Feuil15!$C$4:$C$860,MATCH(1,(Feuil15!$B$4:$B$860=Tableau1[[#This Row],[Code]])*(Feuil15!$A$4:$A$860&lt;&gt;Tableau1[[#This Row],[Emplacement1]]),0),1),0)</f>
        <v>0</v>
      </c>
      <c r="H210" s="3" t="str">
        <f t="array" ref="H21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0" s="3">
        <f t="array" ref="I21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0" s="3" t="str">
        <f t="array" ref="J2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0" s="3">
        <f t="array" ref="K2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0" s="3" t="str">
        <f t="array" ref="L2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0" s="3">
        <f t="array" ref="M2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0" s="3" t="str">
        <f t="array" ref="N2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0" s="3" t="str">
        <f t="array" ref="P2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0" s="3">
        <f t="array" ref="Q2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0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11" spans="1:18" x14ac:dyDescent="0.25">
      <c r="A211" t="s">
        <v>647</v>
      </c>
      <c r="B211" s="3">
        <v>43820049</v>
      </c>
      <c r="C211" s="28" t="s">
        <v>324</v>
      </c>
      <c r="D211" t="str">
        <f t="array" ref="D211">IFERROR(INDEX(Feuil15!$A$4:$A$860,MATCH(Tableau1[[#This Row],[Code]],Feuil15!$B$4:$B$860,0)),"Non présent")</f>
        <v>PK36</v>
      </c>
      <c r="E211">
        <f>IFERROR(INDEX(Feuil15!$C$4:$C$860,MATCH(Tableau1[[#This Row],[Code]],Feuil15!$B$4:$B$860,0)),0)</f>
        <v>22</v>
      </c>
      <c r="F211" s="3" t="str">
        <f t="array" ref="F211">IFERROR(INDEX(Feuil15!$A$4:$A$860,MATCH(1,(Feuil15!$B$4:$B$860=Tableau1[[#This Row],[Code]])*(Feuil15!$A$4:$A$860&lt;&gt;Tableau1[[#This Row],[Emplacement1]]),0),1),"Non présent")</f>
        <v>Non présent</v>
      </c>
      <c r="G211" s="3">
        <f t="array" ref="G211">IFERROR(INDEX(Feuil15!$C$4:$C$860,MATCH(1,(Feuil15!$B$4:$B$860=Tableau1[[#This Row],[Code]])*(Feuil15!$A$4:$A$860&lt;&gt;Tableau1[[#This Row],[Emplacement1]]),0),1),0)</f>
        <v>0</v>
      </c>
      <c r="H211" s="3" t="str">
        <f t="array" ref="H21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1" s="3">
        <f t="array" ref="I21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1" s="3" t="str">
        <f t="array" ref="J2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1" s="3">
        <f t="array" ref="K2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1" s="3" t="str">
        <f t="array" ref="L2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1" s="3">
        <f t="array" ref="M2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1" s="3" t="str">
        <f t="array" ref="N2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1" s="3" t="str">
        <f t="array" ref="P2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1" s="3">
        <f t="array" ref="Q2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1" s="3">
        <f>Tableau1[[#This Row],[Stock7]]+Tableau1[[#This Row],[Stock5]]+Tableau1[[#This Row],[Stock3]]+Tableau1[[#This Row],[Stock6]]+Tableau1[[#This Row],[Stock4]]+Tableau1[[#This Row],[Stock2]]+Tableau1[[#This Row],[Stock1]]</f>
        <v>22</v>
      </c>
    </row>
    <row r="212" spans="1:18" x14ac:dyDescent="0.25">
      <c r="A212" t="s">
        <v>648</v>
      </c>
      <c r="B212" s="3">
        <v>43948520</v>
      </c>
      <c r="C212" s="28" t="s">
        <v>324</v>
      </c>
      <c r="D212" t="str">
        <f t="array" ref="D212">IFERROR(INDEX(Feuil15!$A$4:$A$860,MATCH(Tableau1[[#This Row],[Code]],Feuil15!$B$4:$B$860,0)),"Non présent")</f>
        <v>Non présent</v>
      </c>
      <c r="E212">
        <f>IFERROR(INDEX(Feuil15!$C$4:$C$860,MATCH(Tableau1[[#This Row],[Code]],Feuil15!$B$4:$B$860,0)),0)</f>
        <v>0</v>
      </c>
      <c r="F212" s="3" t="str">
        <f t="array" ref="F212">IFERROR(INDEX(Feuil15!$A$4:$A$860,MATCH(1,(Feuil15!$B$4:$B$860=Tableau1[[#This Row],[Code]])*(Feuil15!$A$4:$A$860&lt;&gt;Tableau1[[#This Row],[Emplacement1]]),0),1),"Non présent")</f>
        <v>Non présent</v>
      </c>
      <c r="G212" s="3">
        <f t="array" ref="G212">IFERROR(INDEX(Feuil15!$C$4:$C$860,MATCH(1,(Feuil15!$B$4:$B$860=Tableau1[[#This Row],[Code]])*(Feuil15!$A$4:$A$860&lt;&gt;Tableau1[[#This Row],[Emplacement1]]),0),1),0)</f>
        <v>0</v>
      </c>
      <c r="H212" s="3" t="str">
        <f t="array" ref="H21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2" s="3">
        <f t="array" ref="I21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2" s="3" t="str">
        <f t="array" ref="J2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2" s="3">
        <f t="array" ref="K2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2" s="3" t="str">
        <f t="array" ref="L2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2" s="3">
        <f t="array" ref="M2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2" s="3" t="str">
        <f t="array" ref="N2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2" s="3" t="str">
        <f t="array" ref="P2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2" s="3">
        <f t="array" ref="Q2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3" spans="1:18" x14ac:dyDescent="0.25">
      <c r="A213" t="s">
        <v>649</v>
      </c>
      <c r="B213" s="3">
        <v>43820073</v>
      </c>
      <c r="C213" s="28" t="s">
        <v>324</v>
      </c>
      <c r="D213" t="str">
        <f t="array" ref="D213">IFERROR(INDEX(Feuil15!$A$4:$A$860,MATCH(Tableau1[[#This Row],[Code]],Feuil15!$B$4:$B$860,0)),"Non présent")</f>
        <v>CHAT23</v>
      </c>
      <c r="E213">
        <f>IFERROR(INDEX(Feuil15!$C$4:$C$860,MATCH(Tableau1[[#This Row],[Code]],Feuil15!$B$4:$B$860,0)),0)</f>
        <v>1</v>
      </c>
      <c r="F213" s="3" t="str">
        <f t="array" ref="F213">IFERROR(INDEX(Feuil15!$A$4:$A$860,MATCH(1,(Feuil15!$B$4:$B$860=Tableau1[[#This Row],[Code]])*(Feuil15!$A$4:$A$860&lt;&gt;Tableau1[[#This Row],[Emplacement1]]),0),1),"Non présent")</f>
        <v>CHIEN22</v>
      </c>
      <c r="G213" s="3">
        <f t="array" ref="G213">IFERROR(INDEX(Feuil15!$C$4:$C$860,MATCH(1,(Feuil15!$B$4:$B$860=Tableau1[[#This Row],[Code]])*(Feuil15!$A$4:$A$860&lt;&gt;Tableau1[[#This Row],[Emplacement1]]),0),1),0)</f>
        <v>1</v>
      </c>
      <c r="H213" s="3" t="str">
        <f t="array" ref="H21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3" s="3">
        <f t="array" ref="I21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3" s="3" t="str">
        <f t="array" ref="J2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3" s="3">
        <f t="array" ref="K2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3" s="3" t="str">
        <f t="array" ref="L2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3" s="3">
        <f t="array" ref="M2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3" s="3" t="str">
        <f t="array" ref="N2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3" s="3" t="str">
        <f t="array" ref="P2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3" s="3">
        <f t="array" ref="Q2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14" spans="1:18" x14ac:dyDescent="0.25">
      <c r="A214" t="s">
        <v>650</v>
      </c>
      <c r="B214" s="3">
        <v>43820076</v>
      </c>
      <c r="C214" s="28" t="s">
        <v>324</v>
      </c>
      <c r="D214" t="str">
        <f t="array" ref="D214">IFERROR(INDEX(Feuil15!$A$4:$A$860,MATCH(Tableau1[[#This Row],[Code]],Feuil15!$B$4:$B$860,0)),"Non présent")</f>
        <v>CHAT24</v>
      </c>
      <c r="E214">
        <f>IFERROR(INDEX(Feuil15!$C$4:$C$860,MATCH(Tableau1[[#This Row],[Code]],Feuil15!$B$4:$B$860,0)),0)</f>
        <v>1</v>
      </c>
      <c r="F214" s="3" t="str">
        <f t="array" ref="F214">IFERROR(INDEX(Feuil15!$A$4:$A$860,MATCH(1,(Feuil15!$B$4:$B$860=Tableau1[[#This Row],[Code]])*(Feuil15!$A$4:$A$860&lt;&gt;Tableau1[[#This Row],[Emplacement1]]),0),1),"Non présent")</f>
        <v>Non présent</v>
      </c>
      <c r="G214" s="3">
        <f t="array" ref="G214">IFERROR(INDEX(Feuil15!$C$4:$C$860,MATCH(1,(Feuil15!$B$4:$B$860=Tableau1[[#This Row],[Code]])*(Feuil15!$A$4:$A$860&lt;&gt;Tableau1[[#This Row],[Emplacement1]]),0),1),0)</f>
        <v>0</v>
      </c>
      <c r="H214" s="3" t="str">
        <f t="array" ref="H21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4" s="3">
        <f t="array" ref="I21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4" s="3" t="str">
        <f t="array" ref="J2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4" s="3">
        <f t="array" ref="K2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4" s="3" t="str">
        <f t="array" ref="L2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4" s="3">
        <f t="array" ref="M2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4" s="3" t="str">
        <f t="array" ref="N2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4" s="3" t="str">
        <f t="array" ref="P2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4" s="3">
        <f t="array" ref="Q2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15" spans="1:18" x14ac:dyDescent="0.25">
      <c r="A215" t="s">
        <v>651</v>
      </c>
      <c r="B215" s="3">
        <v>43820079</v>
      </c>
      <c r="C215" s="28" t="s">
        <v>324</v>
      </c>
      <c r="D215" t="str">
        <f t="array" ref="D215">IFERROR(INDEX(Feuil15!$A$4:$A$860,MATCH(Tableau1[[#This Row],[Code]],Feuil15!$B$4:$B$860,0)),"Non présent")</f>
        <v>PK14</v>
      </c>
      <c r="E215">
        <f>IFERROR(INDEX(Feuil15!$C$4:$C$860,MATCH(Tableau1[[#This Row],[Code]],Feuil15!$B$4:$B$860,0)),0)</f>
        <v>2</v>
      </c>
      <c r="F215" s="3" t="str">
        <f t="array" ref="F215">IFERROR(INDEX(Feuil15!$A$4:$A$860,MATCH(1,(Feuil15!$B$4:$B$860=Tableau1[[#This Row],[Code]])*(Feuil15!$A$4:$A$860&lt;&gt;Tableau1[[#This Row],[Emplacement1]]),0),1),"Non présent")</f>
        <v>Non présent</v>
      </c>
      <c r="G215" s="3">
        <f t="array" ref="G215">IFERROR(INDEX(Feuil15!$C$4:$C$860,MATCH(1,(Feuil15!$B$4:$B$860=Tableau1[[#This Row],[Code]])*(Feuil15!$A$4:$A$860&lt;&gt;Tableau1[[#This Row],[Emplacement1]]),0),1),0)</f>
        <v>0</v>
      </c>
      <c r="H215" s="3" t="str">
        <f t="array" ref="H21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5" s="3">
        <f t="array" ref="I21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5" s="3" t="str">
        <f t="array" ref="J2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5" s="3">
        <f t="array" ref="K2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5" s="3" t="str">
        <f t="array" ref="L2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5" s="3">
        <f t="array" ref="M2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5" s="3" t="str">
        <f t="array" ref="N2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5" s="3" t="str">
        <f t="array" ref="P2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5" s="3">
        <f t="array" ref="Q2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16" spans="1:18" x14ac:dyDescent="0.25">
      <c r="A216" t="s">
        <v>652</v>
      </c>
      <c r="B216" s="3">
        <v>43801787</v>
      </c>
      <c r="C216" s="28" t="s">
        <v>324</v>
      </c>
      <c r="D216" t="str">
        <f t="array" ref="D216">IFERROR(INDEX(Feuil15!$A$4:$A$860,MATCH(Tableau1[[#This Row],[Code]],Feuil15!$B$4:$B$860,0)),"Non présent")</f>
        <v>Non présent</v>
      </c>
      <c r="E216">
        <f>IFERROR(INDEX(Feuil15!$C$4:$C$860,MATCH(Tableau1[[#This Row],[Code]],Feuil15!$B$4:$B$860,0)),0)</f>
        <v>0</v>
      </c>
      <c r="F216" s="3" t="str">
        <f t="array" ref="F216">IFERROR(INDEX(Feuil15!$A$4:$A$860,MATCH(1,(Feuil15!$B$4:$B$860=Tableau1[[#This Row],[Code]])*(Feuil15!$A$4:$A$860&lt;&gt;Tableau1[[#This Row],[Emplacement1]]),0),1),"Non présent")</f>
        <v>Non présent</v>
      </c>
      <c r="G216" s="3">
        <f t="array" ref="G216">IFERROR(INDEX(Feuil15!$C$4:$C$860,MATCH(1,(Feuil15!$B$4:$B$860=Tableau1[[#This Row],[Code]])*(Feuil15!$A$4:$A$860&lt;&gt;Tableau1[[#This Row],[Emplacement1]]),0),1),0)</f>
        <v>0</v>
      </c>
      <c r="H216" s="3" t="str">
        <f t="array" ref="H21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6" s="3">
        <f t="array" ref="I21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6" s="3" t="str">
        <f t="array" ref="J2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6" s="3">
        <f t="array" ref="K2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6" s="3" t="str">
        <f t="array" ref="L2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6" s="3">
        <f t="array" ref="M2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6" s="3" t="str">
        <f t="array" ref="N2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6" s="3" t="str">
        <f t="array" ref="P2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6" s="3">
        <f t="array" ref="Q2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7" spans="1:18" x14ac:dyDescent="0.25">
      <c r="A217" t="s">
        <v>653</v>
      </c>
      <c r="B217" s="3">
        <v>43810846</v>
      </c>
      <c r="C217" s="28" t="s">
        <v>324</v>
      </c>
      <c r="D217" t="str">
        <f t="array" ref="D217">IFERROR(INDEX(Feuil15!$A$4:$A$860,MATCH(Tableau1[[#This Row],[Code]],Feuil15!$B$4:$B$860,0)),"Non présent")</f>
        <v>Non présent</v>
      </c>
      <c r="E217">
        <f>IFERROR(INDEX(Feuil15!$C$4:$C$860,MATCH(Tableau1[[#This Row],[Code]],Feuil15!$B$4:$B$860,0)),0)</f>
        <v>0</v>
      </c>
      <c r="F217" s="3" t="str">
        <f t="array" ref="F217">IFERROR(INDEX(Feuil15!$A$4:$A$860,MATCH(1,(Feuil15!$B$4:$B$860=Tableau1[[#This Row],[Code]])*(Feuil15!$A$4:$A$860&lt;&gt;Tableau1[[#This Row],[Emplacement1]]),0),1),"Non présent")</f>
        <v>Non présent</v>
      </c>
      <c r="G217" s="3">
        <f t="array" ref="G217">IFERROR(INDEX(Feuil15!$C$4:$C$860,MATCH(1,(Feuil15!$B$4:$B$860=Tableau1[[#This Row],[Code]])*(Feuil15!$A$4:$A$860&lt;&gt;Tableau1[[#This Row],[Emplacement1]]),0),1),0)</f>
        <v>0</v>
      </c>
      <c r="H217" s="3" t="str">
        <f t="array" ref="H21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7" s="3">
        <f t="array" ref="I21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7" s="3" t="str">
        <f t="array" ref="J2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7" s="3">
        <f t="array" ref="K2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7" s="3" t="str">
        <f t="array" ref="L2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7" s="3">
        <f t="array" ref="M2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7" s="3" t="str">
        <f t="array" ref="N2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7" s="3" t="str">
        <f t="array" ref="P2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7" s="3">
        <f t="array" ref="Q2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8" spans="1:18" x14ac:dyDescent="0.25">
      <c r="A218" t="s">
        <v>654</v>
      </c>
      <c r="B218" s="3">
        <v>43948206</v>
      </c>
      <c r="C218" s="28" t="s">
        <v>324</v>
      </c>
      <c r="D218" t="str">
        <f t="array" ref="D218">IFERROR(INDEX(Feuil15!$A$4:$A$860,MATCH(Tableau1[[#This Row],[Code]],Feuil15!$B$4:$B$860,0)),"Non présent")</f>
        <v>CHIEN22</v>
      </c>
      <c r="E218">
        <f>IFERROR(INDEX(Feuil15!$C$4:$C$860,MATCH(Tableau1[[#This Row],[Code]],Feuil15!$B$4:$B$860,0)),0)</f>
        <v>1</v>
      </c>
      <c r="F218" s="3" t="str">
        <f t="array" ref="F218">IFERROR(INDEX(Feuil15!$A$4:$A$860,MATCH(1,(Feuil15!$B$4:$B$860=Tableau1[[#This Row],[Code]])*(Feuil15!$A$4:$A$860&lt;&gt;Tableau1[[#This Row],[Emplacement1]]),0),1),"Non présent")</f>
        <v>Non présent</v>
      </c>
      <c r="G218" s="3">
        <f t="array" ref="G218">IFERROR(INDEX(Feuil15!$C$4:$C$860,MATCH(1,(Feuil15!$B$4:$B$860=Tableau1[[#This Row],[Code]])*(Feuil15!$A$4:$A$860&lt;&gt;Tableau1[[#This Row],[Emplacement1]]),0),1),0)</f>
        <v>0</v>
      </c>
      <c r="H218" s="3" t="str">
        <f t="array" ref="H21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8" s="3">
        <f t="array" ref="I21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8" s="3" t="str">
        <f t="array" ref="J2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8" s="3">
        <f t="array" ref="K2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8" s="3" t="str">
        <f t="array" ref="L2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8" s="3">
        <f t="array" ref="M2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8" s="3" t="str">
        <f t="array" ref="N2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8" s="3" t="str">
        <f t="array" ref="P2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8" s="3">
        <f t="array" ref="Q2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19" spans="1:18" x14ac:dyDescent="0.25">
      <c r="A219" t="s">
        <v>655</v>
      </c>
      <c r="B219" s="3">
        <v>43876709</v>
      </c>
      <c r="C219" s="28" t="s">
        <v>324</v>
      </c>
      <c r="D219" t="str">
        <f t="array" ref="D219">IFERROR(INDEX(Feuil15!$A$4:$A$860,MATCH(Tableau1[[#This Row],[Code]],Feuil15!$B$4:$B$860,0)),"Non présent")</f>
        <v>Non présent</v>
      </c>
      <c r="E219">
        <f>IFERROR(INDEX(Feuil15!$C$4:$C$860,MATCH(Tableau1[[#This Row],[Code]],Feuil15!$B$4:$B$860,0)),0)</f>
        <v>0</v>
      </c>
      <c r="F219" s="3" t="str">
        <f t="array" ref="F219">IFERROR(INDEX(Feuil15!$A$4:$A$860,MATCH(1,(Feuil15!$B$4:$B$860=Tableau1[[#This Row],[Code]])*(Feuil15!$A$4:$A$860&lt;&gt;Tableau1[[#This Row],[Emplacement1]]),0),1),"Non présent")</f>
        <v>Non présent</v>
      </c>
      <c r="G219" s="3">
        <f t="array" ref="G219">IFERROR(INDEX(Feuil15!$C$4:$C$860,MATCH(1,(Feuil15!$B$4:$B$860=Tableau1[[#This Row],[Code]])*(Feuil15!$A$4:$A$860&lt;&gt;Tableau1[[#This Row],[Emplacement1]]),0),1),0)</f>
        <v>0</v>
      </c>
      <c r="H219" s="3" t="str">
        <f t="array" ref="H21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9" s="3">
        <f t="array" ref="I21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9" s="3" t="str">
        <f t="array" ref="J2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9" s="3">
        <f t="array" ref="K2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9" s="3" t="str">
        <f t="array" ref="L2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9" s="3">
        <f t="array" ref="M2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9" s="3" t="str">
        <f t="array" ref="N2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9" s="3" t="str">
        <f t="array" ref="P2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9" s="3">
        <f t="array" ref="Q2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0" spans="1:18" x14ac:dyDescent="0.25">
      <c r="A220" t="s">
        <v>656</v>
      </c>
      <c r="B220" s="3">
        <v>43851917</v>
      </c>
      <c r="C220" s="28" t="s">
        <v>324</v>
      </c>
      <c r="D220" t="str">
        <f t="array" ref="D220">IFERROR(INDEX(Feuil15!$A$4:$A$860,MATCH(Tableau1[[#This Row],[Code]],Feuil15!$B$4:$B$860,0)),"Non présent")</f>
        <v>PK55</v>
      </c>
      <c r="E220">
        <f>IFERROR(INDEX(Feuil15!$C$4:$C$860,MATCH(Tableau1[[#This Row],[Code]],Feuil15!$B$4:$B$860,0)),0)</f>
        <v>2</v>
      </c>
      <c r="F220" s="3" t="str">
        <f t="array" ref="F220">IFERROR(INDEX(Feuil15!$A$4:$A$860,MATCH(1,(Feuil15!$B$4:$B$860=Tableau1[[#This Row],[Code]])*(Feuil15!$A$4:$A$860&lt;&gt;Tableau1[[#This Row],[Emplacement1]]),0),1),"Non présent")</f>
        <v>Non présent</v>
      </c>
      <c r="G220" s="3">
        <f t="array" ref="G220">IFERROR(INDEX(Feuil15!$C$4:$C$860,MATCH(1,(Feuil15!$B$4:$B$860=Tableau1[[#This Row],[Code]])*(Feuil15!$A$4:$A$860&lt;&gt;Tableau1[[#This Row],[Emplacement1]]),0),1),0)</f>
        <v>0</v>
      </c>
      <c r="H220" s="3" t="str">
        <f t="array" ref="H22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0" s="3">
        <f t="array" ref="I22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0" s="3" t="str">
        <f t="array" ref="J2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0" s="3">
        <f t="array" ref="K2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0" s="3" t="str">
        <f t="array" ref="L2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0" s="3">
        <f t="array" ref="M2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0" s="3" t="str">
        <f t="array" ref="N2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0" s="3" t="str">
        <f t="array" ref="P2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0" s="3">
        <f t="array" ref="Q2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21" spans="1:18" x14ac:dyDescent="0.25">
      <c r="A221" t="s">
        <v>657</v>
      </c>
      <c r="B221" s="3">
        <v>43851876</v>
      </c>
      <c r="C221" s="28" t="s">
        <v>324</v>
      </c>
      <c r="D221" t="str">
        <f t="array" ref="D221">IFERROR(INDEX(Feuil15!$A$4:$A$860,MATCH(Tableau1[[#This Row],[Code]],Feuil15!$B$4:$B$860,0)),"Non présent")</f>
        <v>Non présent</v>
      </c>
      <c r="E221">
        <f>IFERROR(INDEX(Feuil15!$C$4:$C$860,MATCH(Tableau1[[#This Row],[Code]],Feuil15!$B$4:$B$860,0)),0)</f>
        <v>0</v>
      </c>
      <c r="F221" s="3" t="str">
        <f t="array" ref="F221">IFERROR(INDEX(Feuil15!$A$4:$A$860,MATCH(1,(Feuil15!$B$4:$B$860=Tableau1[[#This Row],[Code]])*(Feuil15!$A$4:$A$860&lt;&gt;Tableau1[[#This Row],[Emplacement1]]),0),1),"Non présent")</f>
        <v>Non présent</v>
      </c>
      <c r="G221" s="3">
        <f t="array" ref="G221">IFERROR(INDEX(Feuil15!$C$4:$C$860,MATCH(1,(Feuil15!$B$4:$B$860=Tableau1[[#This Row],[Code]])*(Feuil15!$A$4:$A$860&lt;&gt;Tableau1[[#This Row],[Emplacement1]]),0),1),0)</f>
        <v>0</v>
      </c>
      <c r="H221" s="3" t="str">
        <f t="array" ref="H22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1" s="3">
        <f t="array" ref="I22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1" s="3" t="str">
        <f t="array" ref="J2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1" s="3">
        <f t="array" ref="K2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1" s="3" t="str">
        <f t="array" ref="L2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1" s="3">
        <f t="array" ref="M2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1" s="3" t="str">
        <f t="array" ref="N2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1" s="3" t="str">
        <f t="array" ref="P2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1" s="3">
        <f t="array" ref="Q2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2" spans="1:18" x14ac:dyDescent="0.25">
      <c r="A222" t="s">
        <v>658</v>
      </c>
      <c r="B222" s="3">
        <v>43851875</v>
      </c>
      <c r="C222" s="28" t="s">
        <v>324</v>
      </c>
      <c r="D222" t="str">
        <f t="array" ref="D222">IFERROR(INDEX(Feuil15!$A$4:$A$860,MATCH(Tableau1[[#This Row],[Code]],Feuil15!$B$4:$B$860,0)),"Non présent")</f>
        <v>Non présent</v>
      </c>
      <c r="E222">
        <f>IFERROR(INDEX(Feuil15!$C$4:$C$860,MATCH(Tableau1[[#This Row],[Code]],Feuil15!$B$4:$B$860,0)),0)</f>
        <v>0</v>
      </c>
      <c r="F222" s="3" t="str">
        <f t="array" ref="F222">IFERROR(INDEX(Feuil15!$A$4:$A$860,MATCH(1,(Feuil15!$B$4:$B$860=Tableau1[[#This Row],[Code]])*(Feuil15!$A$4:$A$860&lt;&gt;Tableau1[[#This Row],[Emplacement1]]),0),1),"Non présent")</f>
        <v>Non présent</v>
      </c>
      <c r="G222" s="3">
        <f t="array" ref="G222">IFERROR(INDEX(Feuil15!$C$4:$C$860,MATCH(1,(Feuil15!$B$4:$B$860=Tableau1[[#This Row],[Code]])*(Feuil15!$A$4:$A$860&lt;&gt;Tableau1[[#This Row],[Emplacement1]]),0),1),0)</f>
        <v>0</v>
      </c>
      <c r="H222" s="3" t="str">
        <f t="array" ref="H22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2" s="3">
        <f t="array" ref="I22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2" s="3" t="str">
        <f t="array" ref="J2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2" s="3">
        <f t="array" ref="K2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2" s="3" t="str">
        <f t="array" ref="L2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2" s="3">
        <f t="array" ref="M2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2" s="3" t="str">
        <f t="array" ref="N2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2" s="3" t="str">
        <f t="array" ref="P2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2" s="3">
        <f t="array" ref="Q2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3" spans="1:18" x14ac:dyDescent="0.25">
      <c r="A223" t="s">
        <v>659</v>
      </c>
      <c r="B223" s="3">
        <v>43851909</v>
      </c>
      <c r="C223" s="28" t="s">
        <v>324</v>
      </c>
      <c r="D223" t="str">
        <f t="array" ref="D223">IFERROR(INDEX(Feuil15!$A$4:$A$860,MATCH(Tableau1[[#This Row],[Code]],Feuil15!$B$4:$B$860,0)),"Non présent")</f>
        <v>Non présent</v>
      </c>
      <c r="E223">
        <f>IFERROR(INDEX(Feuil15!$C$4:$C$860,MATCH(Tableau1[[#This Row],[Code]],Feuil15!$B$4:$B$860,0)),0)</f>
        <v>0</v>
      </c>
      <c r="F223" s="3" t="str">
        <f t="array" ref="F223">IFERROR(INDEX(Feuil15!$A$4:$A$860,MATCH(1,(Feuil15!$B$4:$B$860=Tableau1[[#This Row],[Code]])*(Feuil15!$A$4:$A$860&lt;&gt;Tableau1[[#This Row],[Emplacement1]]),0),1),"Non présent")</f>
        <v>Non présent</v>
      </c>
      <c r="G223" s="3">
        <f t="array" ref="G223">IFERROR(INDEX(Feuil15!$C$4:$C$860,MATCH(1,(Feuil15!$B$4:$B$860=Tableau1[[#This Row],[Code]])*(Feuil15!$A$4:$A$860&lt;&gt;Tableau1[[#This Row],[Emplacement1]]),0),1),0)</f>
        <v>0</v>
      </c>
      <c r="H223" s="3" t="str">
        <f t="array" ref="H22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3" s="3">
        <f t="array" ref="I22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3" s="3" t="str">
        <f t="array" ref="J2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3" s="3">
        <f t="array" ref="K2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3" s="3" t="str">
        <f t="array" ref="L2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3" s="3">
        <f t="array" ref="M2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3" s="3" t="str">
        <f t="array" ref="N2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3" s="3" t="str">
        <f t="array" ref="P2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3" s="3">
        <f t="array" ref="Q2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4" spans="1:18" x14ac:dyDescent="0.25">
      <c r="A224" t="s">
        <v>660</v>
      </c>
      <c r="B224" s="3">
        <v>43851906</v>
      </c>
      <c r="C224" s="28" t="s">
        <v>324</v>
      </c>
      <c r="D224" t="str">
        <f t="array" ref="D224">IFERROR(INDEX(Feuil15!$A$4:$A$860,MATCH(Tableau1[[#This Row],[Code]],Feuil15!$B$4:$B$860,0)),"Non présent")</f>
        <v>PK17</v>
      </c>
      <c r="E224">
        <f>IFERROR(INDEX(Feuil15!$C$4:$C$860,MATCH(Tableau1[[#This Row],[Code]],Feuil15!$B$4:$B$860,0)),0)</f>
        <v>2</v>
      </c>
      <c r="F224" s="3" t="str">
        <f t="array" ref="F224">IFERROR(INDEX(Feuil15!$A$4:$A$860,MATCH(1,(Feuil15!$B$4:$B$860=Tableau1[[#This Row],[Code]])*(Feuil15!$A$4:$A$860&lt;&gt;Tableau1[[#This Row],[Emplacement1]]),0),1),"Non présent")</f>
        <v>Non présent</v>
      </c>
      <c r="G224" s="3">
        <f t="array" ref="G224">IFERROR(INDEX(Feuil15!$C$4:$C$860,MATCH(1,(Feuil15!$B$4:$B$860=Tableau1[[#This Row],[Code]])*(Feuil15!$A$4:$A$860&lt;&gt;Tableau1[[#This Row],[Emplacement1]]),0),1),0)</f>
        <v>0</v>
      </c>
      <c r="H224" s="3" t="str">
        <f t="array" ref="H22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4" s="3">
        <f t="array" ref="I22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4" s="3" t="str">
        <f t="array" ref="J2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4" s="3">
        <f t="array" ref="K2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4" s="3" t="str">
        <f t="array" ref="L2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4" s="3">
        <f t="array" ref="M2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4" s="3" t="str">
        <f t="array" ref="N2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4" s="3" t="str">
        <f t="array" ref="P2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4" s="3">
        <f t="array" ref="Q2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4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25" spans="1:18" x14ac:dyDescent="0.25">
      <c r="A225" t="s">
        <v>661</v>
      </c>
      <c r="B225" s="3">
        <v>43851904</v>
      </c>
      <c r="C225" s="28" t="s">
        <v>324</v>
      </c>
      <c r="D225" t="str">
        <f t="array" ref="D225">IFERROR(INDEX(Feuil15!$A$4:$A$860,MATCH(Tableau1[[#This Row],[Code]],Feuil15!$B$4:$B$860,0)),"Non présent")</f>
        <v>Non présent</v>
      </c>
      <c r="E225">
        <f>IFERROR(INDEX(Feuil15!$C$4:$C$860,MATCH(Tableau1[[#This Row],[Code]],Feuil15!$B$4:$B$860,0)),0)</f>
        <v>0</v>
      </c>
      <c r="F225" s="3" t="str">
        <f t="array" ref="F225">IFERROR(INDEX(Feuil15!$A$4:$A$860,MATCH(1,(Feuil15!$B$4:$B$860=Tableau1[[#This Row],[Code]])*(Feuil15!$A$4:$A$860&lt;&gt;Tableau1[[#This Row],[Emplacement1]]),0),1),"Non présent")</f>
        <v>Non présent</v>
      </c>
      <c r="G225" s="3">
        <f t="array" ref="G225">IFERROR(INDEX(Feuil15!$C$4:$C$860,MATCH(1,(Feuil15!$B$4:$B$860=Tableau1[[#This Row],[Code]])*(Feuil15!$A$4:$A$860&lt;&gt;Tableau1[[#This Row],[Emplacement1]]),0),1),0)</f>
        <v>0</v>
      </c>
      <c r="H225" s="3" t="str">
        <f t="array" ref="H22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5" s="3">
        <f t="array" ref="I22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5" s="3" t="str">
        <f t="array" ref="J2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5" s="3">
        <f t="array" ref="K2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5" s="3" t="str">
        <f t="array" ref="L2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5" s="3">
        <f t="array" ref="M2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5" s="3" t="str">
        <f t="array" ref="N2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5" s="3" t="str">
        <f t="array" ref="P2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5" s="3">
        <f t="array" ref="Q2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6" spans="1:18" x14ac:dyDescent="0.25">
      <c r="A226" t="s">
        <v>662</v>
      </c>
      <c r="B226" s="3">
        <v>43851902</v>
      </c>
      <c r="C226" s="28" t="s">
        <v>324</v>
      </c>
      <c r="D226" t="str">
        <f t="array" ref="D226">IFERROR(INDEX(Feuil15!$A$4:$A$860,MATCH(Tableau1[[#This Row],[Code]],Feuil15!$B$4:$B$860,0)),"Non présent")</f>
        <v>Non présent</v>
      </c>
      <c r="E226">
        <f>IFERROR(INDEX(Feuil15!$C$4:$C$860,MATCH(Tableau1[[#This Row],[Code]],Feuil15!$B$4:$B$860,0)),0)</f>
        <v>0</v>
      </c>
      <c r="F226" s="3" t="str">
        <f t="array" ref="F226">IFERROR(INDEX(Feuil15!$A$4:$A$860,MATCH(1,(Feuil15!$B$4:$B$860=Tableau1[[#This Row],[Code]])*(Feuil15!$A$4:$A$860&lt;&gt;Tableau1[[#This Row],[Emplacement1]]),0),1),"Non présent")</f>
        <v>Non présent</v>
      </c>
      <c r="G226" s="3">
        <f t="array" ref="G226">IFERROR(INDEX(Feuil15!$C$4:$C$860,MATCH(1,(Feuil15!$B$4:$B$860=Tableau1[[#This Row],[Code]])*(Feuil15!$A$4:$A$860&lt;&gt;Tableau1[[#This Row],[Emplacement1]]),0),1),0)</f>
        <v>0</v>
      </c>
      <c r="H226" s="3" t="str">
        <f t="array" ref="H22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6" s="3">
        <f t="array" ref="I22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6" s="3" t="str">
        <f t="array" ref="J2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6" s="3">
        <f t="array" ref="K2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6" s="3" t="str">
        <f t="array" ref="L2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6" s="3">
        <f t="array" ref="M2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6" s="3" t="str">
        <f t="array" ref="N2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6" s="3" t="str">
        <f t="array" ref="P2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6" s="3">
        <f t="array" ref="Q2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7" spans="1:18" x14ac:dyDescent="0.25">
      <c r="A227" t="s">
        <v>663</v>
      </c>
      <c r="B227" s="3">
        <v>43820677</v>
      </c>
      <c r="C227" s="28" t="s">
        <v>324</v>
      </c>
      <c r="D227" t="str">
        <f t="array" ref="D227">IFERROR(INDEX(Feuil15!$A$4:$A$860,MATCH(Tableau1[[#This Row],[Code]],Feuil15!$B$4:$B$860,0)),"Non présent")</f>
        <v>Non présent</v>
      </c>
      <c r="E227">
        <f>IFERROR(INDEX(Feuil15!$C$4:$C$860,MATCH(Tableau1[[#This Row],[Code]],Feuil15!$B$4:$B$860,0)),0)</f>
        <v>0</v>
      </c>
      <c r="F227" s="3" t="str">
        <f t="array" ref="F227">IFERROR(INDEX(Feuil15!$A$4:$A$860,MATCH(1,(Feuil15!$B$4:$B$860=Tableau1[[#This Row],[Code]])*(Feuil15!$A$4:$A$860&lt;&gt;Tableau1[[#This Row],[Emplacement1]]),0),1),"Non présent")</f>
        <v>Non présent</v>
      </c>
      <c r="G227" s="3">
        <f t="array" ref="G227">IFERROR(INDEX(Feuil15!$C$4:$C$860,MATCH(1,(Feuil15!$B$4:$B$860=Tableau1[[#This Row],[Code]])*(Feuil15!$A$4:$A$860&lt;&gt;Tableau1[[#This Row],[Emplacement1]]),0),1),0)</f>
        <v>0</v>
      </c>
      <c r="H227" s="3" t="str">
        <f t="array" ref="H22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7" s="3">
        <f t="array" ref="I22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7" s="3" t="str">
        <f t="array" ref="J2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7" s="3">
        <f t="array" ref="K2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7" s="3" t="str">
        <f t="array" ref="L2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7" s="3">
        <f t="array" ref="M2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7" s="3" t="str">
        <f t="array" ref="N2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7" s="3" t="str">
        <f t="array" ref="P2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7" s="3">
        <f t="array" ref="Q2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8" spans="1:18" x14ac:dyDescent="0.25">
      <c r="A228" t="s">
        <v>664</v>
      </c>
      <c r="B228" s="3">
        <v>43820676</v>
      </c>
      <c r="C228" s="28" t="s">
        <v>324</v>
      </c>
      <c r="D228" t="str">
        <f t="array" ref="D228">IFERROR(INDEX(Feuil15!$A$4:$A$860,MATCH(Tableau1[[#This Row],[Code]],Feuil15!$B$4:$B$860,0)),"Non présent")</f>
        <v>Non présent</v>
      </c>
      <c r="E228">
        <f>IFERROR(INDEX(Feuil15!$C$4:$C$860,MATCH(Tableau1[[#This Row],[Code]],Feuil15!$B$4:$B$860,0)),0)</f>
        <v>0</v>
      </c>
      <c r="F228" s="3" t="str">
        <f t="array" ref="F228">IFERROR(INDEX(Feuil15!$A$4:$A$860,MATCH(1,(Feuil15!$B$4:$B$860=Tableau1[[#This Row],[Code]])*(Feuil15!$A$4:$A$860&lt;&gt;Tableau1[[#This Row],[Emplacement1]]),0),1),"Non présent")</f>
        <v>Non présent</v>
      </c>
      <c r="G228" s="3">
        <f t="array" ref="G228">IFERROR(INDEX(Feuil15!$C$4:$C$860,MATCH(1,(Feuil15!$B$4:$B$860=Tableau1[[#This Row],[Code]])*(Feuil15!$A$4:$A$860&lt;&gt;Tableau1[[#This Row],[Emplacement1]]),0),1),0)</f>
        <v>0</v>
      </c>
      <c r="H228" s="3" t="str">
        <f t="array" ref="H22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8" s="3">
        <f t="array" ref="I22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8" s="3" t="str">
        <f t="array" ref="J2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8" s="3">
        <f t="array" ref="K2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8" s="3" t="str">
        <f t="array" ref="L2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8" s="3">
        <f t="array" ref="M2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8" s="3" t="str">
        <f t="array" ref="N2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8" s="3" t="str">
        <f t="array" ref="P2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8" s="3">
        <f t="array" ref="Q2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9" spans="1:18" x14ac:dyDescent="0.25">
      <c r="A229" t="s">
        <v>665</v>
      </c>
      <c r="B229" s="3">
        <v>43856559</v>
      </c>
      <c r="C229" s="28" t="s">
        <v>324</v>
      </c>
      <c r="D229" t="str">
        <f t="array" ref="D229">IFERROR(INDEX(Feuil15!$A$4:$A$860,MATCH(Tableau1[[#This Row],[Code]],Feuil15!$B$4:$B$860,0)),"Non présent")</f>
        <v>CHIEN22</v>
      </c>
      <c r="E229">
        <f>IFERROR(INDEX(Feuil15!$C$4:$C$860,MATCH(Tableau1[[#This Row],[Code]],Feuil15!$B$4:$B$860,0)),0)</f>
        <v>1</v>
      </c>
      <c r="F229" s="3" t="str">
        <f t="array" ref="F229">IFERROR(INDEX(Feuil15!$A$4:$A$860,MATCH(1,(Feuil15!$B$4:$B$860=Tableau1[[#This Row],[Code]])*(Feuil15!$A$4:$A$860&lt;&gt;Tableau1[[#This Row],[Emplacement1]]),0),1),"Non présent")</f>
        <v>Non présent</v>
      </c>
      <c r="G229" s="3">
        <f t="array" ref="G229">IFERROR(INDEX(Feuil15!$C$4:$C$860,MATCH(1,(Feuil15!$B$4:$B$860=Tableau1[[#This Row],[Code]])*(Feuil15!$A$4:$A$860&lt;&gt;Tableau1[[#This Row],[Emplacement1]]),0),1),0)</f>
        <v>0</v>
      </c>
      <c r="H229" s="3" t="str">
        <f t="array" ref="H22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9" s="3">
        <f t="array" ref="I22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9" s="3" t="str">
        <f t="array" ref="J2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9" s="3">
        <f t="array" ref="K2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9" s="3" t="str">
        <f t="array" ref="L2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9" s="3">
        <f t="array" ref="M2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9" s="3" t="str">
        <f t="array" ref="N2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9" s="3" t="str">
        <f t="array" ref="P2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9" s="3">
        <f t="array" ref="Q2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30" spans="1:18" x14ac:dyDescent="0.25">
      <c r="A230" t="s">
        <v>666</v>
      </c>
      <c r="B230" s="3">
        <v>43969936</v>
      </c>
      <c r="C230" s="28" t="s">
        <v>324</v>
      </c>
      <c r="D230" t="str">
        <f t="array" ref="D230">IFERROR(INDEX(Feuil15!$A$4:$A$860,MATCH(Tableau1[[#This Row],[Code]],Feuil15!$B$4:$B$860,0)),"Non présent")</f>
        <v>Non présent</v>
      </c>
      <c r="E230">
        <f>IFERROR(INDEX(Feuil15!$C$4:$C$860,MATCH(Tableau1[[#This Row],[Code]],Feuil15!$B$4:$B$860,0)),0)</f>
        <v>0</v>
      </c>
      <c r="F230" s="3" t="str">
        <f t="array" ref="F230">IFERROR(INDEX(Feuil15!$A$4:$A$860,MATCH(1,(Feuil15!$B$4:$B$860=Tableau1[[#This Row],[Code]])*(Feuil15!$A$4:$A$860&lt;&gt;Tableau1[[#This Row],[Emplacement1]]),0),1),"Non présent")</f>
        <v>Non présent</v>
      </c>
      <c r="G230" s="3">
        <f t="array" ref="G230">IFERROR(INDEX(Feuil15!$C$4:$C$860,MATCH(1,(Feuil15!$B$4:$B$860=Tableau1[[#This Row],[Code]])*(Feuil15!$A$4:$A$860&lt;&gt;Tableau1[[#This Row],[Emplacement1]]),0),1),0)</f>
        <v>0</v>
      </c>
      <c r="H230" s="3" t="str">
        <f t="array" ref="H23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0" s="3">
        <f t="array" ref="I23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0" s="3" t="str">
        <f t="array" ref="J2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0" s="3">
        <f t="array" ref="K2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0" s="3" t="str">
        <f t="array" ref="L2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0" s="3">
        <f t="array" ref="M2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0" s="3" t="str">
        <f t="array" ref="N2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0" s="3" t="str">
        <f t="array" ref="P2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0" s="3">
        <f t="array" ref="Q2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1" spans="1:18" x14ac:dyDescent="0.25">
      <c r="A231" t="s">
        <v>667</v>
      </c>
      <c r="B231" s="3">
        <v>43945879</v>
      </c>
      <c r="C231" s="28" t="s">
        <v>324</v>
      </c>
      <c r="D231" t="str">
        <f t="array" ref="D231">IFERROR(INDEX(Feuil15!$A$4:$A$860,MATCH(Tableau1[[#This Row],[Code]],Feuil15!$B$4:$B$860,0)),"Non présent")</f>
        <v>Non présent</v>
      </c>
      <c r="E231">
        <f>IFERROR(INDEX(Feuil15!$C$4:$C$860,MATCH(Tableau1[[#This Row],[Code]],Feuil15!$B$4:$B$860,0)),0)</f>
        <v>0</v>
      </c>
      <c r="F231" s="3" t="str">
        <f t="array" ref="F231">IFERROR(INDEX(Feuil15!$A$4:$A$860,MATCH(1,(Feuil15!$B$4:$B$860=Tableau1[[#This Row],[Code]])*(Feuil15!$A$4:$A$860&lt;&gt;Tableau1[[#This Row],[Emplacement1]]),0),1),"Non présent")</f>
        <v>Non présent</v>
      </c>
      <c r="G231" s="3">
        <f t="array" ref="G231">IFERROR(INDEX(Feuil15!$C$4:$C$860,MATCH(1,(Feuil15!$B$4:$B$860=Tableau1[[#This Row],[Code]])*(Feuil15!$A$4:$A$860&lt;&gt;Tableau1[[#This Row],[Emplacement1]]),0),1),0)</f>
        <v>0</v>
      </c>
      <c r="H231" s="3" t="str">
        <f t="array" ref="H23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1" s="3">
        <f t="array" ref="I23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1" s="3" t="str">
        <f t="array" ref="J2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1" s="3">
        <f t="array" ref="K2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1" s="3" t="str">
        <f t="array" ref="L2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1" s="3">
        <f t="array" ref="M2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1" s="3" t="str">
        <f t="array" ref="N2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1" s="3" t="str">
        <f t="array" ref="P2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1" s="3">
        <f t="array" ref="Q2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2" spans="1:18" x14ac:dyDescent="0.25">
      <c r="A232" t="s">
        <v>668</v>
      </c>
      <c r="B232" s="3">
        <v>43856584</v>
      </c>
      <c r="C232" s="28" t="s">
        <v>324</v>
      </c>
      <c r="D232" t="str">
        <f t="array" ref="D232">IFERROR(INDEX(Feuil15!$A$4:$A$860,MATCH(Tableau1[[#This Row],[Code]],Feuil15!$B$4:$B$860,0)),"Non présent")</f>
        <v>Non présent</v>
      </c>
      <c r="E232">
        <f>IFERROR(INDEX(Feuil15!$C$4:$C$860,MATCH(Tableau1[[#This Row],[Code]],Feuil15!$B$4:$B$860,0)),0)</f>
        <v>0</v>
      </c>
      <c r="F232" s="3" t="str">
        <f t="array" ref="F232">IFERROR(INDEX(Feuil15!$A$4:$A$860,MATCH(1,(Feuil15!$B$4:$B$860=Tableau1[[#This Row],[Code]])*(Feuil15!$A$4:$A$860&lt;&gt;Tableau1[[#This Row],[Emplacement1]]),0),1),"Non présent")</f>
        <v>Non présent</v>
      </c>
      <c r="G232" s="3">
        <f t="array" ref="G232">IFERROR(INDEX(Feuil15!$C$4:$C$860,MATCH(1,(Feuil15!$B$4:$B$860=Tableau1[[#This Row],[Code]])*(Feuil15!$A$4:$A$860&lt;&gt;Tableau1[[#This Row],[Emplacement1]]),0),1),0)</f>
        <v>0</v>
      </c>
      <c r="H232" s="3" t="str">
        <f t="array" ref="H23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2" s="3">
        <f t="array" ref="I23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2" s="3" t="str">
        <f t="array" ref="J2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2" s="3">
        <f t="array" ref="K2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2" s="3" t="str">
        <f t="array" ref="L2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2" s="3">
        <f t="array" ref="M2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2" s="3" t="str">
        <f t="array" ref="N2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2" s="3" t="str">
        <f t="array" ref="P2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2" s="3">
        <f t="array" ref="Q2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3" spans="1:18" x14ac:dyDescent="0.25">
      <c r="A233" t="s">
        <v>669</v>
      </c>
      <c r="B233" s="3">
        <v>43856594</v>
      </c>
      <c r="C233" s="28" t="s">
        <v>324</v>
      </c>
      <c r="D233" t="str">
        <f t="array" ref="D233">IFERROR(INDEX(Feuil15!$A$4:$A$860,MATCH(Tableau1[[#This Row],[Code]],Feuil15!$B$4:$B$860,0)),"Non présent")</f>
        <v>CHIEN22</v>
      </c>
      <c r="E233">
        <f>IFERROR(INDEX(Feuil15!$C$4:$C$860,MATCH(Tableau1[[#This Row],[Code]],Feuil15!$B$4:$B$860,0)),0)</f>
        <v>1</v>
      </c>
      <c r="F233" s="3" t="str">
        <f t="array" ref="F233">IFERROR(INDEX(Feuil15!$A$4:$A$860,MATCH(1,(Feuil15!$B$4:$B$860=Tableau1[[#This Row],[Code]])*(Feuil15!$A$4:$A$860&lt;&gt;Tableau1[[#This Row],[Emplacement1]]),0),1),"Non présent")</f>
        <v>Non présent</v>
      </c>
      <c r="G233" s="3">
        <f t="array" ref="G233">IFERROR(INDEX(Feuil15!$C$4:$C$860,MATCH(1,(Feuil15!$B$4:$B$860=Tableau1[[#This Row],[Code]])*(Feuil15!$A$4:$A$860&lt;&gt;Tableau1[[#This Row],[Emplacement1]]),0),1),0)</f>
        <v>0</v>
      </c>
      <c r="H233" s="3" t="str">
        <f t="array" ref="H23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3" s="3">
        <f t="array" ref="I23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3" s="3" t="str">
        <f t="array" ref="J2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3" s="3">
        <f t="array" ref="K2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3" s="3" t="str">
        <f t="array" ref="L2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3" s="3">
        <f t="array" ref="M2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3" s="3" t="str">
        <f t="array" ref="N2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3" s="3" t="str">
        <f t="array" ref="P2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3" s="3">
        <f t="array" ref="Q2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34" spans="1:18" x14ac:dyDescent="0.25">
      <c r="A234" t="s">
        <v>670</v>
      </c>
      <c r="B234" s="3">
        <v>43969942</v>
      </c>
      <c r="C234" s="28" t="s">
        <v>324</v>
      </c>
      <c r="D234" t="str">
        <f t="array" ref="D234">IFERROR(INDEX(Feuil15!$A$4:$A$860,MATCH(Tableau1[[#This Row],[Code]],Feuil15!$B$4:$B$860,0)),"Non présent")</f>
        <v>Non présent</v>
      </c>
      <c r="E234">
        <f>IFERROR(INDEX(Feuil15!$C$4:$C$860,MATCH(Tableau1[[#This Row],[Code]],Feuil15!$B$4:$B$860,0)),0)</f>
        <v>0</v>
      </c>
      <c r="F234" s="3" t="str">
        <f t="array" ref="F234">IFERROR(INDEX(Feuil15!$A$4:$A$860,MATCH(1,(Feuil15!$B$4:$B$860=Tableau1[[#This Row],[Code]])*(Feuil15!$A$4:$A$860&lt;&gt;Tableau1[[#This Row],[Emplacement1]]),0),1),"Non présent")</f>
        <v>Non présent</v>
      </c>
      <c r="G234" s="3">
        <f t="array" ref="G234">IFERROR(INDEX(Feuil15!$C$4:$C$860,MATCH(1,(Feuil15!$B$4:$B$860=Tableau1[[#This Row],[Code]])*(Feuil15!$A$4:$A$860&lt;&gt;Tableau1[[#This Row],[Emplacement1]]),0),1),0)</f>
        <v>0</v>
      </c>
      <c r="H234" s="3" t="str">
        <f t="array" ref="H23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4" s="3">
        <f t="array" ref="I23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4" s="3" t="str">
        <f t="array" ref="J2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4" s="3">
        <f t="array" ref="K2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4" s="3" t="str">
        <f t="array" ref="L2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4" s="3">
        <f t="array" ref="M2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4" s="3" t="str">
        <f t="array" ref="N2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4" s="3" t="str">
        <f t="array" ref="P2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4" s="3">
        <f t="array" ref="Q2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5" spans="1:18" x14ac:dyDescent="0.25">
      <c r="A235" t="s">
        <v>671</v>
      </c>
      <c r="B235" s="3">
        <v>43852397</v>
      </c>
      <c r="C235" s="28" t="s">
        <v>324</v>
      </c>
      <c r="D235" t="str">
        <f t="array" ref="D235">IFERROR(INDEX(Feuil15!$A$4:$A$860,MATCH(Tableau1[[#This Row],[Code]],Feuil15!$B$4:$B$860,0)),"Non présent")</f>
        <v>IP20</v>
      </c>
      <c r="E235">
        <f>IFERROR(INDEX(Feuil15!$C$4:$C$860,MATCH(Tableau1[[#This Row],[Code]],Feuil15!$B$4:$B$860,0)),0)</f>
        <v>2</v>
      </c>
      <c r="F235" s="3" t="str">
        <f t="array" ref="F235">IFERROR(INDEX(Feuil15!$A$4:$A$860,MATCH(1,(Feuil15!$B$4:$B$860=Tableau1[[#This Row],[Code]])*(Feuil15!$A$4:$A$860&lt;&gt;Tableau1[[#This Row],[Emplacement1]]),0),1),"Non présent")</f>
        <v>Non présent</v>
      </c>
      <c r="G235" s="3">
        <f t="array" ref="G235">IFERROR(INDEX(Feuil15!$C$4:$C$860,MATCH(1,(Feuil15!$B$4:$B$860=Tableau1[[#This Row],[Code]])*(Feuil15!$A$4:$A$860&lt;&gt;Tableau1[[#This Row],[Emplacement1]]),0),1),0)</f>
        <v>0</v>
      </c>
      <c r="H235" s="3" t="str">
        <f t="array" ref="H23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5" s="3">
        <f t="array" ref="I23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5" s="3" t="str">
        <f t="array" ref="J2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5" s="3">
        <f t="array" ref="K2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5" s="3" t="str">
        <f t="array" ref="L2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5" s="3">
        <f t="array" ref="M2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5" s="3" t="str">
        <f t="array" ref="N2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5" s="3" t="str">
        <f t="array" ref="P2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5" s="3">
        <f t="array" ref="Q2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36" spans="1:18" x14ac:dyDescent="0.25">
      <c r="A236" t="s">
        <v>672</v>
      </c>
      <c r="B236" s="3">
        <v>43852399</v>
      </c>
      <c r="C236" s="28" t="s">
        <v>324</v>
      </c>
      <c r="D236" t="str">
        <f t="array" ref="D236">IFERROR(INDEX(Feuil15!$A$4:$A$860,MATCH(Tableau1[[#This Row],[Code]],Feuil15!$B$4:$B$860,0)),"Non présent")</f>
        <v>CHIEN22</v>
      </c>
      <c r="E236">
        <f>IFERROR(INDEX(Feuil15!$C$4:$C$860,MATCH(Tableau1[[#This Row],[Code]],Feuil15!$B$4:$B$860,0)),0)</f>
        <v>1</v>
      </c>
      <c r="F236" s="3" t="str">
        <f t="array" ref="F236">IFERROR(INDEX(Feuil15!$A$4:$A$860,MATCH(1,(Feuil15!$B$4:$B$860=Tableau1[[#This Row],[Code]])*(Feuil15!$A$4:$A$860&lt;&gt;Tableau1[[#This Row],[Emplacement1]]),0),1),"Non présent")</f>
        <v>Non présent</v>
      </c>
      <c r="G236" s="3">
        <f t="array" ref="G236">IFERROR(INDEX(Feuil15!$C$4:$C$860,MATCH(1,(Feuil15!$B$4:$B$860=Tableau1[[#This Row],[Code]])*(Feuil15!$A$4:$A$860&lt;&gt;Tableau1[[#This Row],[Emplacement1]]),0),1),0)</f>
        <v>0</v>
      </c>
      <c r="H236" s="3" t="str">
        <f t="array" ref="H23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6" s="3">
        <f t="array" ref="I23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6" s="3" t="str">
        <f t="array" ref="J2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6" s="3">
        <f t="array" ref="K2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6" s="3" t="str">
        <f t="array" ref="L2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6" s="3">
        <f t="array" ref="M2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6" s="3" t="str">
        <f t="array" ref="N2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6" s="3" t="str">
        <f t="array" ref="P2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6" s="3">
        <f t="array" ref="Q2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6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37" spans="1:18" x14ac:dyDescent="0.25">
      <c r="A237" t="s">
        <v>673</v>
      </c>
      <c r="B237" s="3">
        <v>43852339</v>
      </c>
      <c r="C237" s="28" t="s">
        <v>324</v>
      </c>
      <c r="D237" t="str">
        <f t="array" ref="D237">IFERROR(INDEX(Feuil15!$A$4:$A$860,MATCH(Tableau1[[#This Row],[Code]],Feuil15!$B$4:$B$860,0)),"Non présent")</f>
        <v>CHIEN22</v>
      </c>
      <c r="E237">
        <f>IFERROR(INDEX(Feuil15!$C$4:$C$860,MATCH(Tableau1[[#This Row],[Code]],Feuil15!$B$4:$B$860,0)),0)</f>
        <v>1</v>
      </c>
      <c r="F237" s="3" t="str">
        <f t="array" ref="F237">IFERROR(INDEX(Feuil15!$A$4:$A$860,MATCH(1,(Feuil15!$B$4:$B$860=Tableau1[[#This Row],[Code]])*(Feuil15!$A$4:$A$860&lt;&gt;Tableau1[[#This Row],[Emplacement1]]),0),1),"Non présent")</f>
        <v>Non présent</v>
      </c>
      <c r="G237" s="3">
        <f t="array" ref="G237">IFERROR(INDEX(Feuil15!$C$4:$C$860,MATCH(1,(Feuil15!$B$4:$B$860=Tableau1[[#This Row],[Code]])*(Feuil15!$A$4:$A$860&lt;&gt;Tableau1[[#This Row],[Emplacement1]]),0),1),0)</f>
        <v>0</v>
      </c>
      <c r="H237" s="3" t="str">
        <f t="array" ref="H23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7" s="3">
        <f t="array" ref="I23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7" s="3" t="str">
        <f t="array" ref="J2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7" s="3">
        <f t="array" ref="K2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7" s="3" t="str">
        <f t="array" ref="L2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7" s="3">
        <f t="array" ref="M2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7" s="3" t="str">
        <f t="array" ref="N2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7" s="3" t="str">
        <f t="array" ref="P2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7" s="3">
        <f t="array" ref="Q2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38" spans="1:18" x14ac:dyDescent="0.25">
      <c r="A238" t="s">
        <v>674</v>
      </c>
      <c r="B238" s="3">
        <v>43854323</v>
      </c>
      <c r="C238" s="28" t="s">
        <v>324</v>
      </c>
      <c r="D238" t="str">
        <f t="array" ref="D238">IFERROR(INDEX(Feuil15!$A$4:$A$860,MATCH(Tableau1[[#This Row],[Code]],Feuil15!$B$4:$B$860,0)),"Non présent")</f>
        <v>Non présent</v>
      </c>
      <c r="E238">
        <f>IFERROR(INDEX(Feuil15!$C$4:$C$860,MATCH(Tableau1[[#This Row],[Code]],Feuil15!$B$4:$B$860,0)),0)</f>
        <v>0</v>
      </c>
      <c r="F238" s="3" t="str">
        <f t="array" ref="F238">IFERROR(INDEX(Feuil15!$A$4:$A$860,MATCH(1,(Feuil15!$B$4:$B$860=Tableau1[[#This Row],[Code]])*(Feuil15!$A$4:$A$860&lt;&gt;Tableau1[[#This Row],[Emplacement1]]),0),1),"Non présent")</f>
        <v>Non présent</v>
      </c>
      <c r="G238" s="3">
        <f t="array" ref="G238">IFERROR(INDEX(Feuil15!$C$4:$C$860,MATCH(1,(Feuil15!$B$4:$B$860=Tableau1[[#This Row],[Code]])*(Feuil15!$A$4:$A$860&lt;&gt;Tableau1[[#This Row],[Emplacement1]]),0),1),0)</f>
        <v>0</v>
      </c>
      <c r="H238" s="3" t="str">
        <f t="array" ref="H23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8" s="3">
        <f t="array" ref="I23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8" s="3" t="str">
        <f t="array" ref="J2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8" s="3">
        <f t="array" ref="K2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8" s="3" t="str">
        <f t="array" ref="L2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8" s="3">
        <f t="array" ref="M2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8" s="3" t="str">
        <f t="array" ref="N2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8" s="3" t="str">
        <f t="array" ref="P2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8" s="3">
        <f t="array" ref="Q2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9" spans="1:18" x14ac:dyDescent="0.25">
      <c r="A239" t="s">
        <v>675</v>
      </c>
      <c r="B239" s="3">
        <v>43856580</v>
      </c>
      <c r="C239" s="28" t="s">
        <v>324</v>
      </c>
      <c r="D239" t="str">
        <f t="array" ref="D239">IFERROR(INDEX(Feuil15!$A$4:$A$860,MATCH(Tableau1[[#This Row],[Code]],Feuil15!$B$4:$B$860,0)),"Non présent")</f>
        <v>Non présent</v>
      </c>
      <c r="E239">
        <f>IFERROR(INDEX(Feuil15!$C$4:$C$860,MATCH(Tableau1[[#This Row],[Code]],Feuil15!$B$4:$B$860,0)),0)</f>
        <v>0</v>
      </c>
      <c r="F239" s="3" t="str">
        <f t="array" ref="F239">IFERROR(INDEX(Feuil15!$A$4:$A$860,MATCH(1,(Feuil15!$B$4:$B$860=Tableau1[[#This Row],[Code]])*(Feuil15!$A$4:$A$860&lt;&gt;Tableau1[[#This Row],[Emplacement1]]),0),1),"Non présent")</f>
        <v>Non présent</v>
      </c>
      <c r="G239" s="3">
        <f t="array" ref="G239">IFERROR(INDEX(Feuil15!$C$4:$C$860,MATCH(1,(Feuil15!$B$4:$B$860=Tableau1[[#This Row],[Code]])*(Feuil15!$A$4:$A$860&lt;&gt;Tableau1[[#This Row],[Emplacement1]]),0),1),0)</f>
        <v>0</v>
      </c>
      <c r="H239" s="3" t="str">
        <f t="array" ref="H23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9" s="3">
        <f t="array" ref="I23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9" s="3" t="str">
        <f t="array" ref="J2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9" s="3">
        <f t="array" ref="K2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9" s="3" t="str">
        <f t="array" ref="L2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9" s="3">
        <f t="array" ref="M2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9" s="3" t="str">
        <f t="array" ref="N2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9" s="3" t="str">
        <f t="array" ref="P2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9" s="3">
        <f t="array" ref="Q2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0" spans="1:18" x14ac:dyDescent="0.25">
      <c r="A240" t="s">
        <v>676</v>
      </c>
      <c r="B240" s="3">
        <v>43856553</v>
      </c>
      <c r="C240" s="28" t="s">
        <v>324</v>
      </c>
      <c r="D240" t="str">
        <f t="array" ref="D240">IFERROR(INDEX(Feuil15!$A$4:$A$860,MATCH(Tableau1[[#This Row],[Code]],Feuil15!$B$4:$B$860,0)),"Non présent")</f>
        <v>CHAT24</v>
      </c>
      <c r="E240">
        <f>IFERROR(INDEX(Feuil15!$C$4:$C$860,MATCH(Tableau1[[#This Row],[Code]],Feuil15!$B$4:$B$860,0)),0)</f>
        <v>2</v>
      </c>
      <c r="F240" s="3" t="str">
        <f t="array" ref="F240">IFERROR(INDEX(Feuil15!$A$4:$A$860,MATCH(1,(Feuil15!$B$4:$B$860=Tableau1[[#This Row],[Code]])*(Feuil15!$A$4:$A$860&lt;&gt;Tableau1[[#This Row],[Emplacement1]]),0),1),"Non présent")</f>
        <v>Non présent</v>
      </c>
      <c r="G240" s="3">
        <f t="array" ref="G240">IFERROR(INDEX(Feuil15!$C$4:$C$860,MATCH(1,(Feuil15!$B$4:$B$860=Tableau1[[#This Row],[Code]])*(Feuil15!$A$4:$A$860&lt;&gt;Tableau1[[#This Row],[Emplacement1]]),0),1),0)</f>
        <v>0</v>
      </c>
      <c r="H240" s="3" t="str">
        <f t="array" ref="H24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0" s="3">
        <f t="array" ref="I24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0" s="3" t="str">
        <f t="array" ref="J2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0" s="3">
        <f t="array" ref="K2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0" s="3" t="str">
        <f t="array" ref="L2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0" s="3">
        <f t="array" ref="M2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0" s="3" t="str">
        <f t="array" ref="N2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0" s="3" t="str">
        <f t="array" ref="P2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0" s="3">
        <f t="array" ref="Q2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41" spans="1:18" x14ac:dyDescent="0.25">
      <c r="A241" t="s">
        <v>677</v>
      </c>
      <c r="B241" s="3">
        <v>43856590</v>
      </c>
      <c r="C241" s="28" t="s">
        <v>324</v>
      </c>
      <c r="D241" t="str">
        <f t="array" ref="D241">IFERROR(INDEX(Feuil15!$A$4:$A$860,MATCH(Tableau1[[#This Row],[Code]],Feuil15!$B$4:$B$860,0)),"Non présent")</f>
        <v>CHIEN22</v>
      </c>
      <c r="E241">
        <f>IFERROR(INDEX(Feuil15!$C$4:$C$860,MATCH(Tableau1[[#This Row],[Code]],Feuil15!$B$4:$B$860,0)),0)</f>
        <v>2</v>
      </c>
      <c r="F241" s="3" t="str">
        <f t="array" ref="F241">IFERROR(INDEX(Feuil15!$A$4:$A$860,MATCH(1,(Feuil15!$B$4:$B$860=Tableau1[[#This Row],[Code]])*(Feuil15!$A$4:$A$860&lt;&gt;Tableau1[[#This Row],[Emplacement1]]),0),1),"Non présent")</f>
        <v>Non présent</v>
      </c>
      <c r="G241" s="3">
        <f t="array" ref="G241">IFERROR(INDEX(Feuil15!$C$4:$C$860,MATCH(1,(Feuil15!$B$4:$B$860=Tableau1[[#This Row],[Code]])*(Feuil15!$A$4:$A$860&lt;&gt;Tableau1[[#This Row],[Emplacement1]]),0),1),0)</f>
        <v>0</v>
      </c>
      <c r="H241" s="3" t="str">
        <f t="array" ref="H24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1" s="3">
        <f t="array" ref="I24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1" s="3" t="str">
        <f t="array" ref="J2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1" s="3">
        <f t="array" ref="K2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1" s="3" t="str">
        <f t="array" ref="L2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1" s="3">
        <f t="array" ref="M2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1" s="3" t="str">
        <f t="array" ref="N2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1" s="3" t="str">
        <f t="array" ref="P2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1" s="3">
        <f t="array" ref="Q2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42" spans="1:18" x14ac:dyDescent="0.25">
      <c r="A242" t="s">
        <v>678</v>
      </c>
      <c r="B242" s="3">
        <v>43856585</v>
      </c>
      <c r="C242" s="28" t="s">
        <v>324</v>
      </c>
      <c r="D242" t="str">
        <f t="array" ref="D242">IFERROR(INDEX(Feuil15!$A$4:$A$860,MATCH(Tableau1[[#This Row],[Code]],Feuil15!$B$4:$B$860,0)),"Non présent")</f>
        <v>Non présent</v>
      </c>
      <c r="E242">
        <f>IFERROR(INDEX(Feuil15!$C$4:$C$860,MATCH(Tableau1[[#This Row],[Code]],Feuil15!$B$4:$B$860,0)),0)</f>
        <v>0</v>
      </c>
      <c r="F242" s="3" t="str">
        <f t="array" ref="F242">IFERROR(INDEX(Feuil15!$A$4:$A$860,MATCH(1,(Feuil15!$B$4:$B$860=Tableau1[[#This Row],[Code]])*(Feuil15!$A$4:$A$860&lt;&gt;Tableau1[[#This Row],[Emplacement1]]),0),1),"Non présent")</f>
        <v>Non présent</v>
      </c>
      <c r="G242" s="3">
        <f t="array" ref="G242">IFERROR(INDEX(Feuil15!$C$4:$C$860,MATCH(1,(Feuil15!$B$4:$B$860=Tableau1[[#This Row],[Code]])*(Feuil15!$A$4:$A$860&lt;&gt;Tableau1[[#This Row],[Emplacement1]]),0),1),0)</f>
        <v>0</v>
      </c>
      <c r="H242" s="3" t="str">
        <f t="array" ref="H24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2" s="3">
        <f t="array" ref="I24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2" s="3" t="str">
        <f t="array" ref="J2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2" s="3">
        <f t="array" ref="K2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2" s="3" t="str">
        <f t="array" ref="L2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2" s="3">
        <f t="array" ref="M2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2" s="3" t="str">
        <f t="array" ref="N2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2" s="3" t="str">
        <f t="array" ref="P2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2" s="3">
        <f t="array" ref="Q2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3" spans="1:18" x14ac:dyDescent="0.25">
      <c r="A243" t="s">
        <v>679</v>
      </c>
      <c r="B243" s="3">
        <v>43856586</v>
      </c>
      <c r="C243" s="28" t="s">
        <v>324</v>
      </c>
      <c r="D243" t="str">
        <f t="array" ref="D243">IFERROR(INDEX(Feuil15!$A$4:$A$860,MATCH(Tableau1[[#This Row],[Code]],Feuil15!$B$4:$B$860,0)),"Non présent")</f>
        <v>Non présent</v>
      </c>
      <c r="E243">
        <f>IFERROR(INDEX(Feuil15!$C$4:$C$860,MATCH(Tableau1[[#This Row],[Code]],Feuil15!$B$4:$B$860,0)),0)</f>
        <v>0</v>
      </c>
      <c r="F243" s="3" t="str">
        <f t="array" ref="F243">IFERROR(INDEX(Feuil15!$A$4:$A$860,MATCH(1,(Feuil15!$B$4:$B$860=Tableau1[[#This Row],[Code]])*(Feuil15!$A$4:$A$860&lt;&gt;Tableau1[[#This Row],[Emplacement1]]),0),1),"Non présent")</f>
        <v>Non présent</v>
      </c>
      <c r="G243" s="3">
        <f t="array" ref="G243">IFERROR(INDEX(Feuil15!$C$4:$C$860,MATCH(1,(Feuil15!$B$4:$B$860=Tableau1[[#This Row],[Code]])*(Feuil15!$A$4:$A$860&lt;&gt;Tableau1[[#This Row],[Emplacement1]]),0),1),0)</f>
        <v>0</v>
      </c>
      <c r="H243" s="3" t="str">
        <f t="array" ref="H24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3" s="3">
        <f t="array" ref="I24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3" s="3" t="str">
        <f t="array" ref="J2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3" s="3">
        <f t="array" ref="K2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3" s="3" t="str">
        <f t="array" ref="L2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3" s="3">
        <f t="array" ref="M2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3" s="3" t="str">
        <f t="array" ref="N2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3" s="3" t="str">
        <f t="array" ref="P2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3" s="3">
        <f t="array" ref="Q2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4" spans="1:18" x14ac:dyDescent="0.25">
      <c r="A244" t="s">
        <v>680</v>
      </c>
      <c r="B244" s="3">
        <v>43820674</v>
      </c>
      <c r="C244" s="28" t="s">
        <v>324</v>
      </c>
      <c r="D244" t="str">
        <f t="array" ref="D244">IFERROR(INDEX(Feuil15!$A$4:$A$860,MATCH(Tableau1[[#This Row],[Code]],Feuil15!$B$4:$B$860,0)),"Non présent")</f>
        <v>Non présent</v>
      </c>
      <c r="E244">
        <f>IFERROR(INDEX(Feuil15!$C$4:$C$860,MATCH(Tableau1[[#This Row],[Code]],Feuil15!$B$4:$B$860,0)),0)</f>
        <v>0</v>
      </c>
      <c r="F244" s="3" t="str">
        <f t="array" ref="F244">IFERROR(INDEX(Feuil15!$A$4:$A$860,MATCH(1,(Feuil15!$B$4:$B$860=Tableau1[[#This Row],[Code]])*(Feuil15!$A$4:$A$860&lt;&gt;Tableau1[[#This Row],[Emplacement1]]),0),1),"Non présent")</f>
        <v>Non présent</v>
      </c>
      <c r="G244" s="3">
        <f t="array" ref="G244">IFERROR(INDEX(Feuil15!$C$4:$C$860,MATCH(1,(Feuil15!$B$4:$B$860=Tableau1[[#This Row],[Code]])*(Feuil15!$A$4:$A$860&lt;&gt;Tableau1[[#This Row],[Emplacement1]]),0),1),0)</f>
        <v>0</v>
      </c>
      <c r="H244" s="3" t="str">
        <f t="array" ref="H24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4" s="3">
        <f t="array" ref="I24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4" s="3" t="str">
        <f t="array" ref="J2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4" s="3">
        <f t="array" ref="K2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4" s="3" t="str">
        <f t="array" ref="L2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4" s="3">
        <f t="array" ref="M2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4" s="3" t="str">
        <f t="array" ref="N2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4" s="3" t="str">
        <f t="array" ref="P2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4" s="3">
        <f t="array" ref="Q2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5" spans="1:18" x14ac:dyDescent="0.25">
      <c r="A245" t="s">
        <v>681</v>
      </c>
      <c r="B245" s="3">
        <v>43820094</v>
      </c>
      <c r="C245" s="28" t="s">
        <v>324</v>
      </c>
      <c r="D245" t="str">
        <f t="array" ref="D245">IFERROR(INDEX(Feuil15!$A$4:$A$860,MATCH(Tableau1[[#This Row],[Code]],Feuil15!$B$4:$B$860,0)),"Non présent")</f>
        <v>PK04</v>
      </c>
      <c r="E245">
        <f>IFERROR(INDEX(Feuil15!$C$4:$C$860,MATCH(Tableau1[[#This Row],[Code]],Feuil15!$B$4:$B$860,0)),0)</f>
        <v>6</v>
      </c>
      <c r="F245" s="3" t="str">
        <f t="array" ref="F245">IFERROR(INDEX(Feuil15!$A$4:$A$860,MATCH(1,(Feuil15!$B$4:$B$860=Tableau1[[#This Row],[Code]])*(Feuil15!$A$4:$A$860&lt;&gt;Tableau1[[#This Row],[Emplacement1]]),0),1),"Non présent")</f>
        <v>Non présent</v>
      </c>
      <c r="G245" s="3">
        <f t="array" ref="G245">IFERROR(INDEX(Feuil15!$C$4:$C$860,MATCH(1,(Feuil15!$B$4:$B$860=Tableau1[[#This Row],[Code]])*(Feuil15!$A$4:$A$860&lt;&gt;Tableau1[[#This Row],[Emplacement1]]),0),1),0)</f>
        <v>0</v>
      </c>
      <c r="H245" s="3" t="str">
        <f t="array" ref="H24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5" s="3">
        <f t="array" ref="I24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5" s="3" t="str">
        <f t="array" ref="J2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5" s="3">
        <f t="array" ref="K2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5" s="3" t="str">
        <f t="array" ref="L2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5" s="3">
        <f t="array" ref="M2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5" s="3" t="str">
        <f t="array" ref="N2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5" s="3" t="str">
        <f t="array" ref="P2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5" s="3">
        <f t="array" ref="Q2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5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246" spans="1:18" x14ac:dyDescent="0.25">
      <c r="A246" t="s">
        <v>682</v>
      </c>
      <c r="B246" s="3">
        <v>43820095</v>
      </c>
      <c r="C246" s="28" t="s">
        <v>324</v>
      </c>
      <c r="D246" t="str">
        <f t="array" ref="D246">IFERROR(INDEX(Feuil15!$A$4:$A$860,MATCH(Tableau1[[#This Row],[Code]],Feuil15!$B$4:$B$860,0)),"Non présent")</f>
        <v>Non présent</v>
      </c>
      <c r="E246">
        <f>IFERROR(INDEX(Feuil15!$C$4:$C$860,MATCH(Tableau1[[#This Row],[Code]],Feuil15!$B$4:$B$860,0)),0)</f>
        <v>0</v>
      </c>
      <c r="F246" s="3" t="str">
        <f t="array" ref="F246">IFERROR(INDEX(Feuil15!$A$4:$A$860,MATCH(1,(Feuil15!$B$4:$B$860=Tableau1[[#This Row],[Code]])*(Feuil15!$A$4:$A$860&lt;&gt;Tableau1[[#This Row],[Emplacement1]]),0),1),"Non présent")</f>
        <v>Non présent</v>
      </c>
      <c r="G246" s="3">
        <f t="array" ref="G246">IFERROR(INDEX(Feuil15!$C$4:$C$860,MATCH(1,(Feuil15!$B$4:$B$860=Tableau1[[#This Row],[Code]])*(Feuil15!$A$4:$A$860&lt;&gt;Tableau1[[#This Row],[Emplacement1]]),0),1),0)</f>
        <v>0</v>
      </c>
      <c r="H246" s="3" t="str">
        <f t="array" ref="H24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6" s="3">
        <f t="array" ref="I24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6" s="3" t="str">
        <f t="array" ref="J2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6" s="3">
        <f t="array" ref="K2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6" s="3" t="str">
        <f t="array" ref="L2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6" s="3">
        <f t="array" ref="M2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6" s="3" t="str">
        <f t="array" ref="N2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6" s="3" t="str">
        <f t="array" ref="P2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6" s="3">
        <f t="array" ref="Q2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7" spans="1:18" x14ac:dyDescent="0.25">
      <c r="A247" t="s">
        <v>683</v>
      </c>
      <c r="B247" s="3">
        <v>43820092</v>
      </c>
      <c r="C247" s="28" t="s">
        <v>324</v>
      </c>
      <c r="D247" t="str">
        <f t="array" ref="D247">IFERROR(INDEX(Feuil15!$A$4:$A$860,MATCH(Tableau1[[#This Row],[Code]],Feuil15!$B$4:$B$860,0)),"Non présent")</f>
        <v>IP18</v>
      </c>
      <c r="E247">
        <f>IFERROR(INDEX(Feuil15!$C$4:$C$860,MATCH(Tableau1[[#This Row],[Code]],Feuil15!$B$4:$B$860,0)),0)</f>
        <v>1</v>
      </c>
      <c r="F247" s="3" t="str">
        <f t="array" ref="F247">IFERROR(INDEX(Feuil15!$A$4:$A$860,MATCH(1,(Feuil15!$B$4:$B$860=Tableau1[[#This Row],[Code]])*(Feuil15!$A$4:$A$860&lt;&gt;Tableau1[[#This Row],[Emplacement1]]),0),1),"Non présent")</f>
        <v>Non présent</v>
      </c>
      <c r="G247" s="3">
        <f t="array" ref="G247">IFERROR(INDEX(Feuil15!$C$4:$C$860,MATCH(1,(Feuil15!$B$4:$B$860=Tableau1[[#This Row],[Code]])*(Feuil15!$A$4:$A$860&lt;&gt;Tableau1[[#This Row],[Emplacement1]]),0),1),0)</f>
        <v>0</v>
      </c>
      <c r="H247" s="3" t="str">
        <f t="array" ref="H24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7" s="3">
        <f t="array" ref="I24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7" s="3" t="str">
        <f t="array" ref="J2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7" s="3">
        <f t="array" ref="K2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7" s="3" t="str">
        <f t="array" ref="L2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7" s="3">
        <f t="array" ref="M2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7" s="3" t="str">
        <f t="array" ref="N2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7" s="3" t="str">
        <f t="array" ref="P2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7" s="3">
        <f t="array" ref="Q2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48" spans="1:18" x14ac:dyDescent="0.25">
      <c r="A248" t="s">
        <v>684</v>
      </c>
      <c r="B248" s="3">
        <v>43821907</v>
      </c>
      <c r="C248" s="28" t="s">
        <v>324</v>
      </c>
      <c r="D248" t="str">
        <f t="array" ref="D248">IFERROR(INDEX(Feuil15!$A$4:$A$860,MATCH(Tableau1[[#This Row],[Code]],Feuil15!$B$4:$B$860,0)),"Non présent")</f>
        <v>Non présent</v>
      </c>
      <c r="E248">
        <f>IFERROR(INDEX(Feuil15!$C$4:$C$860,MATCH(Tableau1[[#This Row],[Code]],Feuil15!$B$4:$B$860,0)),0)</f>
        <v>0</v>
      </c>
      <c r="F248" s="3" t="str">
        <f t="array" ref="F248">IFERROR(INDEX(Feuil15!$A$4:$A$860,MATCH(1,(Feuil15!$B$4:$B$860=Tableau1[[#This Row],[Code]])*(Feuil15!$A$4:$A$860&lt;&gt;Tableau1[[#This Row],[Emplacement1]]),0),1),"Non présent")</f>
        <v>Non présent</v>
      </c>
      <c r="G248" s="3">
        <f t="array" ref="G248">IFERROR(INDEX(Feuil15!$C$4:$C$860,MATCH(1,(Feuil15!$B$4:$B$860=Tableau1[[#This Row],[Code]])*(Feuil15!$A$4:$A$860&lt;&gt;Tableau1[[#This Row],[Emplacement1]]),0),1),0)</f>
        <v>0</v>
      </c>
      <c r="H248" s="3" t="str">
        <f t="array" ref="H24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8" s="3">
        <f t="array" ref="I24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8" s="3" t="str">
        <f t="array" ref="J2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8" s="3">
        <f t="array" ref="K2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8" s="3" t="str">
        <f t="array" ref="L2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8" s="3">
        <f t="array" ref="M2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8" s="3" t="str">
        <f t="array" ref="N2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8" s="3" t="str">
        <f t="array" ref="P2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8" s="3">
        <f t="array" ref="Q2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9" spans="1:18" x14ac:dyDescent="0.25">
      <c r="A249" t="s">
        <v>685</v>
      </c>
      <c r="B249" s="3">
        <v>43820672</v>
      </c>
      <c r="C249" s="28" t="s">
        <v>324</v>
      </c>
      <c r="D249" t="str">
        <f t="array" ref="D249">IFERROR(INDEX(Feuil15!$A$4:$A$860,MATCH(Tableau1[[#This Row],[Code]],Feuil15!$B$4:$B$860,0)),"Non présent")</f>
        <v>Non présent</v>
      </c>
      <c r="E249">
        <f>IFERROR(INDEX(Feuil15!$C$4:$C$860,MATCH(Tableau1[[#This Row],[Code]],Feuil15!$B$4:$B$860,0)),0)</f>
        <v>0</v>
      </c>
      <c r="F249" s="3" t="str">
        <f t="array" ref="F249">IFERROR(INDEX(Feuil15!$A$4:$A$860,MATCH(1,(Feuil15!$B$4:$B$860=Tableau1[[#This Row],[Code]])*(Feuil15!$A$4:$A$860&lt;&gt;Tableau1[[#This Row],[Emplacement1]]),0),1),"Non présent")</f>
        <v>Non présent</v>
      </c>
      <c r="G249" s="3">
        <f t="array" ref="G249">IFERROR(INDEX(Feuil15!$C$4:$C$860,MATCH(1,(Feuil15!$B$4:$B$860=Tableau1[[#This Row],[Code]])*(Feuil15!$A$4:$A$860&lt;&gt;Tableau1[[#This Row],[Emplacement1]]),0),1),0)</f>
        <v>0</v>
      </c>
      <c r="H249" s="3" t="str">
        <f t="array" ref="H24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9" s="3">
        <f t="array" ref="I24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9" s="3" t="str">
        <f t="array" ref="J2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9" s="3">
        <f t="array" ref="K2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9" s="3" t="str">
        <f t="array" ref="L2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9" s="3">
        <f t="array" ref="M2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9" s="3" t="str">
        <f t="array" ref="N2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9" s="3" t="str">
        <f t="array" ref="P2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9" s="3">
        <f t="array" ref="Q2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0" spans="1:18" x14ac:dyDescent="0.25">
      <c r="A250" t="s">
        <v>686</v>
      </c>
      <c r="B250" s="3">
        <v>43820673</v>
      </c>
      <c r="C250" s="28" t="s">
        <v>324</v>
      </c>
      <c r="D250" t="str">
        <f t="array" ref="D250">IFERROR(INDEX(Feuil15!$A$4:$A$860,MATCH(Tableau1[[#This Row],[Code]],Feuil15!$B$4:$B$860,0)),"Non présent")</f>
        <v>Non présent</v>
      </c>
      <c r="E250">
        <f>IFERROR(INDEX(Feuil15!$C$4:$C$860,MATCH(Tableau1[[#This Row],[Code]],Feuil15!$B$4:$B$860,0)),0)</f>
        <v>0</v>
      </c>
      <c r="F250" s="3" t="str">
        <f t="array" ref="F250">IFERROR(INDEX(Feuil15!$A$4:$A$860,MATCH(1,(Feuil15!$B$4:$B$860=Tableau1[[#This Row],[Code]])*(Feuil15!$A$4:$A$860&lt;&gt;Tableau1[[#This Row],[Emplacement1]]),0),1),"Non présent")</f>
        <v>Non présent</v>
      </c>
      <c r="G250" s="3">
        <f t="array" ref="G250">IFERROR(INDEX(Feuil15!$C$4:$C$860,MATCH(1,(Feuil15!$B$4:$B$860=Tableau1[[#This Row],[Code]])*(Feuil15!$A$4:$A$860&lt;&gt;Tableau1[[#This Row],[Emplacement1]]),0),1),0)</f>
        <v>0</v>
      </c>
      <c r="H250" s="3" t="str">
        <f t="array" ref="H25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0" s="3">
        <f t="array" ref="I25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0" s="3" t="str">
        <f t="array" ref="J2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0" s="3">
        <f t="array" ref="K2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0" s="3" t="str">
        <f t="array" ref="L2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0" s="3">
        <f t="array" ref="M2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0" s="3" t="str">
        <f t="array" ref="N2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0" s="3" t="str">
        <f t="array" ref="P2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0" s="3">
        <f t="array" ref="Q2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1" spans="1:18" x14ac:dyDescent="0.25">
      <c r="A251" t="s">
        <v>687</v>
      </c>
      <c r="B251" s="3">
        <v>43856519</v>
      </c>
      <c r="C251" s="28" t="s">
        <v>324</v>
      </c>
      <c r="D251" t="str">
        <f t="array" ref="D251">IFERROR(INDEX(Feuil15!$A$4:$A$860,MATCH(Tableau1[[#This Row],[Code]],Feuil15!$B$4:$B$860,0)),"Non présent")</f>
        <v>PK28</v>
      </c>
      <c r="E251">
        <f>IFERROR(INDEX(Feuil15!$C$4:$C$860,MATCH(Tableau1[[#This Row],[Code]],Feuil15!$B$4:$B$860,0)),0)</f>
        <v>2</v>
      </c>
      <c r="F251" s="3" t="str">
        <f t="array" ref="F251">IFERROR(INDEX(Feuil15!$A$4:$A$860,MATCH(1,(Feuil15!$B$4:$B$860=Tableau1[[#This Row],[Code]])*(Feuil15!$A$4:$A$860&lt;&gt;Tableau1[[#This Row],[Emplacement1]]),0),1),"Non présent")</f>
        <v>Non présent</v>
      </c>
      <c r="G251" s="3">
        <f t="array" ref="G251">IFERROR(INDEX(Feuil15!$C$4:$C$860,MATCH(1,(Feuil15!$B$4:$B$860=Tableau1[[#This Row],[Code]])*(Feuil15!$A$4:$A$860&lt;&gt;Tableau1[[#This Row],[Emplacement1]]),0),1),0)</f>
        <v>0</v>
      </c>
      <c r="H251" s="3" t="str">
        <f t="array" ref="H25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1" s="3">
        <f t="array" ref="I25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1" s="3" t="str">
        <f t="array" ref="J2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1" s="3">
        <f t="array" ref="K2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1" s="3" t="str">
        <f t="array" ref="L2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1" s="3">
        <f t="array" ref="M2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1" s="3" t="str">
        <f t="array" ref="N2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1" s="3" t="str">
        <f t="array" ref="P2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1" s="3">
        <f t="array" ref="Q2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52" spans="1:18" x14ac:dyDescent="0.25">
      <c r="A252" t="s">
        <v>688</v>
      </c>
      <c r="B252" s="3">
        <v>43856551</v>
      </c>
      <c r="C252" s="28" t="s">
        <v>324</v>
      </c>
      <c r="D252" t="str">
        <f t="array" ref="D252">IFERROR(INDEX(Feuil15!$A$4:$A$860,MATCH(Tableau1[[#This Row],[Code]],Feuil15!$B$4:$B$860,0)),"Non présent")</f>
        <v>PK26</v>
      </c>
      <c r="E252">
        <f>IFERROR(INDEX(Feuil15!$C$4:$C$860,MATCH(Tableau1[[#This Row],[Code]],Feuil15!$B$4:$B$860,0)),0)</f>
        <v>3</v>
      </c>
      <c r="F252" s="3" t="str">
        <f t="array" ref="F252">IFERROR(INDEX(Feuil15!$A$4:$A$860,MATCH(1,(Feuil15!$B$4:$B$860=Tableau1[[#This Row],[Code]])*(Feuil15!$A$4:$A$860&lt;&gt;Tableau1[[#This Row],[Emplacement1]]),0),1),"Non présent")</f>
        <v>Non présent</v>
      </c>
      <c r="G252" s="3">
        <f t="array" ref="G252">IFERROR(INDEX(Feuil15!$C$4:$C$860,MATCH(1,(Feuil15!$B$4:$B$860=Tableau1[[#This Row],[Code]])*(Feuil15!$A$4:$A$860&lt;&gt;Tableau1[[#This Row],[Emplacement1]]),0),1),0)</f>
        <v>0</v>
      </c>
      <c r="H252" s="3" t="str">
        <f t="array" ref="H25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2" s="3">
        <f t="array" ref="I25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2" s="3" t="str">
        <f t="array" ref="J2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2" s="3">
        <f t="array" ref="K2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2" s="3" t="str">
        <f t="array" ref="L2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2" s="3">
        <f t="array" ref="M2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2" s="3" t="str">
        <f t="array" ref="N2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2" s="3" t="str">
        <f t="array" ref="P2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2" s="3">
        <f t="array" ref="Q2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2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53" spans="1:18" x14ac:dyDescent="0.25">
      <c r="A253" t="s">
        <v>689</v>
      </c>
      <c r="B253" s="3">
        <v>43856395</v>
      </c>
      <c r="C253" s="28" t="s">
        <v>324</v>
      </c>
      <c r="D253" t="str">
        <f t="array" ref="D253">IFERROR(INDEX(Feuil15!$A$4:$A$860,MATCH(Tableau1[[#This Row],[Code]],Feuil15!$B$4:$B$860,0)),"Non présent")</f>
        <v>PK21</v>
      </c>
      <c r="E253">
        <f>IFERROR(INDEX(Feuil15!$C$4:$C$860,MATCH(Tableau1[[#This Row],[Code]],Feuil15!$B$4:$B$860,0)),0)</f>
        <v>3</v>
      </c>
      <c r="F253" s="3" t="str">
        <f t="array" ref="F253">IFERROR(INDEX(Feuil15!$A$4:$A$860,MATCH(1,(Feuil15!$B$4:$B$860=Tableau1[[#This Row],[Code]])*(Feuil15!$A$4:$A$860&lt;&gt;Tableau1[[#This Row],[Emplacement1]]),0),1),"Non présent")</f>
        <v>Non présent</v>
      </c>
      <c r="G253" s="3">
        <f t="array" ref="G253">IFERROR(INDEX(Feuil15!$C$4:$C$860,MATCH(1,(Feuil15!$B$4:$B$860=Tableau1[[#This Row],[Code]])*(Feuil15!$A$4:$A$860&lt;&gt;Tableau1[[#This Row],[Emplacement1]]),0),1),0)</f>
        <v>0</v>
      </c>
      <c r="H253" s="3" t="str">
        <f t="array" ref="H25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3" s="3">
        <f t="array" ref="I25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3" s="3" t="str">
        <f t="array" ref="J2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3" s="3">
        <f t="array" ref="K2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3" s="3" t="str">
        <f t="array" ref="L2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3" s="3">
        <f t="array" ref="M2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3" s="3" t="str">
        <f t="array" ref="N2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3" s="3" t="str">
        <f t="array" ref="P2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3" s="3">
        <f t="array" ref="Q2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3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54" spans="1:18" x14ac:dyDescent="0.25">
      <c r="A254" t="s">
        <v>690</v>
      </c>
      <c r="B254" s="3">
        <v>43820094</v>
      </c>
      <c r="C254" s="28" t="s">
        <v>324</v>
      </c>
      <c r="D254" t="str">
        <f t="array" ref="D254">IFERROR(INDEX(Feuil15!$A$4:$A$860,MATCH(Tableau1[[#This Row],[Code]],Feuil15!$B$4:$B$860,0)),"Non présent")</f>
        <v>PK04</v>
      </c>
      <c r="E254">
        <f>IFERROR(INDEX(Feuil15!$C$4:$C$860,MATCH(Tableau1[[#This Row],[Code]],Feuil15!$B$4:$B$860,0)),0)</f>
        <v>6</v>
      </c>
      <c r="F254" s="3" t="str">
        <f t="array" ref="F254">IFERROR(INDEX(Feuil15!$A$4:$A$860,MATCH(1,(Feuil15!$B$4:$B$860=Tableau1[[#This Row],[Code]])*(Feuil15!$A$4:$A$860&lt;&gt;Tableau1[[#This Row],[Emplacement1]]),0),1),"Non présent")</f>
        <v>Non présent</v>
      </c>
      <c r="G254" s="3">
        <f t="array" ref="G254">IFERROR(INDEX(Feuil15!$C$4:$C$860,MATCH(1,(Feuil15!$B$4:$B$860=Tableau1[[#This Row],[Code]])*(Feuil15!$A$4:$A$860&lt;&gt;Tableau1[[#This Row],[Emplacement1]]),0),1),0)</f>
        <v>0</v>
      </c>
      <c r="H254" s="3" t="str">
        <f t="array" ref="H25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4" s="3">
        <f t="array" ref="I25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4" s="3" t="str">
        <f t="array" ref="J2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4" s="3">
        <f t="array" ref="K2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4" s="3" t="str">
        <f t="array" ref="L2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4" s="3">
        <f t="array" ref="M2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4" s="3" t="str">
        <f t="array" ref="N2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4" s="3" t="str">
        <f t="array" ref="P2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4" s="3">
        <f t="array" ref="Q2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4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255" spans="1:18" x14ac:dyDescent="0.25">
      <c r="A255" t="s">
        <v>691</v>
      </c>
      <c r="B255" s="3">
        <v>43939116</v>
      </c>
      <c r="C255" s="28" t="s">
        <v>324</v>
      </c>
      <c r="D255" t="str">
        <f t="array" ref="D255">IFERROR(INDEX(Feuil15!$A$4:$A$860,MATCH(Tableau1[[#This Row],[Code]],Feuil15!$B$4:$B$860,0)),"Non présent")</f>
        <v>Non présent</v>
      </c>
      <c r="E255">
        <f>IFERROR(INDEX(Feuil15!$C$4:$C$860,MATCH(Tableau1[[#This Row],[Code]],Feuil15!$B$4:$B$860,0)),0)</f>
        <v>0</v>
      </c>
      <c r="F255" s="3" t="str">
        <f t="array" ref="F255">IFERROR(INDEX(Feuil15!$A$4:$A$860,MATCH(1,(Feuil15!$B$4:$B$860=Tableau1[[#This Row],[Code]])*(Feuil15!$A$4:$A$860&lt;&gt;Tableau1[[#This Row],[Emplacement1]]),0),1),"Non présent")</f>
        <v>Non présent</v>
      </c>
      <c r="G255" s="3">
        <f t="array" ref="G255">IFERROR(INDEX(Feuil15!$C$4:$C$860,MATCH(1,(Feuil15!$B$4:$B$860=Tableau1[[#This Row],[Code]])*(Feuil15!$A$4:$A$860&lt;&gt;Tableau1[[#This Row],[Emplacement1]]),0),1),0)</f>
        <v>0</v>
      </c>
      <c r="H255" s="3" t="str">
        <f t="array" ref="H25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5" s="3">
        <f t="array" ref="I25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5" s="3" t="str">
        <f t="array" ref="J2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5" s="3">
        <f t="array" ref="K2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5" s="3" t="str">
        <f t="array" ref="L2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5" s="3">
        <f t="array" ref="M2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5" s="3" t="str">
        <f t="array" ref="N2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5" s="3" t="str">
        <f t="array" ref="P2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5" s="3">
        <f t="array" ref="Q2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6" spans="1:18" x14ac:dyDescent="0.25">
      <c r="A256" t="s">
        <v>692</v>
      </c>
      <c r="B256" s="3">
        <v>43820093</v>
      </c>
      <c r="C256" s="28" t="s">
        <v>324</v>
      </c>
      <c r="D256" t="str">
        <f t="array" ref="D256">IFERROR(INDEX(Feuil15!$A$4:$A$860,MATCH(Tableau1[[#This Row],[Code]],Feuil15!$B$4:$B$860,0)),"Non présent")</f>
        <v>PK23</v>
      </c>
      <c r="E256">
        <f>IFERROR(INDEX(Feuil15!$C$4:$C$860,MATCH(Tableau1[[#This Row],[Code]],Feuil15!$B$4:$B$860,0)),0)</f>
        <v>5</v>
      </c>
      <c r="F256" s="3" t="str">
        <f t="array" ref="F256">IFERROR(INDEX(Feuil15!$A$4:$A$860,MATCH(1,(Feuil15!$B$4:$B$860=Tableau1[[#This Row],[Code]])*(Feuil15!$A$4:$A$860&lt;&gt;Tableau1[[#This Row],[Emplacement1]]),0),1),"Non présent")</f>
        <v>Non présent</v>
      </c>
      <c r="G256" s="3">
        <f t="array" ref="G256">IFERROR(INDEX(Feuil15!$C$4:$C$860,MATCH(1,(Feuil15!$B$4:$B$860=Tableau1[[#This Row],[Code]])*(Feuil15!$A$4:$A$860&lt;&gt;Tableau1[[#This Row],[Emplacement1]]),0),1),0)</f>
        <v>0</v>
      </c>
      <c r="H256" s="3" t="str">
        <f t="array" ref="H25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6" s="3">
        <f t="array" ref="I25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6" s="3" t="str">
        <f t="array" ref="J2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6" s="3">
        <f t="array" ref="K2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6" s="3" t="str">
        <f t="array" ref="L2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6" s="3">
        <f t="array" ref="M2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6" s="3" t="str">
        <f t="array" ref="N2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6" s="3" t="str">
        <f t="array" ref="P2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6" s="3">
        <f t="array" ref="Q2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6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257" spans="1:18" x14ac:dyDescent="0.25">
      <c r="A257" t="s">
        <v>693</v>
      </c>
      <c r="B257" s="3">
        <v>43939115</v>
      </c>
      <c r="C257" s="28" t="s">
        <v>324</v>
      </c>
      <c r="D257" t="str">
        <f t="array" ref="D257">IFERROR(INDEX(Feuil15!$A$4:$A$860,MATCH(Tableau1[[#This Row],[Code]],Feuil15!$B$4:$B$860,0)),"Non présent")</f>
        <v>Non présent</v>
      </c>
      <c r="E257">
        <f>IFERROR(INDEX(Feuil15!$C$4:$C$860,MATCH(Tableau1[[#This Row],[Code]],Feuil15!$B$4:$B$860,0)),0)</f>
        <v>0</v>
      </c>
      <c r="F257" s="3" t="str">
        <f t="array" ref="F257">IFERROR(INDEX(Feuil15!$A$4:$A$860,MATCH(1,(Feuil15!$B$4:$B$860=Tableau1[[#This Row],[Code]])*(Feuil15!$A$4:$A$860&lt;&gt;Tableau1[[#This Row],[Emplacement1]]),0),1),"Non présent")</f>
        <v>Non présent</v>
      </c>
      <c r="G257" s="3">
        <f t="array" ref="G257">IFERROR(INDEX(Feuil15!$C$4:$C$860,MATCH(1,(Feuil15!$B$4:$B$860=Tableau1[[#This Row],[Code]])*(Feuil15!$A$4:$A$860&lt;&gt;Tableau1[[#This Row],[Emplacement1]]),0),1),0)</f>
        <v>0</v>
      </c>
      <c r="H257" s="3" t="str">
        <f t="array" ref="H25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7" s="3">
        <f t="array" ref="I25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7" s="3" t="str">
        <f t="array" ref="J2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7" s="3">
        <f t="array" ref="K2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7" s="3" t="str">
        <f t="array" ref="L2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7" s="3">
        <f t="array" ref="M2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7" s="3" t="str">
        <f t="array" ref="N2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7" s="3" t="str">
        <f t="array" ref="P2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7" s="3">
        <f t="array" ref="Q2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8" spans="1:18" x14ac:dyDescent="0.25">
      <c r="A258" t="s">
        <v>694</v>
      </c>
      <c r="B258" s="3">
        <v>43820095</v>
      </c>
      <c r="C258" s="28" t="s">
        <v>324</v>
      </c>
      <c r="D258" t="str">
        <f t="array" ref="D258">IFERROR(INDEX(Feuil15!$A$4:$A$860,MATCH(Tableau1[[#This Row],[Code]],Feuil15!$B$4:$B$860,0)),"Non présent")</f>
        <v>Non présent</v>
      </c>
      <c r="E258">
        <f>IFERROR(INDEX(Feuil15!$C$4:$C$860,MATCH(Tableau1[[#This Row],[Code]],Feuil15!$B$4:$B$860,0)),0)</f>
        <v>0</v>
      </c>
      <c r="F258" s="3" t="str">
        <f t="array" ref="F258">IFERROR(INDEX(Feuil15!$A$4:$A$860,MATCH(1,(Feuil15!$B$4:$B$860=Tableau1[[#This Row],[Code]])*(Feuil15!$A$4:$A$860&lt;&gt;Tableau1[[#This Row],[Emplacement1]]),0),1),"Non présent")</f>
        <v>Non présent</v>
      </c>
      <c r="G258" s="3">
        <f t="array" ref="G258">IFERROR(INDEX(Feuil15!$C$4:$C$860,MATCH(1,(Feuil15!$B$4:$B$860=Tableau1[[#This Row],[Code]])*(Feuil15!$A$4:$A$860&lt;&gt;Tableau1[[#This Row],[Emplacement1]]),0),1),0)</f>
        <v>0</v>
      </c>
      <c r="H258" s="3" t="str">
        <f t="array" ref="H25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8" s="3">
        <f t="array" ref="I25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8" s="3" t="str">
        <f t="array" ref="J2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8" s="3">
        <f t="array" ref="K2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8" s="3" t="str">
        <f t="array" ref="L2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8" s="3">
        <f t="array" ref="M2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8" s="3" t="str">
        <f t="array" ref="N2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8" s="3" t="str">
        <f t="array" ref="P2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8" s="3">
        <f t="array" ref="Q2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9" spans="1:18" x14ac:dyDescent="0.25">
      <c r="A259" t="s">
        <v>695</v>
      </c>
      <c r="B259" s="3">
        <v>43820092</v>
      </c>
      <c r="C259" s="28" t="s">
        <v>324</v>
      </c>
      <c r="D259" t="str">
        <f t="array" ref="D259">IFERROR(INDEX(Feuil15!$A$4:$A$860,MATCH(Tableau1[[#This Row],[Code]],Feuil15!$B$4:$B$860,0)),"Non présent")</f>
        <v>IP18</v>
      </c>
      <c r="E259">
        <f>IFERROR(INDEX(Feuil15!$C$4:$C$860,MATCH(Tableau1[[#This Row],[Code]],Feuil15!$B$4:$B$860,0)),0)</f>
        <v>1</v>
      </c>
      <c r="F259" s="3" t="str">
        <f t="array" ref="F259">IFERROR(INDEX(Feuil15!$A$4:$A$860,MATCH(1,(Feuil15!$B$4:$B$860=Tableau1[[#This Row],[Code]])*(Feuil15!$A$4:$A$860&lt;&gt;Tableau1[[#This Row],[Emplacement1]]),0),1),"Non présent")</f>
        <v>Non présent</v>
      </c>
      <c r="G259" s="3">
        <f t="array" ref="G259">IFERROR(INDEX(Feuil15!$C$4:$C$860,MATCH(1,(Feuil15!$B$4:$B$860=Tableau1[[#This Row],[Code]])*(Feuil15!$A$4:$A$860&lt;&gt;Tableau1[[#This Row],[Emplacement1]]),0),1),0)</f>
        <v>0</v>
      </c>
      <c r="H259" s="3" t="str">
        <f t="array" ref="H25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9" s="3">
        <f t="array" ref="I25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9" s="3" t="str">
        <f t="array" ref="J2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9" s="3">
        <f t="array" ref="K2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9" s="3" t="str">
        <f t="array" ref="L2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9" s="3">
        <f t="array" ref="M2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9" s="3" t="str">
        <f t="array" ref="N2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9" s="3" t="str">
        <f t="array" ref="P2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9" s="3">
        <f t="array" ref="Q2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60" spans="1:18" x14ac:dyDescent="0.25">
      <c r="A260" t="s">
        <v>696</v>
      </c>
      <c r="B260" s="3">
        <v>43939117</v>
      </c>
      <c r="C260" s="28" t="s">
        <v>324</v>
      </c>
      <c r="D260" t="str">
        <f t="array" ref="D260">IFERROR(INDEX(Feuil15!$A$4:$A$860,MATCH(Tableau1[[#This Row],[Code]],Feuil15!$B$4:$B$860,0)),"Non présent")</f>
        <v>Non présent</v>
      </c>
      <c r="E260">
        <f>IFERROR(INDEX(Feuil15!$C$4:$C$860,MATCH(Tableau1[[#This Row],[Code]],Feuil15!$B$4:$B$860,0)),0)</f>
        <v>0</v>
      </c>
      <c r="F260" s="3" t="str">
        <f t="array" ref="F260">IFERROR(INDEX(Feuil15!$A$4:$A$860,MATCH(1,(Feuil15!$B$4:$B$860=Tableau1[[#This Row],[Code]])*(Feuil15!$A$4:$A$860&lt;&gt;Tableau1[[#This Row],[Emplacement1]]),0),1),"Non présent")</f>
        <v>Non présent</v>
      </c>
      <c r="G260" s="3">
        <f t="array" ref="G260">IFERROR(INDEX(Feuil15!$C$4:$C$860,MATCH(1,(Feuil15!$B$4:$B$860=Tableau1[[#This Row],[Code]])*(Feuil15!$A$4:$A$860&lt;&gt;Tableau1[[#This Row],[Emplacement1]]),0),1),0)</f>
        <v>0</v>
      </c>
      <c r="H260" s="3" t="str">
        <f t="array" ref="H26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0" s="3">
        <f t="array" ref="I26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0" s="3" t="str">
        <f t="array" ref="J2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0" s="3">
        <f t="array" ref="K2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0" s="3" t="str">
        <f t="array" ref="L2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0" s="3">
        <f t="array" ref="M2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0" s="3" t="str">
        <f t="array" ref="N2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0" s="3" t="str">
        <f t="array" ref="P2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0" s="3">
        <f t="array" ref="Q2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1" spans="1:18" x14ac:dyDescent="0.25">
      <c r="A261" t="s">
        <v>697</v>
      </c>
      <c r="B261" s="3">
        <v>43968681</v>
      </c>
      <c r="C261" s="28" t="s">
        <v>324</v>
      </c>
      <c r="D261" t="str">
        <f t="array" ref="D261">IFERROR(INDEX(Feuil15!$A$4:$A$860,MATCH(Tableau1[[#This Row],[Code]],Feuil15!$B$4:$B$860,0)),"Non présent")</f>
        <v>Non présent</v>
      </c>
      <c r="E261">
        <f>IFERROR(INDEX(Feuil15!$C$4:$C$860,MATCH(Tableau1[[#This Row],[Code]],Feuil15!$B$4:$B$860,0)),0)</f>
        <v>0</v>
      </c>
      <c r="F261" s="3" t="str">
        <f t="array" ref="F261">IFERROR(INDEX(Feuil15!$A$4:$A$860,MATCH(1,(Feuil15!$B$4:$B$860=Tableau1[[#This Row],[Code]])*(Feuil15!$A$4:$A$860&lt;&gt;Tableau1[[#This Row],[Emplacement1]]),0),1),"Non présent")</f>
        <v>Non présent</v>
      </c>
      <c r="G261" s="3">
        <f t="array" ref="G261">IFERROR(INDEX(Feuil15!$C$4:$C$860,MATCH(1,(Feuil15!$B$4:$B$860=Tableau1[[#This Row],[Code]])*(Feuil15!$A$4:$A$860&lt;&gt;Tableau1[[#This Row],[Emplacement1]]),0),1),0)</f>
        <v>0</v>
      </c>
      <c r="H261" s="3" t="str">
        <f t="array" ref="H26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1" s="3">
        <f t="array" ref="I26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1" s="3" t="str">
        <f t="array" ref="J2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1" s="3">
        <f t="array" ref="K2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1" s="3" t="str">
        <f t="array" ref="L2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1" s="3">
        <f t="array" ref="M2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1" s="3" t="str">
        <f t="array" ref="N2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1" s="3" t="str">
        <f t="array" ref="P2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1" s="3">
        <f t="array" ref="Q2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2" spans="1:18" x14ac:dyDescent="0.25">
      <c r="A262" t="s">
        <v>698</v>
      </c>
      <c r="B262" s="3">
        <v>43968678</v>
      </c>
      <c r="C262" s="28" t="s">
        <v>324</v>
      </c>
      <c r="D262" t="str">
        <f t="array" ref="D262">IFERROR(INDEX(Feuil15!$A$4:$A$860,MATCH(Tableau1[[#This Row],[Code]],Feuil15!$B$4:$B$860,0)),"Non présent")</f>
        <v>Non présent</v>
      </c>
      <c r="E262">
        <f>IFERROR(INDEX(Feuil15!$C$4:$C$860,MATCH(Tableau1[[#This Row],[Code]],Feuil15!$B$4:$B$860,0)),0)</f>
        <v>0</v>
      </c>
      <c r="F262" s="3" t="str">
        <f t="array" ref="F262">IFERROR(INDEX(Feuil15!$A$4:$A$860,MATCH(1,(Feuil15!$B$4:$B$860=Tableau1[[#This Row],[Code]])*(Feuil15!$A$4:$A$860&lt;&gt;Tableau1[[#This Row],[Emplacement1]]),0),1),"Non présent")</f>
        <v>Non présent</v>
      </c>
      <c r="G262" s="3">
        <f t="array" ref="G262">IFERROR(INDEX(Feuil15!$C$4:$C$860,MATCH(1,(Feuil15!$B$4:$B$860=Tableau1[[#This Row],[Code]])*(Feuil15!$A$4:$A$860&lt;&gt;Tableau1[[#This Row],[Emplacement1]]),0),1),0)</f>
        <v>0</v>
      </c>
      <c r="H262" s="3" t="str">
        <f t="array" ref="H26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2" s="3">
        <f t="array" ref="I26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2" s="3" t="str">
        <f t="array" ref="J2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2" s="3">
        <f t="array" ref="K2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2" s="3" t="str">
        <f t="array" ref="L2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2" s="3">
        <f t="array" ref="M2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2" s="3" t="str">
        <f t="array" ref="N2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2" s="3" t="str">
        <f t="array" ref="P2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2" s="3">
        <f t="array" ref="Q2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3" spans="1:18" x14ac:dyDescent="0.25">
      <c r="A263" t="s">
        <v>699</v>
      </c>
      <c r="B263" s="3">
        <v>43968675</v>
      </c>
      <c r="C263" s="28" t="s">
        <v>324</v>
      </c>
      <c r="D263" t="str">
        <f t="array" ref="D263">IFERROR(INDEX(Feuil15!$A$4:$A$860,MATCH(Tableau1[[#This Row],[Code]],Feuil15!$B$4:$B$860,0)),"Non présent")</f>
        <v>Non présent</v>
      </c>
      <c r="E263">
        <f>IFERROR(INDEX(Feuil15!$C$4:$C$860,MATCH(Tableau1[[#This Row],[Code]],Feuil15!$B$4:$B$860,0)),0)</f>
        <v>0</v>
      </c>
      <c r="F263" s="3" t="str">
        <f t="array" ref="F263">IFERROR(INDEX(Feuil15!$A$4:$A$860,MATCH(1,(Feuil15!$B$4:$B$860=Tableau1[[#This Row],[Code]])*(Feuil15!$A$4:$A$860&lt;&gt;Tableau1[[#This Row],[Emplacement1]]),0),1),"Non présent")</f>
        <v>Non présent</v>
      </c>
      <c r="G263" s="3">
        <f t="array" ref="G263">IFERROR(INDEX(Feuil15!$C$4:$C$860,MATCH(1,(Feuil15!$B$4:$B$860=Tableau1[[#This Row],[Code]])*(Feuil15!$A$4:$A$860&lt;&gt;Tableau1[[#This Row],[Emplacement1]]),0),1),0)</f>
        <v>0</v>
      </c>
      <c r="H263" s="3" t="str">
        <f t="array" ref="H26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3" s="3">
        <f t="array" ref="I26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3" s="3" t="str">
        <f t="array" ref="J2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3" s="3">
        <f t="array" ref="K2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3" s="3" t="str">
        <f t="array" ref="L2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3" s="3">
        <f t="array" ref="M2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3" s="3" t="str">
        <f t="array" ref="N2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3" s="3" t="str">
        <f t="array" ref="P2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3" s="3">
        <f t="array" ref="Q2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4" spans="1:18" x14ac:dyDescent="0.25">
      <c r="A264" t="s">
        <v>700</v>
      </c>
      <c r="B264" s="3">
        <v>43968672</v>
      </c>
      <c r="C264" s="28" t="s">
        <v>324</v>
      </c>
      <c r="D264" t="str">
        <f t="array" ref="D264">IFERROR(INDEX(Feuil15!$A$4:$A$860,MATCH(Tableau1[[#This Row],[Code]],Feuil15!$B$4:$B$860,0)),"Non présent")</f>
        <v>Non présent</v>
      </c>
      <c r="E264">
        <f>IFERROR(INDEX(Feuil15!$C$4:$C$860,MATCH(Tableau1[[#This Row],[Code]],Feuil15!$B$4:$B$860,0)),0)</f>
        <v>0</v>
      </c>
      <c r="F264" s="3" t="str">
        <f t="array" ref="F264">IFERROR(INDEX(Feuil15!$A$4:$A$860,MATCH(1,(Feuil15!$B$4:$B$860=Tableau1[[#This Row],[Code]])*(Feuil15!$A$4:$A$860&lt;&gt;Tableau1[[#This Row],[Emplacement1]]),0),1),"Non présent")</f>
        <v>Non présent</v>
      </c>
      <c r="G264" s="3">
        <f t="array" ref="G264">IFERROR(INDEX(Feuil15!$C$4:$C$860,MATCH(1,(Feuil15!$B$4:$B$860=Tableau1[[#This Row],[Code]])*(Feuil15!$A$4:$A$860&lt;&gt;Tableau1[[#This Row],[Emplacement1]]),0),1),0)</f>
        <v>0</v>
      </c>
      <c r="H264" s="3" t="str">
        <f t="array" ref="H26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4" s="3">
        <f t="array" ref="I26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4" s="3" t="str">
        <f t="array" ref="J2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4" s="3">
        <f t="array" ref="K2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4" s="3" t="str">
        <f t="array" ref="L2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4" s="3">
        <f t="array" ref="M2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4" s="3" t="str">
        <f t="array" ref="N2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4" s="3" t="str">
        <f t="array" ref="P2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4" s="3">
        <f t="array" ref="Q2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5" spans="1:18" x14ac:dyDescent="0.25">
      <c r="A265" t="s">
        <v>701</v>
      </c>
      <c r="B265" s="3">
        <v>43896709</v>
      </c>
      <c r="C265" s="28" t="s">
        <v>324</v>
      </c>
      <c r="D265" t="str">
        <f t="array" ref="D265">IFERROR(INDEX(Feuil15!$A$4:$A$860,MATCH(Tableau1[[#This Row],[Code]],Feuil15!$B$4:$B$860,0)),"Non présent")</f>
        <v>CHAT23</v>
      </c>
      <c r="E265">
        <f>IFERROR(INDEX(Feuil15!$C$4:$C$860,MATCH(Tableau1[[#This Row],[Code]],Feuil15!$B$4:$B$860,0)),0)</f>
        <v>2</v>
      </c>
      <c r="F265" s="3" t="str">
        <f t="array" ref="F265">IFERROR(INDEX(Feuil15!$A$4:$A$860,MATCH(1,(Feuil15!$B$4:$B$860=Tableau1[[#This Row],[Code]])*(Feuil15!$A$4:$A$860&lt;&gt;Tableau1[[#This Row],[Emplacement1]]),0),1),"Non présent")</f>
        <v>Non présent</v>
      </c>
      <c r="G265" s="3">
        <f t="array" ref="G265">IFERROR(INDEX(Feuil15!$C$4:$C$860,MATCH(1,(Feuil15!$B$4:$B$860=Tableau1[[#This Row],[Code]])*(Feuil15!$A$4:$A$860&lt;&gt;Tableau1[[#This Row],[Emplacement1]]),0),1),0)</f>
        <v>0</v>
      </c>
      <c r="H265" s="3" t="str">
        <f t="array" ref="H26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5" s="3">
        <f t="array" ref="I26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5" s="3" t="str">
        <f t="array" ref="J2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5" s="3">
        <f t="array" ref="K2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5" s="3" t="str">
        <f t="array" ref="L2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5" s="3">
        <f t="array" ref="M2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5" s="3" t="str">
        <f t="array" ref="N2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5" s="3" t="str">
        <f t="array" ref="P2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5" s="3">
        <f t="array" ref="Q2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66" spans="1:18" x14ac:dyDescent="0.25">
      <c r="A266" t="s">
        <v>702</v>
      </c>
      <c r="B266" s="3">
        <v>43851900</v>
      </c>
      <c r="C266" s="28" t="s">
        <v>324</v>
      </c>
      <c r="D266" t="str">
        <f t="array" ref="D266">IFERROR(INDEX(Feuil15!$A$4:$A$860,MATCH(Tableau1[[#This Row],[Code]],Feuil15!$B$4:$B$860,0)),"Non présent")</f>
        <v>Non présent</v>
      </c>
      <c r="E266">
        <f>IFERROR(INDEX(Feuil15!$C$4:$C$860,MATCH(Tableau1[[#This Row],[Code]],Feuil15!$B$4:$B$860,0)),0)</f>
        <v>0</v>
      </c>
      <c r="F266" s="3" t="str">
        <f t="array" ref="F266">IFERROR(INDEX(Feuil15!$A$4:$A$860,MATCH(1,(Feuil15!$B$4:$B$860=Tableau1[[#This Row],[Code]])*(Feuil15!$A$4:$A$860&lt;&gt;Tableau1[[#This Row],[Emplacement1]]),0),1),"Non présent")</f>
        <v>Non présent</v>
      </c>
      <c r="G266" s="3">
        <f t="array" ref="G266">IFERROR(INDEX(Feuil15!$C$4:$C$860,MATCH(1,(Feuil15!$B$4:$B$860=Tableau1[[#This Row],[Code]])*(Feuil15!$A$4:$A$860&lt;&gt;Tableau1[[#This Row],[Emplacement1]]),0),1),0)</f>
        <v>0</v>
      </c>
      <c r="H266" s="3" t="str">
        <f t="array" ref="H26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6" s="3">
        <f t="array" ref="I26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6" s="3" t="str">
        <f t="array" ref="J2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6" s="3">
        <f t="array" ref="K2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6" s="3" t="str">
        <f t="array" ref="L2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6" s="3">
        <f t="array" ref="M2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6" s="3" t="str">
        <f t="array" ref="N2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6" s="3" t="str">
        <f t="array" ref="P2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6" s="3">
        <f t="array" ref="Q2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7" spans="1:18" x14ac:dyDescent="0.25">
      <c r="A267" t="s">
        <v>703</v>
      </c>
      <c r="B267" s="3">
        <v>43851878</v>
      </c>
      <c r="C267" s="28" t="s">
        <v>324</v>
      </c>
      <c r="D267" t="str">
        <f t="array" ref="D267">IFERROR(INDEX(Feuil15!$A$4:$A$860,MATCH(Tableau1[[#This Row],[Code]],Feuil15!$B$4:$B$860,0)),"Non présent")</f>
        <v>CHAT24</v>
      </c>
      <c r="E267">
        <f>IFERROR(INDEX(Feuil15!$C$4:$C$860,MATCH(Tableau1[[#This Row],[Code]],Feuil15!$B$4:$B$860,0)),0)</f>
        <v>1</v>
      </c>
      <c r="F267" s="3" t="str">
        <f t="array" ref="F267">IFERROR(INDEX(Feuil15!$A$4:$A$860,MATCH(1,(Feuil15!$B$4:$B$860=Tableau1[[#This Row],[Code]])*(Feuil15!$A$4:$A$860&lt;&gt;Tableau1[[#This Row],[Emplacement1]]),0),1),"Non présent")</f>
        <v>Non présent</v>
      </c>
      <c r="G267" s="3">
        <f t="array" ref="G267">IFERROR(INDEX(Feuil15!$C$4:$C$860,MATCH(1,(Feuil15!$B$4:$B$860=Tableau1[[#This Row],[Code]])*(Feuil15!$A$4:$A$860&lt;&gt;Tableau1[[#This Row],[Emplacement1]]),0),1),0)</f>
        <v>0</v>
      </c>
      <c r="H267" s="3" t="str">
        <f t="array" ref="H26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7" s="3">
        <f t="array" ref="I26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7" s="3" t="str">
        <f t="array" ref="J2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7" s="3">
        <f t="array" ref="K2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7" s="3" t="str">
        <f t="array" ref="L2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7" s="3">
        <f t="array" ref="M2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7" s="3" t="str">
        <f t="array" ref="N2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7" s="3" t="str">
        <f t="array" ref="P2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7" s="3">
        <f t="array" ref="Q2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68" spans="1:18" x14ac:dyDescent="0.25">
      <c r="A268" t="s">
        <v>704</v>
      </c>
      <c r="B268" s="3">
        <v>43851918</v>
      </c>
      <c r="C268" s="28" t="s">
        <v>324</v>
      </c>
      <c r="D268" t="str">
        <f t="array" ref="D268">IFERROR(INDEX(Feuil15!$A$4:$A$860,MATCH(Tableau1[[#This Row],[Code]],Feuil15!$B$4:$B$860,0)),"Non présent")</f>
        <v>Non présent</v>
      </c>
      <c r="E268">
        <f>IFERROR(INDEX(Feuil15!$C$4:$C$860,MATCH(Tableau1[[#This Row],[Code]],Feuil15!$B$4:$B$860,0)),0)</f>
        <v>0</v>
      </c>
      <c r="F268" s="3" t="str">
        <f t="array" ref="F268">IFERROR(INDEX(Feuil15!$A$4:$A$860,MATCH(1,(Feuil15!$B$4:$B$860=Tableau1[[#This Row],[Code]])*(Feuil15!$A$4:$A$860&lt;&gt;Tableau1[[#This Row],[Emplacement1]]),0),1),"Non présent")</f>
        <v>Non présent</v>
      </c>
      <c r="G268" s="3">
        <f t="array" ref="G268">IFERROR(INDEX(Feuil15!$C$4:$C$860,MATCH(1,(Feuil15!$B$4:$B$860=Tableau1[[#This Row],[Code]])*(Feuil15!$A$4:$A$860&lt;&gt;Tableau1[[#This Row],[Emplacement1]]),0),1),0)</f>
        <v>0</v>
      </c>
      <c r="H268" s="3" t="str">
        <f t="array" ref="H26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8" s="3">
        <f t="array" ref="I26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8" s="3" t="str">
        <f t="array" ref="J2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8" s="3">
        <f t="array" ref="K2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8" s="3" t="str">
        <f t="array" ref="L2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8" s="3">
        <f t="array" ref="M2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8" s="3" t="str">
        <f t="array" ref="N2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8" s="3" t="str">
        <f t="array" ref="P2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8" s="3">
        <f t="array" ref="Q2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9" spans="1:18" x14ac:dyDescent="0.25">
      <c r="A269" t="s">
        <v>705</v>
      </c>
      <c r="B269" s="3">
        <v>43856519</v>
      </c>
      <c r="C269" s="28" t="s">
        <v>324</v>
      </c>
      <c r="D269" t="str">
        <f t="array" ref="D269">IFERROR(INDEX(Feuil15!$A$4:$A$860,MATCH(Tableau1[[#This Row],[Code]],Feuil15!$B$4:$B$860,0)),"Non présent")</f>
        <v>PK28</v>
      </c>
      <c r="E269">
        <f>IFERROR(INDEX(Feuil15!$C$4:$C$860,MATCH(Tableau1[[#This Row],[Code]],Feuil15!$B$4:$B$860,0)),0)</f>
        <v>2</v>
      </c>
      <c r="F269" s="3" t="str">
        <f t="array" ref="F269">IFERROR(INDEX(Feuil15!$A$4:$A$860,MATCH(1,(Feuil15!$B$4:$B$860=Tableau1[[#This Row],[Code]])*(Feuil15!$A$4:$A$860&lt;&gt;Tableau1[[#This Row],[Emplacement1]]),0),1),"Non présent")</f>
        <v>Non présent</v>
      </c>
      <c r="G269" s="3">
        <f t="array" ref="G269">IFERROR(INDEX(Feuil15!$C$4:$C$860,MATCH(1,(Feuil15!$B$4:$B$860=Tableau1[[#This Row],[Code]])*(Feuil15!$A$4:$A$860&lt;&gt;Tableau1[[#This Row],[Emplacement1]]),0),1),0)</f>
        <v>0</v>
      </c>
      <c r="H269" s="3" t="str">
        <f t="array" ref="H26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9" s="3">
        <f t="array" ref="I26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9" s="3" t="str">
        <f t="array" ref="J2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9" s="3">
        <f t="array" ref="K2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9" s="3" t="str">
        <f t="array" ref="L2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9" s="3">
        <f t="array" ref="M2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9" s="3" t="str">
        <f t="array" ref="N2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9" s="3" t="str">
        <f t="array" ref="P2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9" s="3">
        <f t="array" ref="Q2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70" spans="1:18" x14ac:dyDescent="0.25">
      <c r="A270" t="s">
        <v>706</v>
      </c>
      <c r="B270" s="3">
        <v>43944759</v>
      </c>
      <c r="C270" s="28" t="s">
        <v>324</v>
      </c>
      <c r="D270" t="str">
        <f t="array" ref="D270">IFERROR(INDEX(Feuil15!$A$4:$A$860,MATCH(Tableau1[[#This Row],[Code]],Feuil15!$B$4:$B$860,0)),"Non présent")</f>
        <v>Non présent</v>
      </c>
      <c r="E270">
        <f>IFERROR(INDEX(Feuil15!$C$4:$C$860,MATCH(Tableau1[[#This Row],[Code]],Feuil15!$B$4:$B$860,0)),0)</f>
        <v>0</v>
      </c>
      <c r="F270" s="3" t="str">
        <f t="array" ref="F270">IFERROR(INDEX(Feuil15!$A$4:$A$860,MATCH(1,(Feuil15!$B$4:$B$860=Tableau1[[#This Row],[Code]])*(Feuil15!$A$4:$A$860&lt;&gt;Tableau1[[#This Row],[Emplacement1]]),0),1),"Non présent")</f>
        <v>Non présent</v>
      </c>
      <c r="G270" s="3">
        <f t="array" ref="G270">IFERROR(INDEX(Feuil15!$C$4:$C$860,MATCH(1,(Feuil15!$B$4:$B$860=Tableau1[[#This Row],[Code]])*(Feuil15!$A$4:$A$860&lt;&gt;Tableau1[[#This Row],[Emplacement1]]),0),1),0)</f>
        <v>0</v>
      </c>
      <c r="H270" s="3" t="str">
        <f t="array" ref="H27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0" s="3">
        <f t="array" ref="I27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0" s="3" t="str">
        <f t="array" ref="J2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0" s="3">
        <f t="array" ref="K2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0" s="3" t="str">
        <f t="array" ref="L2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0" s="3">
        <f t="array" ref="M2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0" s="3" t="str">
        <f t="array" ref="N2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0" s="3" t="str">
        <f t="array" ref="P2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0" s="3">
        <f t="array" ref="Q2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1" spans="1:18" x14ac:dyDescent="0.25">
      <c r="A271" t="s">
        <v>707</v>
      </c>
      <c r="B271" s="3">
        <v>43856554</v>
      </c>
      <c r="C271" s="28" t="s">
        <v>324</v>
      </c>
      <c r="D271" t="str">
        <f t="array" ref="D271">IFERROR(INDEX(Feuil15!$A$4:$A$860,MATCH(Tableau1[[#This Row],[Code]],Feuil15!$B$4:$B$860,0)),"Non présent")</f>
        <v>CHAT24</v>
      </c>
      <c r="E271">
        <f>IFERROR(INDEX(Feuil15!$C$4:$C$860,MATCH(Tableau1[[#This Row],[Code]],Feuil15!$B$4:$B$860,0)),0)</f>
        <v>1</v>
      </c>
      <c r="F271" s="3" t="str">
        <f t="array" ref="F271">IFERROR(INDEX(Feuil15!$A$4:$A$860,MATCH(1,(Feuil15!$B$4:$B$860=Tableau1[[#This Row],[Code]])*(Feuil15!$A$4:$A$860&lt;&gt;Tableau1[[#This Row],[Emplacement1]]),0),1),"Non présent")</f>
        <v>Non présent</v>
      </c>
      <c r="G271" s="3">
        <f t="array" ref="G271">IFERROR(INDEX(Feuil15!$C$4:$C$860,MATCH(1,(Feuil15!$B$4:$B$860=Tableau1[[#This Row],[Code]])*(Feuil15!$A$4:$A$860&lt;&gt;Tableau1[[#This Row],[Emplacement1]]),0),1),0)</f>
        <v>0</v>
      </c>
      <c r="H271" s="3" t="str">
        <f t="array" ref="H27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1" s="3">
        <f t="array" ref="I27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1" s="3" t="str">
        <f t="array" ref="J2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1" s="3">
        <f t="array" ref="K2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1" s="3" t="str">
        <f t="array" ref="L2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1" s="3">
        <f t="array" ref="M2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1" s="3" t="str">
        <f t="array" ref="N2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1" s="3" t="str">
        <f t="array" ref="P2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1" s="3">
        <f t="array" ref="Q2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72" spans="1:18" x14ac:dyDescent="0.25">
      <c r="A272" t="s">
        <v>708</v>
      </c>
      <c r="B272" s="3">
        <v>43969899</v>
      </c>
      <c r="C272" s="28" t="s">
        <v>324</v>
      </c>
      <c r="D272" t="str">
        <f t="array" ref="D272">IFERROR(INDEX(Feuil15!$A$4:$A$860,MATCH(Tableau1[[#This Row],[Code]],Feuil15!$B$4:$B$860,0)),"Non présent")</f>
        <v>Non présent</v>
      </c>
      <c r="E272">
        <f>IFERROR(INDEX(Feuil15!$C$4:$C$860,MATCH(Tableau1[[#This Row],[Code]],Feuil15!$B$4:$B$860,0)),0)</f>
        <v>0</v>
      </c>
      <c r="F272" s="3" t="str">
        <f t="array" ref="F272">IFERROR(INDEX(Feuil15!$A$4:$A$860,MATCH(1,(Feuil15!$B$4:$B$860=Tableau1[[#This Row],[Code]])*(Feuil15!$A$4:$A$860&lt;&gt;Tableau1[[#This Row],[Emplacement1]]),0),1),"Non présent")</f>
        <v>Non présent</v>
      </c>
      <c r="G272" s="3">
        <f t="array" ref="G272">IFERROR(INDEX(Feuil15!$C$4:$C$860,MATCH(1,(Feuil15!$B$4:$B$860=Tableau1[[#This Row],[Code]])*(Feuil15!$A$4:$A$860&lt;&gt;Tableau1[[#This Row],[Emplacement1]]),0),1),0)</f>
        <v>0</v>
      </c>
      <c r="H272" s="3" t="str">
        <f t="array" ref="H27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2" s="3">
        <f t="array" ref="I27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2" s="3" t="str">
        <f t="array" ref="J2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2" s="3">
        <f t="array" ref="K2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2" s="3" t="str">
        <f t="array" ref="L2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2" s="3">
        <f t="array" ref="M2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2" s="3" t="str">
        <f t="array" ref="N2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2" s="3" t="str">
        <f t="array" ref="P2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2" s="3">
        <f t="array" ref="Q2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3" spans="1:18" x14ac:dyDescent="0.25">
      <c r="A273" t="s">
        <v>709</v>
      </c>
      <c r="B273" s="3">
        <v>43948475</v>
      </c>
      <c r="C273" s="28" t="s">
        <v>324</v>
      </c>
      <c r="D273" t="str">
        <f t="array" ref="D273">IFERROR(INDEX(Feuil15!$A$4:$A$860,MATCH(Tableau1[[#This Row],[Code]],Feuil15!$B$4:$B$860,0)),"Non présent")</f>
        <v>Non présent</v>
      </c>
      <c r="E273">
        <f>IFERROR(INDEX(Feuil15!$C$4:$C$860,MATCH(Tableau1[[#This Row],[Code]],Feuil15!$B$4:$B$860,0)),0)</f>
        <v>0</v>
      </c>
      <c r="F273" s="3" t="str">
        <f t="array" ref="F273">IFERROR(INDEX(Feuil15!$A$4:$A$860,MATCH(1,(Feuil15!$B$4:$B$860=Tableau1[[#This Row],[Code]])*(Feuil15!$A$4:$A$860&lt;&gt;Tableau1[[#This Row],[Emplacement1]]),0),1),"Non présent")</f>
        <v>Non présent</v>
      </c>
      <c r="G273" s="3">
        <f t="array" ref="G273">IFERROR(INDEX(Feuil15!$C$4:$C$860,MATCH(1,(Feuil15!$B$4:$B$860=Tableau1[[#This Row],[Code]])*(Feuil15!$A$4:$A$860&lt;&gt;Tableau1[[#This Row],[Emplacement1]]),0),1),0)</f>
        <v>0</v>
      </c>
      <c r="H273" s="3" t="str">
        <f t="array" ref="H27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3" s="3">
        <f t="array" ref="I27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3" s="3" t="str">
        <f t="array" ref="J2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3" s="3">
        <f t="array" ref="K2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3" s="3" t="str">
        <f t="array" ref="L2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3" s="3">
        <f t="array" ref="M2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3" s="3" t="str">
        <f t="array" ref="N2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3" s="3" t="str">
        <f t="array" ref="P2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3" s="3">
        <f t="array" ref="Q2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4" spans="1:18" x14ac:dyDescent="0.25">
      <c r="A274" t="s">
        <v>710</v>
      </c>
      <c r="B274" s="3">
        <v>43856551</v>
      </c>
      <c r="C274" s="28" t="s">
        <v>324</v>
      </c>
      <c r="D274" t="str">
        <f t="array" ref="D274">IFERROR(INDEX(Feuil15!$A$4:$A$860,MATCH(Tableau1[[#This Row],[Code]],Feuil15!$B$4:$B$860,0)),"Non présent")</f>
        <v>PK26</v>
      </c>
      <c r="E274">
        <f>IFERROR(INDEX(Feuil15!$C$4:$C$860,MATCH(Tableau1[[#This Row],[Code]],Feuil15!$B$4:$B$860,0)),0)</f>
        <v>3</v>
      </c>
      <c r="F274" s="3" t="str">
        <f t="array" ref="F274">IFERROR(INDEX(Feuil15!$A$4:$A$860,MATCH(1,(Feuil15!$B$4:$B$860=Tableau1[[#This Row],[Code]])*(Feuil15!$A$4:$A$860&lt;&gt;Tableau1[[#This Row],[Emplacement1]]),0),1),"Non présent")</f>
        <v>Non présent</v>
      </c>
      <c r="G274" s="3">
        <f t="array" ref="G274">IFERROR(INDEX(Feuil15!$C$4:$C$860,MATCH(1,(Feuil15!$B$4:$B$860=Tableau1[[#This Row],[Code]])*(Feuil15!$A$4:$A$860&lt;&gt;Tableau1[[#This Row],[Emplacement1]]),0),1),0)</f>
        <v>0</v>
      </c>
      <c r="H274" s="3" t="str">
        <f t="array" ref="H27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4" s="3">
        <f t="array" ref="I27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4" s="3" t="str">
        <f t="array" ref="J2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4" s="3">
        <f t="array" ref="K2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4" s="3" t="str">
        <f t="array" ref="L2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4" s="3">
        <f t="array" ref="M2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4" s="3" t="str">
        <f t="array" ref="N2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4" s="3" t="str">
        <f t="array" ref="P2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4" s="3">
        <f t="array" ref="Q2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4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75" spans="1:18" x14ac:dyDescent="0.25">
      <c r="A275" t="s">
        <v>711</v>
      </c>
      <c r="B275" s="3">
        <v>43944798</v>
      </c>
      <c r="C275" s="28" t="s">
        <v>324</v>
      </c>
      <c r="D275" t="str">
        <f t="array" ref="D275">IFERROR(INDEX(Feuil15!$A$4:$A$860,MATCH(Tableau1[[#This Row],[Code]],Feuil15!$B$4:$B$860,0)),"Non présent")</f>
        <v>Non présent</v>
      </c>
      <c r="E275">
        <f>IFERROR(INDEX(Feuil15!$C$4:$C$860,MATCH(Tableau1[[#This Row],[Code]],Feuil15!$B$4:$B$860,0)),0)</f>
        <v>0</v>
      </c>
      <c r="F275" s="3" t="str">
        <f t="array" ref="F275">IFERROR(INDEX(Feuil15!$A$4:$A$860,MATCH(1,(Feuil15!$B$4:$B$860=Tableau1[[#This Row],[Code]])*(Feuil15!$A$4:$A$860&lt;&gt;Tableau1[[#This Row],[Emplacement1]]),0),1),"Non présent")</f>
        <v>Non présent</v>
      </c>
      <c r="G275" s="3">
        <f t="array" ref="G275">IFERROR(INDEX(Feuil15!$C$4:$C$860,MATCH(1,(Feuil15!$B$4:$B$860=Tableau1[[#This Row],[Code]])*(Feuil15!$A$4:$A$860&lt;&gt;Tableau1[[#This Row],[Emplacement1]]),0),1),0)</f>
        <v>0</v>
      </c>
      <c r="H275" s="3" t="str">
        <f t="array" ref="H27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5" s="3">
        <f t="array" ref="I27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5" s="3" t="str">
        <f t="array" ref="J2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5" s="3">
        <f t="array" ref="K2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5" s="3" t="str">
        <f t="array" ref="L2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5" s="3">
        <f t="array" ref="M2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5" s="3" t="str">
        <f t="array" ref="N2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5" s="3" t="str">
        <f t="array" ref="P2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5" s="3">
        <f t="array" ref="Q2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6" spans="1:18" x14ac:dyDescent="0.25">
      <c r="A276" t="s">
        <v>712</v>
      </c>
      <c r="B276" s="3">
        <v>43801804</v>
      </c>
      <c r="C276" s="28" t="s">
        <v>324</v>
      </c>
      <c r="D276" t="str">
        <f t="array" ref="D276">IFERROR(INDEX(Feuil15!$A$4:$A$860,MATCH(Tableau1[[#This Row],[Code]],Feuil15!$B$4:$B$860,0)),"Non présent")</f>
        <v>Non présent</v>
      </c>
      <c r="E276">
        <f>IFERROR(INDEX(Feuil15!$C$4:$C$860,MATCH(Tableau1[[#This Row],[Code]],Feuil15!$B$4:$B$860,0)),0)</f>
        <v>0</v>
      </c>
      <c r="F276" s="3" t="str">
        <f t="array" ref="F276">IFERROR(INDEX(Feuil15!$A$4:$A$860,MATCH(1,(Feuil15!$B$4:$B$860=Tableau1[[#This Row],[Code]])*(Feuil15!$A$4:$A$860&lt;&gt;Tableau1[[#This Row],[Emplacement1]]),0),1),"Non présent")</f>
        <v>Non présent</v>
      </c>
      <c r="G276" s="3">
        <f t="array" ref="G276">IFERROR(INDEX(Feuil15!$C$4:$C$860,MATCH(1,(Feuil15!$B$4:$B$860=Tableau1[[#This Row],[Code]])*(Feuil15!$A$4:$A$860&lt;&gt;Tableau1[[#This Row],[Emplacement1]]),0),1),0)</f>
        <v>0</v>
      </c>
      <c r="H276" s="3" t="str">
        <f t="array" ref="H27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6" s="3">
        <f t="array" ref="I27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6" s="3" t="str">
        <f t="array" ref="J2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6" s="3">
        <f t="array" ref="K2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6" s="3" t="str">
        <f t="array" ref="L2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6" s="3">
        <f t="array" ref="M2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6" s="3" t="str">
        <f t="array" ref="N2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6" s="3" t="str">
        <f t="array" ref="P2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6" s="3">
        <f t="array" ref="Q2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7" spans="1:18" x14ac:dyDescent="0.25">
      <c r="A277" t="s">
        <v>713</v>
      </c>
      <c r="B277" s="3">
        <v>43856698</v>
      </c>
      <c r="C277" s="28" t="s">
        <v>324</v>
      </c>
      <c r="D277" t="str">
        <f t="array" ref="D277">IFERROR(INDEX(Feuil15!$A$4:$A$860,MATCH(Tableau1[[#This Row],[Code]],Feuil15!$B$4:$B$860,0)),"Non présent")</f>
        <v>Non présent</v>
      </c>
      <c r="E277">
        <f>IFERROR(INDEX(Feuil15!$C$4:$C$860,MATCH(Tableau1[[#This Row],[Code]],Feuil15!$B$4:$B$860,0)),0)</f>
        <v>0</v>
      </c>
      <c r="F277" s="3" t="str">
        <f t="array" ref="F277">IFERROR(INDEX(Feuil15!$A$4:$A$860,MATCH(1,(Feuil15!$B$4:$B$860=Tableau1[[#This Row],[Code]])*(Feuil15!$A$4:$A$860&lt;&gt;Tableau1[[#This Row],[Emplacement1]]),0),1),"Non présent")</f>
        <v>Non présent</v>
      </c>
      <c r="G277" s="3">
        <f t="array" ref="G277">IFERROR(INDEX(Feuil15!$C$4:$C$860,MATCH(1,(Feuil15!$B$4:$B$860=Tableau1[[#This Row],[Code]])*(Feuil15!$A$4:$A$860&lt;&gt;Tableau1[[#This Row],[Emplacement1]]),0),1),0)</f>
        <v>0</v>
      </c>
      <c r="H277" s="3" t="str">
        <f t="array" ref="H27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7" s="3">
        <f t="array" ref="I27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7" s="3" t="str">
        <f t="array" ref="J2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7" s="3">
        <f t="array" ref="K2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7" s="3" t="str">
        <f t="array" ref="L2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7" s="3">
        <f t="array" ref="M2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7" s="3" t="str">
        <f t="array" ref="N2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7" s="3" t="str">
        <f t="array" ref="P2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7" s="3">
        <f t="array" ref="Q2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8" spans="1:18" x14ac:dyDescent="0.25">
      <c r="A278" t="s">
        <v>714</v>
      </c>
      <c r="B278" s="3">
        <v>43914724</v>
      </c>
      <c r="C278" s="28" t="s">
        <v>324</v>
      </c>
      <c r="D278" t="str">
        <f t="array" ref="D278">IFERROR(INDEX(Feuil15!$A$4:$A$860,MATCH(Tableau1[[#This Row],[Code]],Feuil15!$B$4:$B$860,0)),"Non présent")</f>
        <v>Non présent</v>
      </c>
      <c r="E278">
        <f>IFERROR(INDEX(Feuil15!$C$4:$C$860,MATCH(Tableau1[[#This Row],[Code]],Feuil15!$B$4:$B$860,0)),0)</f>
        <v>0</v>
      </c>
      <c r="F278" s="3" t="str">
        <f t="array" ref="F278">IFERROR(INDEX(Feuil15!$A$4:$A$860,MATCH(1,(Feuil15!$B$4:$B$860=Tableau1[[#This Row],[Code]])*(Feuil15!$A$4:$A$860&lt;&gt;Tableau1[[#This Row],[Emplacement1]]),0),1),"Non présent")</f>
        <v>Non présent</v>
      </c>
      <c r="G278" s="3">
        <f t="array" ref="G278">IFERROR(INDEX(Feuil15!$C$4:$C$860,MATCH(1,(Feuil15!$B$4:$B$860=Tableau1[[#This Row],[Code]])*(Feuil15!$A$4:$A$860&lt;&gt;Tableau1[[#This Row],[Emplacement1]]),0),1),0)</f>
        <v>0</v>
      </c>
      <c r="H278" s="3" t="str">
        <f t="array" ref="H27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8" s="3">
        <f t="array" ref="I27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8" s="3" t="str">
        <f t="array" ref="J2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8" s="3">
        <f t="array" ref="K2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8" s="3" t="str">
        <f t="array" ref="L2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8" s="3">
        <f t="array" ref="M2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8" s="3" t="str">
        <f t="array" ref="N2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8" s="3" t="str">
        <f t="array" ref="P2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8" s="3">
        <f t="array" ref="Q2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9" spans="1:18" x14ac:dyDescent="0.25">
      <c r="A279" t="s">
        <v>715</v>
      </c>
      <c r="B279" s="3">
        <v>43856593</v>
      </c>
      <c r="C279" s="28" t="s">
        <v>324</v>
      </c>
      <c r="D279" t="str">
        <f t="array" ref="D279">IFERROR(INDEX(Feuil15!$A$4:$A$860,MATCH(Tableau1[[#This Row],[Code]],Feuil15!$B$4:$B$860,0)),"Non présent")</f>
        <v>CHAT24</v>
      </c>
      <c r="E279">
        <f>IFERROR(INDEX(Feuil15!$C$4:$C$860,MATCH(Tableau1[[#This Row],[Code]],Feuil15!$B$4:$B$860,0)),0)</f>
        <v>1</v>
      </c>
      <c r="F279" s="3" t="str">
        <f t="array" ref="F279">IFERROR(INDEX(Feuil15!$A$4:$A$860,MATCH(1,(Feuil15!$B$4:$B$860=Tableau1[[#This Row],[Code]])*(Feuil15!$A$4:$A$860&lt;&gt;Tableau1[[#This Row],[Emplacement1]]),0),1),"Non présent")</f>
        <v>Non présent</v>
      </c>
      <c r="G279" s="3">
        <f t="array" ref="G279">IFERROR(INDEX(Feuil15!$C$4:$C$860,MATCH(1,(Feuil15!$B$4:$B$860=Tableau1[[#This Row],[Code]])*(Feuil15!$A$4:$A$860&lt;&gt;Tableau1[[#This Row],[Emplacement1]]),0),1),0)</f>
        <v>0</v>
      </c>
      <c r="H279" s="3" t="str">
        <f t="array" ref="H27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9" s="3">
        <f t="array" ref="I27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9" s="3" t="str">
        <f t="array" ref="J2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9" s="3">
        <f t="array" ref="K2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9" s="3" t="str">
        <f t="array" ref="L2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9" s="3">
        <f t="array" ref="M2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9" s="3" t="str">
        <f t="array" ref="N2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9" s="3" t="str">
        <f t="array" ref="P2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9" s="3">
        <f t="array" ref="Q2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80" spans="1:18" x14ac:dyDescent="0.25">
      <c r="A280" t="s">
        <v>716</v>
      </c>
      <c r="B280" s="3">
        <v>43969924</v>
      </c>
      <c r="C280" s="28" t="s">
        <v>324</v>
      </c>
      <c r="D280" t="str">
        <f t="array" ref="D280">IFERROR(INDEX(Feuil15!$A$4:$A$860,MATCH(Tableau1[[#This Row],[Code]],Feuil15!$B$4:$B$860,0)),"Non présent")</f>
        <v>Non présent</v>
      </c>
      <c r="E280">
        <f>IFERROR(INDEX(Feuil15!$C$4:$C$860,MATCH(Tableau1[[#This Row],[Code]],Feuil15!$B$4:$B$860,0)),0)</f>
        <v>0</v>
      </c>
      <c r="F280" s="3" t="str">
        <f t="array" ref="F280">IFERROR(INDEX(Feuil15!$A$4:$A$860,MATCH(1,(Feuil15!$B$4:$B$860=Tableau1[[#This Row],[Code]])*(Feuil15!$A$4:$A$860&lt;&gt;Tableau1[[#This Row],[Emplacement1]]),0),1),"Non présent")</f>
        <v>Non présent</v>
      </c>
      <c r="G280" s="3">
        <f t="array" ref="G280">IFERROR(INDEX(Feuil15!$C$4:$C$860,MATCH(1,(Feuil15!$B$4:$B$860=Tableau1[[#This Row],[Code]])*(Feuil15!$A$4:$A$860&lt;&gt;Tableau1[[#This Row],[Emplacement1]]),0),1),0)</f>
        <v>0</v>
      </c>
      <c r="H280" s="3" t="str">
        <f t="array" ref="H28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0" s="3">
        <f t="array" ref="I28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0" s="3" t="str">
        <f t="array" ref="J2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0" s="3">
        <f t="array" ref="K2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0" s="3" t="str">
        <f t="array" ref="L2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0" s="3">
        <f t="array" ref="M2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0" s="3" t="str">
        <f t="array" ref="N2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0" s="3" t="str">
        <f t="array" ref="P2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0" s="3">
        <f t="array" ref="Q2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1" spans="1:18" x14ac:dyDescent="0.25">
      <c r="A281" t="s">
        <v>717</v>
      </c>
      <c r="B281" s="3">
        <v>43969898</v>
      </c>
      <c r="C281" s="28" t="s">
        <v>324</v>
      </c>
      <c r="D281" t="str">
        <f t="array" ref="D281">IFERROR(INDEX(Feuil15!$A$4:$A$860,MATCH(Tableau1[[#This Row],[Code]],Feuil15!$B$4:$B$860,0)),"Non présent")</f>
        <v>Non présent</v>
      </c>
      <c r="E281">
        <f>IFERROR(INDEX(Feuil15!$C$4:$C$860,MATCH(Tableau1[[#This Row],[Code]],Feuil15!$B$4:$B$860,0)),0)</f>
        <v>0</v>
      </c>
      <c r="F281" s="3" t="str">
        <f t="array" ref="F281">IFERROR(INDEX(Feuil15!$A$4:$A$860,MATCH(1,(Feuil15!$B$4:$B$860=Tableau1[[#This Row],[Code]])*(Feuil15!$A$4:$A$860&lt;&gt;Tableau1[[#This Row],[Emplacement1]]),0),1),"Non présent")</f>
        <v>Non présent</v>
      </c>
      <c r="G281" s="3">
        <f t="array" ref="G281">IFERROR(INDEX(Feuil15!$C$4:$C$860,MATCH(1,(Feuil15!$B$4:$B$860=Tableau1[[#This Row],[Code]])*(Feuil15!$A$4:$A$860&lt;&gt;Tableau1[[#This Row],[Emplacement1]]),0),1),0)</f>
        <v>0</v>
      </c>
      <c r="H281" s="3" t="str">
        <f t="array" ref="H28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1" s="3">
        <f t="array" ref="I28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1" s="3" t="str">
        <f t="array" ref="J2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1" s="3">
        <f t="array" ref="K2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1" s="3" t="str">
        <f t="array" ref="L2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1" s="3">
        <f t="array" ref="M2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1" s="3" t="str">
        <f t="array" ref="N2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1" s="3" t="str">
        <f t="array" ref="P2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1" s="3">
        <f t="array" ref="Q2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2" spans="1:18" x14ac:dyDescent="0.25">
      <c r="A282" t="s">
        <v>718</v>
      </c>
      <c r="B282" s="3">
        <v>43944820</v>
      </c>
      <c r="C282" s="28" t="s">
        <v>324</v>
      </c>
      <c r="D282" t="str">
        <f t="array" ref="D282">IFERROR(INDEX(Feuil15!$A$4:$A$860,MATCH(Tableau1[[#This Row],[Code]],Feuil15!$B$4:$B$860,0)),"Non présent")</f>
        <v>Non présent</v>
      </c>
      <c r="E282">
        <f>IFERROR(INDEX(Feuil15!$C$4:$C$860,MATCH(Tableau1[[#This Row],[Code]],Feuil15!$B$4:$B$860,0)),0)</f>
        <v>0</v>
      </c>
      <c r="F282" s="3" t="str">
        <f t="array" ref="F282">IFERROR(INDEX(Feuil15!$A$4:$A$860,MATCH(1,(Feuil15!$B$4:$B$860=Tableau1[[#This Row],[Code]])*(Feuil15!$A$4:$A$860&lt;&gt;Tableau1[[#This Row],[Emplacement1]]),0),1),"Non présent")</f>
        <v>Non présent</v>
      </c>
      <c r="G282" s="3">
        <f t="array" ref="G282">IFERROR(INDEX(Feuil15!$C$4:$C$860,MATCH(1,(Feuil15!$B$4:$B$860=Tableau1[[#This Row],[Code]])*(Feuil15!$A$4:$A$860&lt;&gt;Tableau1[[#This Row],[Emplacement1]]),0),1),0)</f>
        <v>0</v>
      </c>
      <c r="H282" s="3" t="str">
        <f t="array" ref="H28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2" s="3">
        <f t="array" ref="I28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2" s="3" t="str">
        <f t="array" ref="J2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2" s="3">
        <f t="array" ref="K2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2" s="3" t="str">
        <f t="array" ref="L2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2" s="3">
        <f t="array" ref="M2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2" s="3" t="str">
        <f t="array" ref="N2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2" s="3" t="str">
        <f t="array" ref="P2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2" s="3">
        <f t="array" ref="Q2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3" spans="1:18" x14ac:dyDescent="0.25">
      <c r="A283" t="s">
        <v>719</v>
      </c>
      <c r="B283" s="3">
        <v>43820091</v>
      </c>
      <c r="C283" s="28" t="s">
        <v>324</v>
      </c>
      <c r="D283" t="str">
        <f t="array" ref="D283">IFERROR(INDEX(Feuil15!$A$4:$A$860,MATCH(Tableau1[[#This Row],[Code]],Feuil15!$B$4:$B$860,0)),"Non présent")</f>
        <v>Non présent</v>
      </c>
      <c r="E283">
        <f>IFERROR(INDEX(Feuil15!$C$4:$C$860,MATCH(Tableau1[[#This Row],[Code]],Feuil15!$B$4:$B$860,0)),0)</f>
        <v>0</v>
      </c>
      <c r="F283" s="3" t="str">
        <f t="array" ref="F283">IFERROR(INDEX(Feuil15!$A$4:$A$860,MATCH(1,(Feuil15!$B$4:$B$860=Tableau1[[#This Row],[Code]])*(Feuil15!$A$4:$A$860&lt;&gt;Tableau1[[#This Row],[Emplacement1]]),0),1),"Non présent")</f>
        <v>Non présent</v>
      </c>
      <c r="G283" s="3">
        <f t="array" ref="G283">IFERROR(INDEX(Feuil15!$C$4:$C$860,MATCH(1,(Feuil15!$B$4:$B$860=Tableau1[[#This Row],[Code]])*(Feuil15!$A$4:$A$860&lt;&gt;Tableau1[[#This Row],[Emplacement1]]),0),1),0)</f>
        <v>0</v>
      </c>
      <c r="H283" s="3" t="str">
        <f t="array" ref="H28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3" s="3">
        <f t="array" ref="I28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3" s="3" t="str">
        <f t="array" ref="J2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3" s="3">
        <f t="array" ref="K2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3" s="3" t="str">
        <f t="array" ref="L2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3" s="3">
        <f t="array" ref="M2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3" s="3" t="str">
        <f t="array" ref="N2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3" s="3" t="str">
        <f t="array" ref="P2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3" s="3">
        <f t="array" ref="Q2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4" spans="1:18" x14ac:dyDescent="0.25">
      <c r="A284" t="s">
        <v>720</v>
      </c>
      <c r="B284" s="3">
        <v>43820090</v>
      </c>
      <c r="C284" s="28" t="s">
        <v>324</v>
      </c>
      <c r="D284" t="str">
        <f t="array" ref="D284">IFERROR(INDEX(Feuil15!$A$4:$A$860,MATCH(Tableau1[[#This Row],[Code]],Feuil15!$B$4:$B$860,0)),"Non présent")</f>
        <v>Non présent</v>
      </c>
      <c r="E284">
        <f>IFERROR(INDEX(Feuil15!$C$4:$C$860,MATCH(Tableau1[[#This Row],[Code]],Feuil15!$B$4:$B$860,0)),0)</f>
        <v>0</v>
      </c>
      <c r="F284" s="3" t="str">
        <f t="array" ref="F284">IFERROR(INDEX(Feuil15!$A$4:$A$860,MATCH(1,(Feuil15!$B$4:$B$860=Tableau1[[#This Row],[Code]])*(Feuil15!$A$4:$A$860&lt;&gt;Tableau1[[#This Row],[Emplacement1]]),0),1),"Non présent")</f>
        <v>Non présent</v>
      </c>
      <c r="G284" s="3">
        <f t="array" ref="G284">IFERROR(INDEX(Feuil15!$C$4:$C$860,MATCH(1,(Feuil15!$B$4:$B$860=Tableau1[[#This Row],[Code]])*(Feuil15!$A$4:$A$860&lt;&gt;Tableau1[[#This Row],[Emplacement1]]),0),1),0)</f>
        <v>0</v>
      </c>
      <c r="H284" s="3" t="str">
        <f t="array" ref="H28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4" s="3">
        <f t="array" ref="I28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4" s="3" t="str">
        <f t="array" ref="J2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4" s="3">
        <f t="array" ref="K2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4" s="3" t="str">
        <f t="array" ref="L2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4" s="3">
        <f t="array" ref="M2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4" s="3" t="str">
        <f t="array" ref="N2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4" s="3" t="str">
        <f t="array" ref="P2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4" s="3">
        <f t="array" ref="Q2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5" spans="1:18" x14ac:dyDescent="0.25">
      <c r="A285" t="s">
        <v>721</v>
      </c>
      <c r="B285" s="3">
        <v>43897787</v>
      </c>
      <c r="C285" s="28" t="s">
        <v>324</v>
      </c>
      <c r="D285" t="str">
        <f t="array" ref="D285">IFERROR(INDEX(Feuil15!$A$4:$A$860,MATCH(Tableau1[[#This Row],[Code]],Feuil15!$B$4:$B$860,0)),"Non présent")</f>
        <v>PK25</v>
      </c>
      <c r="E285">
        <f>IFERROR(INDEX(Feuil15!$C$4:$C$860,MATCH(Tableau1[[#This Row],[Code]],Feuil15!$B$4:$B$860,0)),0)</f>
        <v>5</v>
      </c>
      <c r="F285" s="3" t="str">
        <f t="array" ref="F285">IFERROR(INDEX(Feuil15!$A$4:$A$860,MATCH(1,(Feuil15!$B$4:$B$860=Tableau1[[#This Row],[Code]])*(Feuil15!$A$4:$A$860&lt;&gt;Tableau1[[#This Row],[Emplacement1]]),0),1),"Non présent")</f>
        <v>Non présent</v>
      </c>
      <c r="G285" s="3">
        <f t="array" ref="G285">IFERROR(INDEX(Feuil15!$C$4:$C$860,MATCH(1,(Feuil15!$B$4:$B$860=Tableau1[[#This Row],[Code]])*(Feuil15!$A$4:$A$860&lt;&gt;Tableau1[[#This Row],[Emplacement1]]),0),1),0)</f>
        <v>0</v>
      </c>
      <c r="H285" s="3" t="str">
        <f t="array" ref="H28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5" s="3">
        <f t="array" ref="I28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5" s="3" t="str">
        <f t="array" ref="J2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5" s="3">
        <f t="array" ref="K2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5" s="3" t="str">
        <f t="array" ref="L2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5" s="3">
        <f t="array" ref="M2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5" s="3" t="str">
        <f t="array" ref="N2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5" s="3" t="str">
        <f t="array" ref="P2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5" s="3">
        <f t="array" ref="Q2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5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286" spans="1:18" x14ac:dyDescent="0.25">
      <c r="A286" t="s">
        <v>722</v>
      </c>
      <c r="B286" s="3">
        <v>43931866</v>
      </c>
      <c r="C286" s="28" t="s">
        <v>324</v>
      </c>
      <c r="D286" t="str">
        <f t="array" ref="D286">IFERROR(INDEX(Feuil15!$A$4:$A$860,MATCH(Tableau1[[#This Row],[Code]],Feuil15!$B$4:$B$860,0)),"Non présent")</f>
        <v>CHAT24</v>
      </c>
      <c r="E286">
        <f>IFERROR(INDEX(Feuil15!$C$4:$C$860,MATCH(Tableau1[[#This Row],[Code]],Feuil15!$B$4:$B$860,0)),0)</f>
        <v>1</v>
      </c>
      <c r="F286" s="3" t="str">
        <f t="array" ref="F286">IFERROR(INDEX(Feuil15!$A$4:$A$860,MATCH(1,(Feuil15!$B$4:$B$860=Tableau1[[#This Row],[Code]])*(Feuil15!$A$4:$A$860&lt;&gt;Tableau1[[#This Row],[Emplacement1]]),0),1),"Non présent")</f>
        <v>Non présent</v>
      </c>
      <c r="G286" s="3">
        <f t="array" ref="G286">IFERROR(INDEX(Feuil15!$C$4:$C$860,MATCH(1,(Feuil15!$B$4:$B$860=Tableau1[[#This Row],[Code]])*(Feuil15!$A$4:$A$860&lt;&gt;Tableau1[[#This Row],[Emplacement1]]),0),1),0)</f>
        <v>0</v>
      </c>
      <c r="H286" s="3" t="str">
        <f t="array" ref="H28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6" s="3">
        <f t="array" ref="I28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6" s="3" t="str">
        <f t="array" ref="J2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6" s="3">
        <f t="array" ref="K2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6" s="3" t="str">
        <f t="array" ref="L2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6" s="3">
        <f t="array" ref="M2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6" s="3" t="str">
        <f t="array" ref="N2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6" s="3" t="str">
        <f t="array" ref="P2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6" s="3">
        <f t="array" ref="Q2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6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87" spans="1:18" x14ac:dyDescent="0.25">
      <c r="A287" t="s">
        <v>723</v>
      </c>
      <c r="B287" s="3">
        <v>43856550</v>
      </c>
      <c r="C287" s="28" t="s">
        <v>324</v>
      </c>
      <c r="D287" t="str">
        <f t="array" ref="D287">IFERROR(INDEX(Feuil15!$A$4:$A$860,MATCH(Tableau1[[#This Row],[Code]],Feuil15!$B$4:$B$860,0)),"Non présent")</f>
        <v>Non présent</v>
      </c>
      <c r="E287">
        <f>IFERROR(INDEX(Feuil15!$C$4:$C$860,MATCH(Tableau1[[#This Row],[Code]],Feuil15!$B$4:$B$860,0)),0)</f>
        <v>0</v>
      </c>
      <c r="F287" s="3" t="str">
        <f t="array" ref="F287">IFERROR(INDEX(Feuil15!$A$4:$A$860,MATCH(1,(Feuil15!$B$4:$B$860=Tableau1[[#This Row],[Code]])*(Feuil15!$A$4:$A$860&lt;&gt;Tableau1[[#This Row],[Emplacement1]]),0),1),"Non présent")</f>
        <v>Non présent</v>
      </c>
      <c r="G287" s="3">
        <f t="array" ref="G287">IFERROR(INDEX(Feuil15!$C$4:$C$860,MATCH(1,(Feuil15!$B$4:$B$860=Tableau1[[#This Row],[Code]])*(Feuil15!$A$4:$A$860&lt;&gt;Tableau1[[#This Row],[Emplacement1]]),0),1),0)</f>
        <v>0</v>
      </c>
      <c r="H287" s="3" t="str">
        <f t="array" ref="H28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7" s="3">
        <f t="array" ref="I28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7" s="3" t="str">
        <f t="array" ref="J2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7" s="3">
        <f t="array" ref="K2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7" s="3" t="str">
        <f t="array" ref="L2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7" s="3">
        <f t="array" ref="M2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7" s="3" t="str">
        <f t="array" ref="N2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7" s="3" t="str">
        <f t="array" ref="P2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7" s="3">
        <f t="array" ref="Q2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8" spans="1:18" x14ac:dyDescent="0.25">
      <c r="A288" t="s">
        <v>724</v>
      </c>
      <c r="B288" s="3">
        <v>43937775</v>
      </c>
      <c r="C288" s="28" t="s">
        <v>324</v>
      </c>
      <c r="D288" t="str">
        <f t="array" ref="D288">IFERROR(INDEX(Feuil15!$A$4:$A$860,MATCH(Tableau1[[#This Row],[Code]],Feuil15!$B$4:$B$860,0)),"Non présent")</f>
        <v>Non présent</v>
      </c>
      <c r="E288">
        <f>IFERROR(INDEX(Feuil15!$C$4:$C$860,MATCH(Tableau1[[#This Row],[Code]],Feuil15!$B$4:$B$860,0)),0)</f>
        <v>0</v>
      </c>
      <c r="F288" s="3" t="str">
        <f t="array" ref="F288">IFERROR(INDEX(Feuil15!$A$4:$A$860,MATCH(1,(Feuil15!$B$4:$B$860=Tableau1[[#This Row],[Code]])*(Feuil15!$A$4:$A$860&lt;&gt;Tableau1[[#This Row],[Emplacement1]]),0),1),"Non présent")</f>
        <v>Non présent</v>
      </c>
      <c r="G288" s="3">
        <f t="array" ref="G288">IFERROR(INDEX(Feuil15!$C$4:$C$860,MATCH(1,(Feuil15!$B$4:$B$860=Tableau1[[#This Row],[Code]])*(Feuil15!$A$4:$A$860&lt;&gt;Tableau1[[#This Row],[Emplacement1]]),0),1),0)</f>
        <v>0</v>
      </c>
      <c r="H288" s="3" t="str">
        <f t="array" ref="H28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8" s="3">
        <f t="array" ref="I28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8" s="3" t="str">
        <f t="array" ref="J2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8" s="3">
        <f t="array" ref="K2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8" s="3" t="str">
        <f t="array" ref="L2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8" s="3">
        <f t="array" ref="M2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8" s="3" t="str">
        <f t="array" ref="N2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8" s="3" t="str">
        <f t="array" ref="P2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8" s="3">
        <f t="array" ref="Q2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9" spans="1:18" x14ac:dyDescent="0.25">
      <c r="A289" t="s">
        <v>725</v>
      </c>
      <c r="B289" s="3">
        <v>43856552</v>
      </c>
      <c r="C289" s="28" t="s">
        <v>324</v>
      </c>
      <c r="D289" t="str">
        <f t="array" ref="D289">IFERROR(INDEX(Feuil15!$A$4:$A$860,MATCH(Tableau1[[#This Row],[Code]],Feuil15!$B$4:$B$860,0)),"Non présent")</f>
        <v>Non présent</v>
      </c>
      <c r="E289">
        <f>IFERROR(INDEX(Feuil15!$C$4:$C$860,MATCH(Tableau1[[#This Row],[Code]],Feuil15!$B$4:$B$860,0)),0)</f>
        <v>0</v>
      </c>
      <c r="F289" s="3" t="str">
        <f t="array" ref="F289">IFERROR(INDEX(Feuil15!$A$4:$A$860,MATCH(1,(Feuil15!$B$4:$B$860=Tableau1[[#This Row],[Code]])*(Feuil15!$A$4:$A$860&lt;&gt;Tableau1[[#This Row],[Emplacement1]]),0),1),"Non présent")</f>
        <v>Non présent</v>
      </c>
      <c r="G289" s="3">
        <f t="array" ref="G289">IFERROR(INDEX(Feuil15!$C$4:$C$860,MATCH(1,(Feuil15!$B$4:$B$860=Tableau1[[#This Row],[Code]])*(Feuil15!$A$4:$A$860&lt;&gt;Tableau1[[#This Row],[Emplacement1]]),0),1),0)</f>
        <v>0</v>
      </c>
      <c r="H289" s="3" t="str">
        <f t="array" ref="H28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9" s="3">
        <f t="array" ref="I28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9" s="3" t="str">
        <f t="array" ref="J2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9" s="3">
        <f t="array" ref="K2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9" s="3" t="str">
        <f t="array" ref="L2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9" s="3">
        <f t="array" ref="M2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9" s="3" t="str">
        <f t="array" ref="N2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9" s="3" t="str">
        <f t="array" ref="P2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9" s="3">
        <f t="array" ref="Q2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0" spans="1:18" x14ac:dyDescent="0.25">
      <c r="A290" t="s">
        <v>726</v>
      </c>
      <c r="B290" s="3">
        <v>43937774</v>
      </c>
      <c r="C290" s="28" t="s">
        <v>324</v>
      </c>
      <c r="D290" t="str">
        <f t="array" ref="D290">IFERROR(INDEX(Feuil15!$A$4:$A$860,MATCH(Tableau1[[#This Row],[Code]],Feuil15!$B$4:$B$860,0)),"Non présent")</f>
        <v>CHAT23</v>
      </c>
      <c r="E290">
        <f>IFERROR(INDEX(Feuil15!$C$4:$C$860,MATCH(Tableau1[[#This Row],[Code]],Feuil15!$B$4:$B$860,0)),0)</f>
        <v>1</v>
      </c>
      <c r="F290" s="3" t="str">
        <f t="array" ref="F290">IFERROR(INDEX(Feuil15!$A$4:$A$860,MATCH(1,(Feuil15!$B$4:$B$860=Tableau1[[#This Row],[Code]])*(Feuil15!$A$4:$A$860&lt;&gt;Tableau1[[#This Row],[Emplacement1]]),0),1),"Non présent")</f>
        <v>CHIEN22</v>
      </c>
      <c r="G290" s="3">
        <f t="array" ref="G290">IFERROR(INDEX(Feuil15!$C$4:$C$860,MATCH(1,(Feuil15!$B$4:$B$860=Tableau1[[#This Row],[Code]])*(Feuil15!$A$4:$A$860&lt;&gt;Tableau1[[#This Row],[Emplacement1]]),0),1),0)</f>
        <v>1</v>
      </c>
      <c r="H290" s="3" t="str">
        <f t="array" ref="H29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0" s="3">
        <f t="array" ref="I29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0" s="3" t="str">
        <f t="array" ref="J2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0" s="3">
        <f t="array" ref="K2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0" s="3" t="str">
        <f t="array" ref="L2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0" s="3">
        <f t="array" ref="M2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0" s="3" t="str">
        <f t="array" ref="N2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0" s="3" t="str">
        <f t="array" ref="P2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0" s="3">
        <f t="array" ref="Q2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91" spans="1:18" x14ac:dyDescent="0.25">
      <c r="A291" t="s">
        <v>727</v>
      </c>
      <c r="B291" s="3">
        <v>43805075</v>
      </c>
      <c r="C291" s="28" t="s">
        <v>324</v>
      </c>
      <c r="D291" t="str">
        <f t="array" ref="D291">IFERROR(INDEX(Feuil15!$A$4:$A$860,MATCH(Tableau1[[#This Row],[Code]],Feuil15!$B$4:$B$860,0)),"Non présent")</f>
        <v>PK03</v>
      </c>
      <c r="E291">
        <f>IFERROR(INDEX(Feuil15!$C$4:$C$860,MATCH(Tableau1[[#This Row],[Code]],Feuil15!$B$4:$B$860,0)),0)</f>
        <v>5</v>
      </c>
      <c r="F291" s="3" t="str">
        <f t="array" ref="F291">IFERROR(INDEX(Feuil15!$A$4:$A$860,MATCH(1,(Feuil15!$B$4:$B$860=Tableau1[[#This Row],[Code]])*(Feuil15!$A$4:$A$860&lt;&gt;Tableau1[[#This Row],[Emplacement1]]),0),1),"Non présent")</f>
        <v>Non présent</v>
      </c>
      <c r="G291" s="3">
        <f t="array" ref="G291">IFERROR(INDEX(Feuil15!$C$4:$C$860,MATCH(1,(Feuil15!$B$4:$B$860=Tableau1[[#This Row],[Code]])*(Feuil15!$A$4:$A$860&lt;&gt;Tableau1[[#This Row],[Emplacement1]]),0),1),0)</f>
        <v>0</v>
      </c>
      <c r="H291" s="3" t="str">
        <f t="array" ref="H29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1" s="3">
        <f t="array" ref="I29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1" s="3" t="str">
        <f t="array" ref="J2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1" s="3">
        <f t="array" ref="K2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1" s="3" t="str">
        <f t="array" ref="L2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1" s="3">
        <f t="array" ref="M2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1" s="3" t="str">
        <f t="array" ref="N2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1" s="3" t="str">
        <f t="array" ref="P2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1" s="3">
        <f t="array" ref="Q2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1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292" spans="1:18" x14ac:dyDescent="0.25">
      <c r="A292" t="s">
        <v>728</v>
      </c>
      <c r="B292" s="3">
        <v>43805074</v>
      </c>
      <c r="C292" s="28" t="s">
        <v>324</v>
      </c>
      <c r="D292" t="str">
        <f t="array" ref="D292">IFERROR(INDEX(Feuil15!$A$4:$A$860,MATCH(Tableau1[[#This Row],[Code]],Feuil15!$B$4:$B$860,0)),"Non présent")</f>
        <v>PK46</v>
      </c>
      <c r="E292">
        <f>IFERROR(INDEX(Feuil15!$C$4:$C$860,MATCH(Tableau1[[#This Row],[Code]],Feuil15!$B$4:$B$860,0)),0)</f>
        <v>2</v>
      </c>
      <c r="F292" s="3" t="str">
        <f t="array" ref="F292">IFERROR(INDEX(Feuil15!$A$4:$A$860,MATCH(1,(Feuil15!$B$4:$B$860=Tableau1[[#This Row],[Code]])*(Feuil15!$A$4:$A$860&lt;&gt;Tableau1[[#This Row],[Emplacement1]]),0),1),"Non présent")</f>
        <v>Non présent</v>
      </c>
      <c r="G292" s="3">
        <f t="array" ref="G292">IFERROR(INDEX(Feuil15!$C$4:$C$860,MATCH(1,(Feuil15!$B$4:$B$860=Tableau1[[#This Row],[Code]])*(Feuil15!$A$4:$A$860&lt;&gt;Tableau1[[#This Row],[Emplacement1]]),0),1),0)</f>
        <v>0</v>
      </c>
      <c r="H292" s="3" t="str">
        <f t="array" ref="H29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2" s="3">
        <f t="array" ref="I29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2" s="3" t="str">
        <f t="array" ref="J2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2" s="3">
        <f t="array" ref="K2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2" s="3" t="str">
        <f t="array" ref="L2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2" s="3">
        <f t="array" ref="M2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2" s="3" t="str">
        <f t="array" ref="N2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2" s="3" t="str">
        <f t="array" ref="P2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2" s="3">
        <f t="array" ref="Q2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2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93" spans="1:18" x14ac:dyDescent="0.25">
      <c r="A293" t="s">
        <v>729</v>
      </c>
      <c r="B293" s="3">
        <v>43947999</v>
      </c>
      <c r="C293" s="28" t="s">
        <v>324</v>
      </c>
      <c r="D293" t="str">
        <f t="array" ref="D293">IFERROR(INDEX(Feuil15!$A$4:$A$860,MATCH(Tableau1[[#This Row],[Code]],Feuil15!$B$4:$B$860,0)),"Non présent")</f>
        <v>CHIEN21</v>
      </c>
      <c r="E293">
        <f>IFERROR(INDEX(Feuil15!$C$4:$C$860,MATCH(Tableau1[[#This Row],[Code]],Feuil15!$B$4:$B$860,0)),0)</f>
        <v>2</v>
      </c>
      <c r="F293" s="3" t="str">
        <f t="array" ref="F293">IFERROR(INDEX(Feuil15!$A$4:$A$860,MATCH(1,(Feuil15!$B$4:$B$860=Tableau1[[#This Row],[Code]])*(Feuil15!$A$4:$A$860&lt;&gt;Tableau1[[#This Row],[Emplacement1]]),0),1),"Non présent")</f>
        <v>Non présent</v>
      </c>
      <c r="G293" s="3">
        <f t="array" ref="G293">IFERROR(INDEX(Feuil15!$C$4:$C$860,MATCH(1,(Feuil15!$B$4:$B$860=Tableau1[[#This Row],[Code]])*(Feuil15!$A$4:$A$860&lt;&gt;Tableau1[[#This Row],[Emplacement1]]),0),1),0)</f>
        <v>0</v>
      </c>
      <c r="H293" s="3" t="str">
        <f t="array" ref="H29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3" s="3">
        <f t="array" ref="I29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3" s="3" t="str">
        <f t="array" ref="J2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3" s="3">
        <f t="array" ref="K2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3" s="3" t="str">
        <f t="array" ref="L2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3" s="3">
        <f t="array" ref="M2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3" s="3" t="str">
        <f t="array" ref="N2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3" s="3" t="str">
        <f t="array" ref="P2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3" s="3">
        <f t="array" ref="Q2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94" spans="1:18" x14ac:dyDescent="0.25">
      <c r="A294" t="s">
        <v>730</v>
      </c>
      <c r="B294" s="3">
        <v>43968684</v>
      </c>
      <c r="C294" s="28" t="s">
        <v>324</v>
      </c>
      <c r="D294" t="str">
        <f t="array" ref="D294">IFERROR(INDEX(Feuil15!$A$4:$A$860,MATCH(Tableau1[[#This Row],[Code]],Feuil15!$B$4:$B$860,0)),"Non présent")</f>
        <v>Non présent</v>
      </c>
      <c r="E294">
        <f>IFERROR(INDEX(Feuil15!$C$4:$C$860,MATCH(Tableau1[[#This Row],[Code]],Feuil15!$B$4:$B$860,0)),0)</f>
        <v>0</v>
      </c>
      <c r="F294" s="3" t="str">
        <f t="array" ref="F294">IFERROR(INDEX(Feuil15!$A$4:$A$860,MATCH(1,(Feuil15!$B$4:$B$860=Tableau1[[#This Row],[Code]])*(Feuil15!$A$4:$A$860&lt;&gt;Tableau1[[#This Row],[Emplacement1]]),0),1),"Non présent")</f>
        <v>Non présent</v>
      </c>
      <c r="G294" s="3">
        <f t="array" ref="G294">IFERROR(INDEX(Feuil15!$C$4:$C$860,MATCH(1,(Feuil15!$B$4:$B$860=Tableau1[[#This Row],[Code]])*(Feuil15!$A$4:$A$860&lt;&gt;Tableau1[[#This Row],[Emplacement1]]),0),1),0)</f>
        <v>0</v>
      </c>
      <c r="H294" s="3" t="str">
        <f t="array" ref="H29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4" s="3">
        <f t="array" ref="I29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4" s="3" t="str">
        <f t="array" ref="J2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4" s="3">
        <f t="array" ref="K2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4" s="3" t="str">
        <f t="array" ref="L2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4" s="3">
        <f t="array" ref="M2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4" s="3" t="str">
        <f t="array" ref="N2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4" s="3" t="str">
        <f t="array" ref="P2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4" s="3">
        <f t="array" ref="Q2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5" spans="1:18" x14ac:dyDescent="0.25">
      <c r="A295" t="s">
        <v>731</v>
      </c>
      <c r="B295" s="3">
        <v>43968674</v>
      </c>
      <c r="C295" s="28" t="s">
        <v>324</v>
      </c>
      <c r="D295" t="str">
        <f t="array" ref="D295">IFERROR(INDEX(Feuil15!$A$4:$A$860,MATCH(Tableau1[[#This Row],[Code]],Feuil15!$B$4:$B$860,0)),"Non présent")</f>
        <v>Non présent</v>
      </c>
      <c r="E295">
        <f>IFERROR(INDEX(Feuil15!$C$4:$C$860,MATCH(Tableau1[[#This Row],[Code]],Feuil15!$B$4:$B$860,0)),0)</f>
        <v>0</v>
      </c>
      <c r="F295" s="3" t="str">
        <f t="array" ref="F295">IFERROR(INDEX(Feuil15!$A$4:$A$860,MATCH(1,(Feuil15!$B$4:$B$860=Tableau1[[#This Row],[Code]])*(Feuil15!$A$4:$A$860&lt;&gt;Tableau1[[#This Row],[Emplacement1]]),0),1),"Non présent")</f>
        <v>Non présent</v>
      </c>
      <c r="G295" s="3">
        <f t="array" ref="G295">IFERROR(INDEX(Feuil15!$C$4:$C$860,MATCH(1,(Feuil15!$B$4:$B$860=Tableau1[[#This Row],[Code]])*(Feuil15!$A$4:$A$860&lt;&gt;Tableau1[[#This Row],[Emplacement1]]),0),1),0)</f>
        <v>0</v>
      </c>
      <c r="H295" s="3" t="str">
        <f t="array" ref="H29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5" s="3">
        <f t="array" ref="I29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5" s="3" t="str">
        <f t="array" ref="J2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5" s="3">
        <f t="array" ref="K2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5" s="3" t="str">
        <f t="array" ref="L2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5" s="3">
        <f t="array" ref="M2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5" s="3" t="str">
        <f t="array" ref="N2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5" s="3" t="str">
        <f t="array" ref="P2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5" s="3">
        <f t="array" ref="Q2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6" spans="1:18" x14ac:dyDescent="0.25">
      <c r="A296" t="s">
        <v>732</v>
      </c>
      <c r="B296" s="3">
        <v>43852404</v>
      </c>
      <c r="C296" s="28" t="s">
        <v>324</v>
      </c>
      <c r="D296" t="str">
        <f t="array" ref="D296">IFERROR(INDEX(Feuil15!$A$4:$A$860,MATCH(Tableau1[[#This Row],[Code]],Feuil15!$B$4:$B$860,0)),"Non présent")</f>
        <v>Non présent</v>
      </c>
      <c r="E296">
        <f>IFERROR(INDEX(Feuil15!$C$4:$C$860,MATCH(Tableau1[[#This Row],[Code]],Feuil15!$B$4:$B$860,0)),0)</f>
        <v>0</v>
      </c>
      <c r="F296" s="3" t="str">
        <f t="array" ref="F296">IFERROR(INDEX(Feuil15!$A$4:$A$860,MATCH(1,(Feuil15!$B$4:$B$860=Tableau1[[#This Row],[Code]])*(Feuil15!$A$4:$A$860&lt;&gt;Tableau1[[#This Row],[Emplacement1]]),0),1),"Non présent")</f>
        <v>Non présent</v>
      </c>
      <c r="G296" s="3">
        <f t="array" ref="G296">IFERROR(INDEX(Feuil15!$C$4:$C$860,MATCH(1,(Feuil15!$B$4:$B$860=Tableau1[[#This Row],[Code]])*(Feuil15!$A$4:$A$860&lt;&gt;Tableau1[[#This Row],[Emplacement1]]),0),1),0)</f>
        <v>0</v>
      </c>
      <c r="H296" s="3" t="str">
        <f t="array" ref="H29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6" s="3">
        <f t="array" ref="I29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6" s="3" t="str">
        <f t="array" ref="J2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6" s="3">
        <f t="array" ref="K2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6" s="3" t="str">
        <f t="array" ref="L2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6" s="3">
        <f t="array" ref="M2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6" s="3" t="str">
        <f t="array" ref="N2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6" s="3" t="str">
        <f t="array" ref="P2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6" s="3">
        <f t="array" ref="Q2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7" spans="1:18" x14ac:dyDescent="0.25">
      <c r="A297" t="s">
        <v>733</v>
      </c>
      <c r="B297" s="3">
        <v>43852402</v>
      </c>
      <c r="C297" s="28" t="s">
        <v>324</v>
      </c>
      <c r="D297" t="str">
        <f t="array" ref="D297">IFERROR(INDEX(Feuil15!$A$4:$A$860,MATCH(Tableau1[[#This Row],[Code]],Feuil15!$B$4:$B$860,0)),"Non présent")</f>
        <v>Non présent</v>
      </c>
      <c r="E297">
        <f>IFERROR(INDEX(Feuil15!$C$4:$C$860,MATCH(Tableau1[[#This Row],[Code]],Feuil15!$B$4:$B$860,0)),0)</f>
        <v>0</v>
      </c>
      <c r="F297" s="3" t="str">
        <f t="array" ref="F297">IFERROR(INDEX(Feuil15!$A$4:$A$860,MATCH(1,(Feuil15!$B$4:$B$860=Tableau1[[#This Row],[Code]])*(Feuil15!$A$4:$A$860&lt;&gt;Tableau1[[#This Row],[Emplacement1]]),0),1),"Non présent")</f>
        <v>Non présent</v>
      </c>
      <c r="G297" s="3">
        <f t="array" ref="G297">IFERROR(INDEX(Feuil15!$C$4:$C$860,MATCH(1,(Feuil15!$B$4:$B$860=Tableau1[[#This Row],[Code]])*(Feuil15!$A$4:$A$860&lt;&gt;Tableau1[[#This Row],[Emplacement1]]),0),1),0)</f>
        <v>0</v>
      </c>
      <c r="H297" s="3" t="str">
        <f t="array" ref="H29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7" s="3">
        <f t="array" ref="I29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7" s="3" t="str">
        <f t="array" ref="J2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7" s="3">
        <f t="array" ref="K2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7" s="3" t="str">
        <f t="array" ref="L2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7" s="3">
        <f t="array" ref="M2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7" s="3" t="str">
        <f t="array" ref="N2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7" s="3" t="str">
        <f t="array" ref="P2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7" s="3">
        <f t="array" ref="Q2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8" spans="1:18" x14ac:dyDescent="0.25">
      <c r="A298" t="s">
        <v>734</v>
      </c>
      <c r="B298" s="3">
        <v>43805932</v>
      </c>
      <c r="C298" s="28" t="s">
        <v>324</v>
      </c>
      <c r="D298" t="str">
        <f t="array" ref="D298">IFERROR(INDEX(Feuil15!$A$4:$A$860,MATCH(Tableau1[[#This Row],[Code]],Feuil15!$B$4:$B$860,0)),"Non présent")</f>
        <v>Non présent</v>
      </c>
      <c r="E298">
        <f>IFERROR(INDEX(Feuil15!$C$4:$C$860,MATCH(Tableau1[[#This Row],[Code]],Feuil15!$B$4:$B$860,0)),0)</f>
        <v>0</v>
      </c>
      <c r="F298" s="3" t="str">
        <f t="array" ref="F298">IFERROR(INDEX(Feuil15!$A$4:$A$860,MATCH(1,(Feuil15!$B$4:$B$860=Tableau1[[#This Row],[Code]])*(Feuil15!$A$4:$A$860&lt;&gt;Tableau1[[#This Row],[Emplacement1]]),0),1),"Non présent")</f>
        <v>Non présent</v>
      </c>
      <c r="G298" s="3">
        <f t="array" ref="G298">IFERROR(INDEX(Feuil15!$C$4:$C$860,MATCH(1,(Feuil15!$B$4:$B$860=Tableau1[[#This Row],[Code]])*(Feuil15!$A$4:$A$860&lt;&gt;Tableau1[[#This Row],[Emplacement1]]),0),1),0)</f>
        <v>0</v>
      </c>
      <c r="H298" s="3" t="str">
        <f t="array" ref="H29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8" s="3">
        <f t="array" ref="I29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8" s="3" t="str">
        <f t="array" ref="J2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8" s="3">
        <f t="array" ref="K2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8" s="3" t="str">
        <f t="array" ref="L2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8" s="3">
        <f t="array" ref="M2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8" s="3" t="str">
        <f t="array" ref="N2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8" s="3" t="str">
        <f t="array" ref="P2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8" s="3">
        <f t="array" ref="Q2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9" spans="1:18" x14ac:dyDescent="0.25">
      <c r="A299" t="s">
        <v>735</v>
      </c>
      <c r="B299" s="3">
        <v>43937801</v>
      </c>
      <c r="C299" s="28" t="s">
        <v>324</v>
      </c>
      <c r="D299" t="str">
        <f t="array" ref="D299">IFERROR(INDEX(Feuil15!$A$4:$A$860,MATCH(Tableau1[[#This Row],[Code]],Feuil15!$B$4:$B$860,0)),"Non présent")</f>
        <v>Non présent</v>
      </c>
      <c r="E299">
        <f>IFERROR(INDEX(Feuil15!$C$4:$C$860,MATCH(Tableau1[[#This Row],[Code]],Feuil15!$B$4:$B$860,0)),0)</f>
        <v>0</v>
      </c>
      <c r="F299" s="3" t="str">
        <f t="array" ref="F299">IFERROR(INDEX(Feuil15!$A$4:$A$860,MATCH(1,(Feuil15!$B$4:$B$860=Tableau1[[#This Row],[Code]])*(Feuil15!$A$4:$A$860&lt;&gt;Tableau1[[#This Row],[Emplacement1]]),0),1),"Non présent")</f>
        <v>Non présent</v>
      </c>
      <c r="G299" s="3">
        <f t="array" ref="G299">IFERROR(INDEX(Feuil15!$C$4:$C$860,MATCH(1,(Feuil15!$B$4:$B$860=Tableau1[[#This Row],[Code]])*(Feuil15!$A$4:$A$860&lt;&gt;Tableau1[[#This Row],[Emplacement1]]),0),1),0)</f>
        <v>0</v>
      </c>
      <c r="H299" s="3" t="str">
        <f t="array" ref="H29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9" s="3">
        <f t="array" ref="I29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9" s="3" t="str">
        <f t="array" ref="J2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9" s="3">
        <f t="array" ref="K2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9" s="3" t="str">
        <f t="array" ref="L2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9" s="3">
        <f t="array" ref="M2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9" s="3" t="str">
        <f t="array" ref="N2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9" s="3" t="str">
        <f t="array" ref="P2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9" s="3">
        <f t="array" ref="Q2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0" spans="1:18" x14ac:dyDescent="0.25">
      <c r="A300" t="s">
        <v>736</v>
      </c>
      <c r="B300" s="3">
        <v>43841925</v>
      </c>
      <c r="C300" s="28" t="s">
        <v>324</v>
      </c>
      <c r="D300" t="str">
        <f t="array" ref="D300">IFERROR(INDEX(Feuil15!$A$4:$A$860,MATCH(Tableau1[[#This Row],[Code]],Feuil15!$B$4:$B$860,0)),"Non présent")</f>
        <v>Non présent</v>
      </c>
      <c r="E300">
        <f>IFERROR(INDEX(Feuil15!$C$4:$C$860,MATCH(Tableau1[[#This Row],[Code]],Feuil15!$B$4:$B$860,0)),0)</f>
        <v>0</v>
      </c>
      <c r="F300" s="3" t="str">
        <f t="array" ref="F300">IFERROR(INDEX(Feuil15!$A$4:$A$860,MATCH(1,(Feuil15!$B$4:$B$860=Tableau1[[#This Row],[Code]])*(Feuil15!$A$4:$A$860&lt;&gt;Tableau1[[#This Row],[Emplacement1]]),0),1),"Non présent")</f>
        <v>Non présent</v>
      </c>
      <c r="G300" s="3">
        <f t="array" ref="G300">IFERROR(INDEX(Feuil15!$C$4:$C$860,MATCH(1,(Feuil15!$B$4:$B$860=Tableau1[[#This Row],[Code]])*(Feuil15!$A$4:$A$860&lt;&gt;Tableau1[[#This Row],[Emplacement1]]),0),1),0)</f>
        <v>0</v>
      </c>
      <c r="H300" s="3" t="str">
        <f t="array" ref="H30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0" s="3">
        <f t="array" ref="I30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0" s="3" t="str">
        <f t="array" ref="J3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0" s="3">
        <f t="array" ref="K3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0" s="3" t="str">
        <f t="array" ref="L3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0" s="3">
        <f t="array" ref="M3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0" s="3" t="str">
        <f t="array" ref="N3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0" s="3" t="str">
        <f t="array" ref="P3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0" s="3">
        <f t="array" ref="Q3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1" spans="1:18" x14ac:dyDescent="0.25">
      <c r="A301" t="s">
        <v>737</v>
      </c>
      <c r="B301" s="3">
        <v>43937803</v>
      </c>
      <c r="C301" s="28" t="s">
        <v>324</v>
      </c>
      <c r="D301" t="str">
        <f t="array" ref="D301">IFERROR(INDEX(Feuil15!$A$4:$A$860,MATCH(Tableau1[[#This Row],[Code]],Feuil15!$B$4:$B$860,0)),"Non présent")</f>
        <v>PK45</v>
      </c>
      <c r="E301">
        <f>IFERROR(INDEX(Feuil15!$C$4:$C$860,MATCH(Tableau1[[#This Row],[Code]],Feuil15!$B$4:$B$860,0)),0)</f>
        <v>1</v>
      </c>
      <c r="F301" s="3" t="str">
        <f t="array" ref="F301">IFERROR(INDEX(Feuil15!$A$4:$A$860,MATCH(1,(Feuil15!$B$4:$B$860=Tableau1[[#This Row],[Code]])*(Feuil15!$A$4:$A$860&lt;&gt;Tableau1[[#This Row],[Emplacement1]]),0),1),"Non présent")</f>
        <v>Non présent</v>
      </c>
      <c r="G301" s="3">
        <f t="array" ref="G301">IFERROR(INDEX(Feuil15!$C$4:$C$860,MATCH(1,(Feuil15!$B$4:$B$860=Tableau1[[#This Row],[Code]])*(Feuil15!$A$4:$A$860&lt;&gt;Tableau1[[#This Row],[Emplacement1]]),0),1),0)</f>
        <v>0</v>
      </c>
      <c r="H301" s="3" t="str">
        <f t="array" ref="H30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1" s="3">
        <f t="array" ref="I30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1" s="3" t="str">
        <f t="array" ref="J3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1" s="3">
        <f t="array" ref="K3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1" s="3" t="str">
        <f t="array" ref="L3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1" s="3">
        <f t="array" ref="M3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1" s="3" t="str">
        <f t="array" ref="N3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1" s="3" t="str">
        <f t="array" ref="P3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1" s="3">
        <f t="array" ref="Q3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302" spans="1:18" x14ac:dyDescent="0.25">
      <c r="A302" t="s">
        <v>738</v>
      </c>
      <c r="B302" s="3">
        <v>43854279</v>
      </c>
      <c r="C302" s="28" t="s">
        <v>324</v>
      </c>
      <c r="D302" t="str">
        <f t="array" ref="D302">IFERROR(INDEX(Feuil15!$A$4:$A$860,MATCH(Tableau1[[#This Row],[Code]],Feuil15!$B$4:$B$860,0)),"Non présent")</f>
        <v>CHIEN21</v>
      </c>
      <c r="E302">
        <f>IFERROR(INDEX(Feuil15!$C$4:$C$860,MATCH(Tableau1[[#This Row],[Code]],Feuil15!$B$4:$B$860,0)),0)</f>
        <v>3</v>
      </c>
      <c r="F302" s="3" t="str">
        <f t="array" ref="F302">IFERROR(INDEX(Feuil15!$A$4:$A$860,MATCH(1,(Feuil15!$B$4:$B$860=Tableau1[[#This Row],[Code]])*(Feuil15!$A$4:$A$860&lt;&gt;Tableau1[[#This Row],[Emplacement1]]),0),1),"Non présent")</f>
        <v>Non présent</v>
      </c>
      <c r="G302" s="3">
        <f t="array" ref="G302">IFERROR(INDEX(Feuil15!$C$4:$C$860,MATCH(1,(Feuil15!$B$4:$B$860=Tableau1[[#This Row],[Code]])*(Feuil15!$A$4:$A$860&lt;&gt;Tableau1[[#This Row],[Emplacement1]]),0),1),0)</f>
        <v>0</v>
      </c>
      <c r="H302" s="3" t="str">
        <f t="array" ref="H30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2" s="3">
        <f t="array" ref="I30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2" s="3" t="str">
        <f t="array" ref="J3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2" s="3">
        <f t="array" ref="K3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2" s="3" t="str">
        <f t="array" ref="L3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2" s="3">
        <f t="array" ref="M3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2" s="3" t="str">
        <f t="array" ref="N3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2" s="3" t="str">
        <f t="array" ref="P3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2" s="3">
        <f t="array" ref="Q3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2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303" spans="1:18" x14ac:dyDescent="0.25">
      <c r="A303" t="s">
        <v>739</v>
      </c>
      <c r="B303" s="3">
        <v>43852489</v>
      </c>
      <c r="C303" s="28" t="s">
        <v>324</v>
      </c>
      <c r="D303" t="str">
        <f t="array" ref="D303">IFERROR(INDEX(Feuil15!$A$4:$A$860,MATCH(Tableau1[[#This Row],[Code]],Feuil15!$B$4:$B$860,0)),"Non présent")</f>
        <v>PK38</v>
      </c>
      <c r="E303">
        <f>IFERROR(INDEX(Feuil15!$C$4:$C$860,MATCH(Tableau1[[#This Row],[Code]],Feuil15!$B$4:$B$860,0)),0)</f>
        <v>2</v>
      </c>
      <c r="F303" s="3" t="str">
        <f t="array" ref="F303">IFERROR(INDEX(Feuil15!$A$4:$A$860,MATCH(1,(Feuil15!$B$4:$B$860=Tableau1[[#This Row],[Code]])*(Feuil15!$A$4:$A$860&lt;&gt;Tableau1[[#This Row],[Emplacement1]]),0),1),"Non présent")</f>
        <v>Non présent</v>
      </c>
      <c r="G303" s="3">
        <f t="array" ref="G303">IFERROR(INDEX(Feuil15!$C$4:$C$860,MATCH(1,(Feuil15!$B$4:$B$860=Tableau1[[#This Row],[Code]])*(Feuil15!$A$4:$A$860&lt;&gt;Tableau1[[#This Row],[Emplacement1]]),0),1),0)</f>
        <v>0</v>
      </c>
      <c r="H303" s="3" t="str">
        <f t="array" ref="H30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3" s="3">
        <f t="array" ref="I30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3" s="3" t="str">
        <f t="array" ref="J3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3" s="3">
        <f t="array" ref="K3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3" s="3" t="str">
        <f t="array" ref="L3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3" s="3">
        <f t="array" ref="M3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3" s="3" t="str">
        <f t="array" ref="N3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3" s="3" t="str">
        <f t="array" ref="P3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3" s="3">
        <f t="array" ref="Q3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304" spans="1:18" x14ac:dyDescent="0.25">
      <c r="A304" t="s">
        <v>740</v>
      </c>
      <c r="B304" s="3">
        <v>43854276</v>
      </c>
      <c r="C304" s="28" t="s">
        <v>324</v>
      </c>
      <c r="D304" t="str">
        <f t="array" ref="D304">IFERROR(INDEX(Feuil15!$A$4:$A$860,MATCH(Tableau1[[#This Row],[Code]],Feuil15!$B$4:$B$860,0)),"Non présent")</f>
        <v>PK39</v>
      </c>
      <c r="E304">
        <f>IFERROR(INDEX(Feuil15!$C$4:$C$860,MATCH(Tableau1[[#This Row],[Code]],Feuil15!$B$4:$B$860,0)),0)</f>
        <v>14</v>
      </c>
      <c r="F304" s="3" t="str">
        <f t="array" ref="F304">IFERROR(INDEX(Feuil15!$A$4:$A$860,MATCH(1,(Feuil15!$B$4:$B$860=Tableau1[[#This Row],[Code]])*(Feuil15!$A$4:$A$860&lt;&gt;Tableau1[[#This Row],[Emplacement1]]),0),1),"Non présent")</f>
        <v>Non présent</v>
      </c>
      <c r="G304" s="3">
        <f t="array" ref="G304">IFERROR(INDEX(Feuil15!$C$4:$C$860,MATCH(1,(Feuil15!$B$4:$B$860=Tableau1[[#This Row],[Code]])*(Feuil15!$A$4:$A$860&lt;&gt;Tableau1[[#This Row],[Emplacement1]]),0),1),0)</f>
        <v>0</v>
      </c>
      <c r="H304" s="3" t="str">
        <f t="array" ref="H30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4" s="3">
        <f t="array" ref="I30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4" s="3" t="str">
        <f t="array" ref="J3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4" s="3">
        <f t="array" ref="K3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4" s="3" t="str">
        <f t="array" ref="L3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4" s="3">
        <f t="array" ref="M3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4" s="3" t="str">
        <f t="array" ref="N3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4" s="3" t="str">
        <f t="array" ref="P3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4" s="3">
        <f t="array" ref="Q3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4" s="3">
        <f>Tableau1[[#This Row],[Stock7]]+Tableau1[[#This Row],[Stock5]]+Tableau1[[#This Row],[Stock3]]+Tableau1[[#This Row],[Stock6]]+Tableau1[[#This Row],[Stock4]]+Tableau1[[#This Row],[Stock2]]+Tableau1[[#This Row],[Stock1]]</f>
        <v>14</v>
      </c>
    </row>
    <row r="305" spans="1:18" x14ac:dyDescent="0.25">
      <c r="A305" t="s">
        <v>741</v>
      </c>
      <c r="B305" s="3">
        <v>43852390</v>
      </c>
      <c r="C305" s="28" t="s">
        <v>324</v>
      </c>
      <c r="D305" t="str">
        <f t="array" ref="D305">IFERROR(INDEX(Feuil15!$A$4:$A$860,MATCH(Tableau1[[#This Row],[Code]],Feuil15!$B$4:$B$860,0)),"Non présent")</f>
        <v>CHIEN20</v>
      </c>
      <c r="E305">
        <f>IFERROR(INDEX(Feuil15!$C$4:$C$860,MATCH(Tableau1[[#This Row],[Code]],Feuil15!$B$4:$B$860,0)),0)</f>
        <v>2</v>
      </c>
      <c r="F305" s="3" t="str">
        <f t="array" ref="F305">IFERROR(INDEX(Feuil15!$A$4:$A$860,MATCH(1,(Feuil15!$B$4:$B$860=Tableau1[[#This Row],[Code]])*(Feuil15!$A$4:$A$860&lt;&gt;Tableau1[[#This Row],[Emplacement1]]),0),1),"Non présent")</f>
        <v>Non présent</v>
      </c>
      <c r="G305" s="3">
        <f t="array" ref="G305">IFERROR(INDEX(Feuil15!$C$4:$C$860,MATCH(1,(Feuil15!$B$4:$B$860=Tableau1[[#This Row],[Code]])*(Feuil15!$A$4:$A$860&lt;&gt;Tableau1[[#This Row],[Emplacement1]]),0),1),0)</f>
        <v>0</v>
      </c>
      <c r="H305" s="3" t="str">
        <f t="array" ref="H30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5" s="3">
        <f t="array" ref="I30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5" s="3" t="str">
        <f t="array" ref="J3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5" s="3">
        <f t="array" ref="K3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5" s="3" t="str">
        <f t="array" ref="L3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5" s="3">
        <f t="array" ref="M3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5" s="3" t="str">
        <f t="array" ref="N3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5" s="3" t="str">
        <f t="array" ref="P3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5" s="3">
        <f t="array" ref="Q3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306" spans="1:18" x14ac:dyDescent="0.25">
      <c r="A306" t="s">
        <v>742</v>
      </c>
      <c r="B306" s="3">
        <v>43876784</v>
      </c>
      <c r="C306" s="28" t="s">
        <v>324</v>
      </c>
      <c r="D306" t="str">
        <f t="array" ref="D306">IFERROR(INDEX(Feuil15!$A$4:$A$860,MATCH(Tableau1[[#This Row],[Code]],Feuil15!$B$4:$B$860,0)),"Non présent")</f>
        <v>Non présent</v>
      </c>
      <c r="E306">
        <f>IFERROR(INDEX(Feuil15!$C$4:$C$860,MATCH(Tableau1[[#This Row],[Code]],Feuil15!$B$4:$B$860,0)),0)</f>
        <v>0</v>
      </c>
      <c r="F306" s="3" t="str">
        <f t="array" ref="F306">IFERROR(INDEX(Feuil15!$A$4:$A$860,MATCH(1,(Feuil15!$B$4:$B$860=Tableau1[[#This Row],[Code]])*(Feuil15!$A$4:$A$860&lt;&gt;Tableau1[[#This Row],[Emplacement1]]),0),1),"Non présent")</f>
        <v>Non présent</v>
      </c>
      <c r="G306" s="3">
        <f t="array" ref="G306">IFERROR(INDEX(Feuil15!$C$4:$C$860,MATCH(1,(Feuil15!$B$4:$B$860=Tableau1[[#This Row],[Code]])*(Feuil15!$A$4:$A$860&lt;&gt;Tableau1[[#This Row],[Emplacement1]]),0),1),0)</f>
        <v>0</v>
      </c>
      <c r="H306" s="3" t="str">
        <f t="array" ref="H30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6" s="3">
        <f t="array" ref="I30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6" s="3" t="str">
        <f t="array" ref="J3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6" s="3">
        <f t="array" ref="K3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6" s="3" t="str">
        <f t="array" ref="L3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6" s="3">
        <f t="array" ref="M3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6" s="3" t="str">
        <f t="array" ref="N3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6" s="3" t="str">
        <f t="array" ref="P3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6" s="3">
        <f t="array" ref="Q3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7" spans="1:18" x14ac:dyDescent="0.25">
      <c r="A307" t="s">
        <v>743</v>
      </c>
      <c r="B307" s="3">
        <v>43876783</v>
      </c>
      <c r="C307" s="28" t="s">
        <v>324</v>
      </c>
      <c r="D307" t="str">
        <f t="array" ref="D307">IFERROR(INDEX(Feuil15!$A$4:$A$860,MATCH(Tableau1[[#This Row],[Code]],Feuil15!$B$4:$B$860,0)),"Non présent")</f>
        <v>Non présent</v>
      </c>
      <c r="E307">
        <f>IFERROR(INDEX(Feuil15!$C$4:$C$860,MATCH(Tableau1[[#This Row],[Code]],Feuil15!$B$4:$B$860,0)),0)</f>
        <v>0</v>
      </c>
      <c r="F307" s="3" t="str">
        <f t="array" ref="F307">IFERROR(INDEX(Feuil15!$A$4:$A$860,MATCH(1,(Feuil15!$B$4:$B$860=Tableau1[[#This Row],[Code]])*(Feuil15!$A$4:$A$860&lt;&gt;Tableau1[[#This Row],[Emplacement1]]),0),1),"Non présent")</f>
        <v>Non présent</v>
      </c>
      <c r="G307" s="3">
        <f t="array" ref="G307">IFERROR(INDEX(Feuil15!$C$4:$C$860,MATCH(1,(Feuil15!$B$4:$B$860=Tableau1[[#This Row],[Code]])*(Feuil15!$A$4:$A$860&lt;&gt;Tableau1[[#This Row],[Emplacement1]]),0),1),0)</f>
        <v>0</v>
      </c>
      <c r="H307" s="3" t="str">
        <f t="array" ref="H30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7" s="3">
        <f t="array" ref="I30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7" s="3" t="str">
        <f t="array" ref="J3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7" s="3">
        <f t="array" ref="K3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7" s="3" t="str">
        <f t="array" ref="L3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7" s="3">
        <f t="array" ref="M3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7" s="3" t="str">
        <f t="array" ref="N3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7" s="3" t="str">
        <f t="array" ref="P3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7" s="3">
        <f t="array" ref="Q3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8" spans="1:18" x14ac:dyDescent="0.25">
      <c r="A308" t="s">
        <v>744</v>
      </c>
      <c r="B308" s="3">
        <v>43852391</v>
      </c>
      <c r="C308" s="28" t="s">
        <v>324</v>
      </c>
      <c r="D308" t="str">
        <f t="array" ref="D308">IFERROR(INDEX(Feuil15!$A$4:$A$860,MATCH(Tableau1[[#This Row],[Code]],Feuil15!$B$4:$B$860,0)),"Non présent")</f>
        <v>Non présent</v>
      </c>
      <c r="E308">
        <f>IFERROR(INDEX(Feuil15!$C$4:$C$860,MATCH(Tableau1[[#This Row],[Code]],Feuil15!$B$4:$B$860,0)),0)</f>
        <v>0</v>
      </c>
      <c r="F308" s="3" t="str">
        <f t="array" ref="F308">IFERROR(INDEX(Feuil15!$A$4:$A$860,MATCH(1,(Feuil15!$B$4:$B$860=Tableau1[[#This Row],[Code]])*(Feuil15!$A$4:$A$860&lt;&gt;Tableau1[[#This Row],[Emplacement1]]),0),1),"Non présent")</f>
        <v>Non présent</v>
      </c>
      <c r="G308" s="3">
        <f t="array" ref="G308">IFERROR(INDEX(Feuil15!$C$4:$C$860,MATCH(1,(Feuil15!$B$4:$B$860=Tableau1[[#This Row],[Code]])*(Feuil15!$A$4:$A$860&lt;&gt;Tableau1[[#This Row],[Emplacement1]]),0),1),0)</f>
        <v>0</v>
      </c>
      <c r="H308" s="3" t="str">
        <f t="array" ref="H30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8" s="3">
        <f t="array" ref="I30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8" s="3" t="str">
        <f t="array" ref="J3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8" s="3">
        <f t="array" ref="K3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8" s="3" t="str">
        <f t="array" ref="L3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8" s="3">
        <f t="array" ref="M3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8" s="3" t="str">
        <f t="array" ref="N3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8" s="3" t="str">
        <f t="array" ref="P3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8" s="3">
        <f t="array" ref="Q3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9" spans="1:18" x14ac:dyDescent="0.25">
      <c r="A309" t="s">
        <v>745</v>
      </c>
      <c r="B309" s="3">
        <v>43852392</v>
      </c>
      <c r="C309" s="28" t="s">
        <v>324</v>
      </c>
      <c r="D309" t="str">
        <f t="array" ref="D309">IFERROR(INDEX(Feuil15!$A$4:$A$860,MATCH(Tableau1[[#This Row],[Code]],Feuil15!$B$4:$B$860,0)),"Non présent")</f>
        <v>Non présent</v>
      </c>
      <c r="E309">
        <f>IFERROR(INDEX(Feuil15!$C$4:$C$860,MATCH(Tableau1[[#This Row],[Code]],Feuil15!$B$4:$B$860,0)),0)</f>
        <v>0</v>
      </c>
      <c r="F309" s="3" t="str">
        <f t="array" ref="F309">IFERROR(INDEX(Feuil15!$A$4:$A$860,MATCH(1,(Feuil15!$B$4:$B$860=Tableau1[[#This Row],[Code]])*(Feuil15!$A$4:$A$860&lt;&gt;Tableau1[[#This Row],[Emplacement1]]),0),1),"Non présent")</f>
        <v>Non présent</v>
      </c>
      <c r="G309" s="3">
        <f t="array" ref="G309">IFERROR(INDEX(Feuil15!$C$4:$C$860,MATCH(1,(Feuil15!$B$4:$B$860=Tableau1[[#This Row],[Code]])*(Feuil15!$A$4:$A$860&lt;&gt;Tableau1[[#This Row],[Emplacement1]]),0),1),0)</f>
        <v>0</v>
      </c>
      <c r="H309" s="3" t="str">
        <f t="array" ref="H30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9" s="3">
        <f t="array" ref="I30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9" s="3" t="str">
        <f t="array" ref="J3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9" s="3">
        <f t="array" ref="K3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9" s="3" t="str">
        <f t="array" ref="L3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9" s="3">
        <f t="array" ref="M3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9" s="3" t="str">
        <f t="array" ref="N3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9" s="3" t="str">
        <f t="array" ref="P3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9" s="3">
        <f t="array" ref="Q3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0" spans="1:18" x14ac:dyDescent="0.25">
      <c r="A310" t="s">
        <v>746</v>
      </c>
      <c r="B310" s="3">
        <v>43852540</v>
      </c>
      <c r="C310" s="28" t="s">
        <v>324</v>
      </c>
      <c r="D310" t="str">
        <f t="array" ref="D310">IFERROR(INDEX(Feuil15!$A$4:$A$860,MATCH(Tableau1[[#This Row],[Code]],Feuil15!$B$4:$B$860,0)),"Non présent")</f>
        <v>Non présent</v>
      </c>
      <c r="E310">
        <f>IFERROR(INDEX(Feuil15!$C$4:$C$860,MATCH(Tableau1[[#This Row],[Code]],Feuil15!$B$4:$B$860,0)),0)</f>
        <v>0</v>
      </c>
      <c r="F310" s="3" t="str">
        <f t="array" ref="F310">IFERROR(INDEX(Feuil15!$A$4:$A$860,MATCH(1,(Feuil15!$B$4:$B$860=Tableau1[[#This Row],[Code]])*(Feuil15!$A$4:$A$860&lt;&gt;Tableau1[[#This Row],[Emplacement1]]),0),1),"Non présent")</f>
        <v>Non présent</v>
      </c>
      <c r="G310" s="3">
        <f t="array" ref="G310">IFERROR(INDEX(Feuil15!$C$4:$C$860,MATCH(1,(Feuil15!$B$4:$B$860=Tableau1[[#This Row],[Code]])*(Feuil15!$A$4:$A$860&lt;&gt;Tableau1[[#This Row],[Emplacement1]]),0),1),0)</f>
        <v>0</v>
      </c>
      <c r="H310" s="3" t="str">
        <f t="array" ref="H31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0" s="3">
        <f t="array" ref="I31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0" s="3" t="str">
        <f t="array" ref="J3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0" s="3">
        <f t="array" ref="K3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0" s="3" t="str">
        <f t="array" ref="L3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0" s="3">
        <f t="array" ref="M3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0" s="3" t="str">
        <f t="array" ref="N3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0" s="3" t="str">
        <f t="array" ref="P3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0" s="3">
        <f t="array" ref="Q3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1" spans="1:18" x14ac:dyDescent="0.25">
      <c r="A311" t="s">
        <v>747</v>
      </c>
      <c r="B311" s="3">
        <v>43854277</v>
      </c>
      <c r="C311" s="28" t="s">
        <v>324</v>
      </c>
      <c r="D311" t="str">
        <f t="array" ref="D311">IFERROR(INDEX(Feuil15!$A$4:$A$860,MATCH(Tableau1[[#This Row],[Code]],Feuil15!$B$4:$B$860,0)),"Non présent")</f>
        <v>Non présent</v>
      </c>
      <c r="E311">
        <f>IFERROR(INDEX(Feuil15!$C$4:$C$860,MATCH(Tableau1[[#This Row],[Code]],Feuil15!$B$4:$B$860,0)),0)</f>
        <v>0</v>
      </c>
      <c r="F311" s="3" t="str">
        <f t="array" ref="F311">IFERROR(INDEX(Feuil15!$A$4:$A$860,MATCH(1,(Feuil15!$B$4:$B$860=Tableau1[[#This Row],[Code]])*(Feuil15!$A$4:$A$860&lt;&gt;Tableau1[[#This Row],[Emplacement1]]),0),1),"Non présent")</f>
        <v>Non présent</v>
      </c>
      <c r="G311" s="3">
        <f t="array" ref="G311">IFERROR(INDEX(Feuil15!$C$4:$C$860,MATCH(1,(Feuil15!$B$4:$B$860=Tableau1[[#This Row],[Code]])*(Feuil15!$A$4:$A$860&lt;&gt;Tableau1[[#This Row],[Emplacement1]]),0),1),0)</f>
        <v>0</v>
      </c>
      <c r="H311" s="3" t="str">
        <f t="array" ref="H31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1" s="3">
        <f t="array" ref="I31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1" s="3" t="str">
        <f t="array" ref="J3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1" s="3">
        <f t="array" ref="K3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1" s="3" t="str">
        <f t="array" ref="L3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1" s="3">
        <f t="array" ref="M3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1" s="3" t="str">
        <f t="array" ref="N3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1" s="3" t="str">
        <f t="array" ref="P3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1" s="3">
        <f t="array" ref="Q3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2" spans="1:18" x14ac:dyDescent="0.25">
      <c r="A312" t="s">
        <v>748</v>
      </c>
      <c r="B312" s="3">
        <v>43937809</v>
      </c>
      <c r="C312" s="28" t="s">
        <v>324</v>
      </c>
      <c r="D312" t="str">
        <f t="array" ref="D312">IFERROR(INDEX(Feuil15!$A$4:$A$860,MATCH(Tableau1[[#This Row],[Code]],Feuil15!$B$4:$B$860,0)),"Non présent")</f>
        <v>CHIEN20</v>
      </c>
      <c r="E312">
        <f>IFERROR(INDEX(Feuil15!$C$4:$C$860,MATCH(Tableau1[[#This Row],[Code]],Feuil15!$B$4:$B$860,0)),0)</f>
        <v>1</v>
      </c>
      <c r="F312" s="3" t="str">
        <f t="array" ref="F312">IFERROR(INDEX(Feuil15!$A$4:$A$860,MATCH(1,(Feuil15!$B$4:$B$860=Tableau1[[#This Row],[Code]])*(Feuil15!$A$4:$A$860&lt;&gt;Tableau1[[#This Row],[Emplacement1]]),0),1),"Non présent")</f>
        <v>Non présent</v>
      </c>
      <c r="G312" s="3">
        <f t="array" ref="G312">IFERROR(INDEX(Feuil15!$C$4:$C$860,MATCH(1,(Feuil15!$B$4:$B$860=Tableau1[[#This Row],[Code]])*(Feuil15!$A$4:$A$860&lt;&gt;Tableau1[[#This Row],[Emplacement1]]),0),1),0)</f>
        <v>0</v>
      </c>
      <c r="H312" s="3" t="str">
        <f t="array" ref="H31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2" s="3">
        <f t="array" ref="I31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2" s="3" t="str">
        <f t="array" ref="J3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2" s="3">
        <f t="array" ref="K3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2" s="3" t="str">
        <f t="array" ref="L3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2" s="3">
        <f t="array" ref="M3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2" s="3" t="str">
        <f t="array" ref="N3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2" s="3" t="str">
        <f t="array" ref="P3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2" s="3">
        <f t="array" ref="Q3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313" spans="1:18" x14ac:dyDescent="0.25">
      <c r="A313" t="s">
        <v>749</v>
      </c>
      <c r="B313" s="3">
        <v>43854353</v>
      </c>
      <c r="C313" s="28" t="s">
        <v>324</v>
      </c>
      <c r="D313" t="str">
        <f t="array" ref="D313">IFERROR(INDEX(Feuil15!$A$4:$A$860,MATCH(Tableau1[[#This Row],[Code]],Feuil15!$B$4:$B$860,0)),"Non présent")</f>
        <v>Non présent</v>
      </c>
      <c r="E313">
        <f>IFERROR(INDEX(Feuil15!$C$4:$C$860,MATCH(Tableau1[[#This Row],[Code]],Feuil15!$B$4:$B$860,0)),0)</f>
        <v>0</v>
      </c>
      <c r="F313" s="3" t="str">
        <f t="array" ref="F313">IFERROR(INDEX(Feuil15!$A$4:$A$860,MATCH(1,(Feuil15!$B$4:$B$860=Tableau1[[#This Row],[Code]])*(Feuil15!$A$4:$A$860&lt;&gt;Tableau1[[#This Row],[Emplacement1]]),0),1),"Non présent")</f>
        <v>Non présent</v>
      </c>
      <c r="G313" s="3">
        <f t="array" ref="G313">IFERROR(INDEX(Feuil15!$C$4:$C$860,MATCH(1,(Feuil15!$B$4:$B$860=Tableau1[[#This Row],[Code]])*(Feuil15!$A$4:$A$860&lt;&gt;Tableau1[[#This Row],[Emplacement1]]),0),1),0)</f>
        <v>0</v>
      </c>
      <c r="H313" s="3" t="str">
        <f t="array" ref="H31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3" s="3">
        <f t="array" ref="I31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3" s="3" t="str">
        <f t="array" ref="J3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3" s="3">
        <f t="array" ref="K3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3" s="3" t="str">
        <f t="array" ref="L3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3" s="3">
        <f t="array" ref="M3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3" s="3" t="str">
        <f t="array" ref="N3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3" s="3" t="str">
        <f t="array" ref="P3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3" s="3">
        <f t="array" ref="Q3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4" spans="1:18" x14ac:dyDescent="0.25">
      <c r="A314" t="s">
        <v>750</v>
      </c>
      <c r="B314" s="3">
        <v>43937850</v>
      </c>
      <c r="C314" s="28" t="s">
        <v>324</v>
      </c>
      <c r="D314" t="str">
        <f t="array" ref="D314">IFERROR(INDEX(Feuil15!$A$4:$A$860,MATCH(Tableau1[[#This Row],[Code]],Feuil15!$B$4:$B$860,0)),"Non présent")</f>
        <v>Non présent</v>
      </c>
      <c r="E314">
        <f>IFERROR(INDEX(Feuil15!$C$4:$C$860,MATCH(Tableau1[[#This Row],[Code]],Feuil15!$B$4:$B$860,0)),0)</f>
        <v>0</v>
      </c>
      <c r="F314" s="3" t="str">
        <f t="array" ref="F314">IFERROR(INDEX(Feuil15!$A$4:$A$860,MATCH(1,(Feuil15!$B$4:$B$860=Tableau1[[#This Row],[Code]])*(Feuil15!$A$4:$A$860&lt;&gt;Tableau1[[#This Row],[Emplacement1]]),0),1),"Non présent")</f>
        <v>Non présent</v>
      </c>
      <c r="G314" s="3">
        <f t="array" ref="G314">IFERROR(INDEX(Feuil15!$C$4:$C$860,MATCH(1,(Feuil15!$B$4:$B$860=Tableau1[[#This Row],[Code]])*(Feuil15!$A$4:$A$860&lt;&gt;Tableau1[[#This Row],[Emplacement1]]),0),1),0)</f>
        <v>0</v>
      </c>
      <c r="H314" s="3" t="str">
        <f t="array" ref="H31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4" s="3">
        <f t="array" ref="I31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4" s="3" t="str">
        <f t="array" ref="J3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4" s="3">
        <f t="array" ref="K3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4" s="3" t="str">
        <f t="array" ref="L3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4" s="3">
        <f t="array" ref="M3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4" s="3" t="str">
        <f t="array" ref="N3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4" s="3" t="str">
        <f t="array" ref="P3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4" s="3">
        <f t="array" ref="Q3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5" spans="1:18" x14ac:dyDescent="0.25">
      <c r="A315" t="s">
        <v>751</v>
      </c>
      <c r="B315" s="3">
        <v>43854350</v>
      </c>
      <c r="C315" s="28" t="s">
        <v>324</v>
      </c>
      <c r="D315" t="str">
        <f t="array" ref="D315">IFERROR(INDEX(Feuil15!$A$4:$A$860,MATCH(Tableau1[[#This Row],[Code]],Feuil15!$B$4:$B$860,0)),"Non présent")</f>
        <v>Non présent</v>
      </c>
      <c r="E315">
        <f>IFERROR(INDEX(Feuil15!$C$4:$C$860,MATCH(Tableau1[[#This Row],[Code]],Feuil15!$B$4:$B$860,0)),0)</f>
        <v>0</v>
      </c>
      <c r="F315" s="3" t="str">
        <f t="array" ref="F315">IFERROR(INDEX(Feuil15!$A$4:$A$860,MATCH(1,(Feuil15!$B$4:$B$860=Tableau1[[#This Row],[Code]])*(Feuil15!$A$4:$A$860&lt;&gt;Tableau1[[#This Row],[Emplacement1]]),0),1),"Non présent")</f>
        <v>Non présent</v>
      </c>
      <c r="G315" s="3">
        <f t="array" ref="G315">IFERROR(INDEX(Feuil15!$C$4:$C$860,MATCH(1,(Feuil15!$B$4:$B$860=Tableau1[[#This Row],[Code]])*(Feuil15!$A$4:$A$860&lt;&gt;Tableau1[[#This Row],[Emplacement1]]),0),1),0)</f>
        <v>0</v>
      </c>
      <c r="H315" s="3" t="str">
        <f t="array" ref="H31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5" s="3">
        <f t="array" ref="I31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5" s="3" t="str">
        <f t="array" ref="J3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5" s="3">
        <f t="array" ref="K3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5" s="3" t="str">
        <f t="array" ref="L3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5" s="3">
        <f t="array" ref="M3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5" s="3" t="str">
        <f t="array" ref="N3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5" s="3" t="str">
        <f t="array" ref="P3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5" s="3">
        <f t="array" ref="Q3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6" spans="1:18" x14ac:dyDescent="0.25">
      <c r="A316" t="s">
        <v>752</v>
      </c>
      <c r="B316" s="3">
        <v>43852541</v>
      </c>
      <c r="C316" s="28" t="s">
        <v>324</v>
      </c>
      <c r="D316" t="str">
        <f t="array" ref="D316">IFERROR(INDEX(Feuil15!$A$4:$A$860,MATCH(Tableau1[[#This Row],[Code]],Feuil15!$B$4:$B$860,0)),"Non présent")</f>
        <v>IP20</v>
      </c>
      <c r="E316">
        <f>IFERROR(INDEX(Feuil15!$C$4:$C$860,MATCH(Tableau1[[#This Row],[Code]],Feuil15!$B$4:$B$860,0)),0)</f>
        <v>2</v>
      </c>
      <c r="F316" s="3" t="str">
        <f t="array" ref="F316">IFERROR(INDEX(Feuil15!$A$4:$A$860,MATCH(1,(Feuil15!$B$4:$B$860=Tableau1[[#This Row],[Code]])*(Feuil15!$A$4:$A$860&lt;&gt;Tableau1[[#This Row],[Emplacement1]]),0),1),"Non présent")</f>
        <v>Non présent</v>
      </c>
      <c r="G316" s="3">
        <f t="array" ref="G316">IFERROR(INDEX(Feuil15!$C$4:$C$860,MATCH(1,(Feuil15!$B$4:$B$860=Tableau1[[#This Row],[Code]])*(Feuil15!$A$4:$A$860&lt;&gt;Tableau1[[#This Row],[Emplacement1]]),0),1),0)</f>
        <v>0</v>
      </c>
      <c r="H316" s="3" t="str">
        <f t="array" ref="H31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6" s="3">
        <f t="array" ref="I31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6" s="3" t="str">
        <f t="array" ref="J3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6" s="3">
        <f t="array" ref="K3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6" s="3" t="str">
        <f t="array" ref="L3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6" s="3">
        <f t="array" ref="M3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6" s="3" t="str">
        <f t="array" ref="N3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6" s="3" t="str">
        <f t="array" ref="P3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6" s="3">
        <f t="array" ref="Q3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6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317" spans="1:18" x14ac:dyDescent="0.25">
      <c r="A317" t="s">
        <v>753</v>
      </c>
      <c r="B317" s="3">
        <v>43854278</v>
      </c>
      <c r="C317" s="28" t="s">
        <v>324</v>
      </c>
      <c r="D317" t="str">
        <f t="array" ref="D317">IFERROR(INDEX(Feuil15!$A$4:$A$860,MATCH(Tableau1[[#This Row],[Code]],Feuil15!$B$4:$B$860,0)),"Non présent")</f>
        <v>CHIEN21</v>
      </c>
      <c r="E317">
        <f>IFERROR(INDEX(Feuil15!$C$4:$C$860,MATCH(Tableau1[[#This Row],[Code]],Feuil15!$B$4:$B$860,0)),0)</f>
        <v>1</v>
      </c>
      <c r="F317" s="3" t="str">
        <f t="array" ref="F317">IFERROR(INDEX(Feuil15!$A$4:$A$860,MATCH(1,(Feuil15!$B$4:$B$860=Tableau1[[#This Row],[Code]])*(Feuil15!$A$4:$A$860&lt;&gt;Tableau1[[#This Row],[Emplacement1]]),0),1),"Non présent")</f>
        <v>Non présent</v>
      </c>
      <c r="G317" s="3">
        <f t="array" ref="G317">IFERROR(INDEX(Feuil15!$C$4:$C$860,MATCH(1,(Feuil15!$B$4:$B$860=Tableau1[[#This Row],[Code]])*(Feuil15!$A$4:$A$860&lt;&gt;Tableau1[[#This Row],[Emplacement1]]),0),1),0)</f>
        <v>0</v>
      </c>
      <c r="H317" s="3" t="str">
        <f t="array" ref="H31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7" s="3">
        <f t="array" ref="I31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7" s="3" t="str">
        <f t="array" ref="J3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7" s="3">
        <f t="array" ref="K3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7" s="3" t="str">
        <f t="array" ref="L3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7" s="3">
        <f t="array" ref="M3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7" s="3" t="str">
        <f t="array" ref="N3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7" s="3" t="str">
        <f t="array" ref="P3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7" s="3">
        <f t="array" ref="Q3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318" spans="1:18" x14ac:dyDescent="0.25">
      <c r="A318" t="s">
        <v>754</v>
      </c>
      <c r="B318" s="3">
        <v>43876785</v>
      </c>
      <c r="C318" s="28" t="s">
        <v>324</v>
      </c>
      <c r="D318" t="str">
        <f t="array" ref="D318">IFERROR(INDEX(Feuil15!$A$4:$A$860,MATCH(Tableau1[[#This Row],[Code]],Feuil15!$B$4:$B$860,0)),"Non présent")</f>
        <v>Non présent</v>
      </c>
      <c r="E318">
        <f>IFERROR(INDEX(Feuil15!$C$4:$C$860,MATCH(Tableau1[[#This Row],[Code]],Feuil15!$B$4:$B$860,0)),0)</f>
        <v>0</v>
      </c>
      <c r="F318" s="3" t="str">
        <f t="array" ref="F318">IFERROR(INDEX(Feuil15!$A$4:$A$860,MATCH(1,(Feuil15!$B$4:$B$860=Tableau1[[#This Row],[Code]])*(Feuil15!$A$4:$A$860&lt;&gt;Tableau1[[#This Row],[Emplacement1]]),0),1),"Non présent")</f>
        <v>Non présent</v>
      </c>
      <c r="G318" s="3">
        <f t="array" ref="G318">IFERROR(INDEX(Feuil15!$C$4:$C$860,MATCH(1,(Feuil15!$B$4:$B$860=Tableau1[[#This Row],[Code]])*(Feuil15!$A$4:$A$860&lt;&gt;Tableau1[[#This Row],[Emplacement1]]),0),1),0)</f>
        <v>0</v>
      </c>
      <c r="H318" s="3" t="str">
        <f t="array" ref="H31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8" s="3">
        <f t="array" ref="I31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8" s="3" t="str">
        <f t="array" ref="J3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8" s="3">
        <f t="array" ref="K3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8" s="3" t="str">
        <f t="array" ref="L3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8" s="3">
        <f t="array" ref="M3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8" s="3" t="str">
        <f t="array" ref="N3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8" s="3" t="str">
        <f t="array" ref="P3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8" s="3">
        <f t="array" ref="Q3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9" spans="1:18" x14ac:dyDescent="0.25">
      <c r="A319" t="s">
        <v>755</v>
      </c>
      <c r="B319" s="3">
        <v>43876749</v>
      </c>
      <c r="C319" s="28" t="s">
        <v>324</v>
      </c>
      <c r="D319" t="str">
        <f t="array" ref="D319">IFERROR(INDEX(Feuil15!$A$4:$A$860,MATCH(Tableau1[[#This Row],[Code]],Feuil15!$B$4:$B$860,0)),"Non présent")</f>
        <v>Non présent</v>
      </c>
      <c r="E319">
        <f>IFERROR(INDEX(Feuil15!$C$4:$C$860,MATCH(Tableau1[[#This Row],[Code]],Feuil15!$B$4:$B$860,0)),0)</f>
        <v>0</v>
      </c>
      <c r="F319" s="3" t="str">
        <f t="array" ref="F319">IFERROR(INDEX(Feuil15!$A$4:$A$860,MATCH(1,(Feuil15!$B$4:$B$860=Tableau1[[#This Row],[Code]])*(Feuil15!$A$4:$A$860&lt;&gt;Tableau1[[#This Row],[Emplacement1]]),0),1),"Non présent")</f>
        <v>Non présent</v>
      </c>
      <c r="G319" s="3">
        <f t="array" ref="G319">IFERROR(INDEX(Feuil15!$C$4:$C$860,MATCH(1,(Feuil15!$B$4:$B$860=Tableau1[[#This Row],[Code]])*(Feuil15!$A$4:$A$860&lt;&gt;Tableau1[[#This Row],[Emplacement1]]),0),1),0)</f>
        <v>0</v>
      </c>
      <c r="H319" s="3" t="str">
        <f t="array" ref="H31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9" s="3">
        <f t="array" ref="I31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9" s="3" t="str">
        <f t="array" ref="J3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9" s="3">
        <f t="array" ref="K3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9" s="3" t="str">
        <f t="array" ref="L3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9" s="3">
        <f t="array" ref="M3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9" s="3" t="str">
        <f t="array" ref="N3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9" s="3" t="str">
        <f t="array" ref="P3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9" s="3">
        <f t="array" ref="Q3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0" spans="1:18" x14ac:dyDescent="0.25">
      <c r="A320" t="s">
        <v>756</v>
      </c>
      <c r="B320" s="3">
        <v>43658107</v>
      </c>
      <c r="C320" s="28" t="s">
        <v>324</v>
      </c>
      <c r="D320" t="str">
        <f t="array" ref="D320">IFERROR(INDEX(Feuil15!$A$4:$A$860,MATCH(Tableau1[[#This Row],[Code]],Feuil15!$B$4:$B$860,0)),"Non présent")</f>
        <v>Non présent</v>
      </c>
      <c r="E320">
        <f>IFERROR(INDEX(Feuil15!$C$4:$C$860,MATCH(Tableau1[[#This Row],[Code]],Feuil15!$B$4:$B$860,0)),0)</f>
        <v>0</v>
      </c>
      <c r="F320" s="3" t="str">
        <f t="array" ref="F320">IFERROR(INDEX(Feuil15!$A$4:$A$860,MATCH(1,(Feuil15!$B$4:$B$860=Tableau1[[#This Row],[Code]])*(Feuil15!$A$4:$A$860&lt;&gt;Tableau1[[#This Row],[Emplacement1]]),0),1),"Non présent")</f>
        <v>Non présent</v>
      </c>
      <c r="G320" s="3">
        <f t="array" ref="G320">IFERROR(INDEX(Feuil15!$C$4:$C$860,MATCH(1,(Feuil15!$B$4:$B$860=Tableau1[[#This Row],[Code]])*(Feuil15!$A$4:$A$860&lt;&gt;Tableau1[[#This Row],[Emplacement1]]),0),1),0)</f>
        <v>0</v>
      </c>
      <c r="H320" s="3" t="str">
        <f t="array" ref="H32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0" s="3">
        <f t="array" ref="I32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0" s="3" t="str">
        <f t="array" ref="J3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0" s="3">
        <f t="array" ref="K3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0" s="3" t="str">
        <f t="array" ref="L3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0" s="3">
        <f t="array" ref="M3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0" s="3" t="str">
        <f t="array" ref="N3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0" s="3" t="str">
        <f t="array" ref="P3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0" s="3">
        <f t="array" ref="Q3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1" spans="1:18" x14ac:dyDescent="0.25">
      <c r="A321" t="s">
        <v>757</v>
      </c>
      <c r="B321" s="3">
        <v>43658107</v>
      </c>
      <c r="C321" s="28" t="s">
        <v>324</v>
      </c>
      <c r="D321" t="str">
        <f t="array" ref="D321">IFERROR(INDEX(Feuil15!$A$4:$A$860,MATCH(Tableau1[[#This Row],[Code]],Feuil15!$B$4:$B$860,0)),"Non présent")</f>
        <v>Non présent</v>
      </c>
      <c r="E321">
        <f>IFERROR(INDEX(Feuil15!$C$4:$C$860,MATCH(Tableau1[[#This Row],[Code]],Feuil15!$B$4:$B$860,0)),0)</f>
        <v>0</v>
      </c>
      <c r="F321" s="3" t="str">
        <f t="array" ref="F321">IFERROR(INDEX(Feuil15!$A$4:$A$860,MATCH(1,(Feuil15!$B$4:$B$860=Tableau1[[#This Row],[Code]])*(Feuil15!$A$4:$A$860&lt;&gt;Tableau1[[#This Row],[Emplacement1]]),0),1),"Non présent")</f>
        <v>Non présent</v>
      </c>
      <c r="G321" s="3">
        <f t="array" ref="G321">IFERROR(INDEX(Feuil15!$C$4:$C$860,MATCH(1,(Feuil15!$B$4:$B$860=Tableau1[[#This Row],[Code]])*(Feuil15!$A$4:$A$860&lt;&gt;Tableau1[[#This Row],[Emplacement1]]),0),1),0)</f>
        <v>0</v>
      </c>
      <c r="H321" s="3" t="str">
        <f t="array" ref="H32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1" s="3">
        <f t="array" ref="I32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1" s="3" t="str">
        <f t="array" ref="J3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1" s="3">
        <f t="array" ref="K3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1" s="3" t="str">
        <f t="array" ref="L3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1" s="3">
        <f t="array" ref="M3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1" s="3" t="str">
        <f t="array" ref="N3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1" s="3" t="str">
        <f t="array" ref="P3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1" s="3">
        <f t="array" ref="Q3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2" spans="1:18" x14ac:dyDescent="0.25">
      <c r="A322" t="s">
        <v>758</v>
      </c>
      <c r="B322" s="3">
        <v>43658107</v>
      </c>
      <c r="C322" s="28" t="s">
        <v>324</v>
      </c>
      <c r="D322" t="str">
        <f t="array" ref="D322">IFERROR(INDEX(Feuil15!$A$4:$A$860,MATCH(Tableau1[[#This Row],[Code]],Feuil15!$B$4:$B$860,0)),"Non présent")</f>
        <v>Non présent</v>
      </c>
      <c r="E322">
        <f>IFERROR(INDEX(Feuil15!$C$4:$C$860,MATCH(Tableau1[[#This Row],[Code]],Feuil15!$B$4:$B$860,0)),0)</f>
        <v>0</v>
      </c>
      <c r="F322" s="3" t="str">
        <f t="array" ref="F322">IFERROR(INDEX(Feuil15!$A$4:$A$860,MATCH(1,(Feuil15!$B$4:$B$860=Tableau1[[#This Row],[Code]])*(Feuil15!$A$4:$A$860&lt;&gt;Tableau1[[#This Row],[Emplacement1]]),0),1),"Non présent")</f>
        <v>Non présent</v>
      </c>
      <c r="G322" s="3">
        <f t="array" ref="G322">IFERROR(INDEX(Feuil15!$C$4:$C$860,MATCH(1,(Feuil15!$B$4:$B$860=Tableau1[[#This Row],[Code]])*(Feuil15!$A$4:$A$860&lt;&gt;Tableau1[[#This Row],[Emplacement1]]),0),1),0)</f>
        <v>0</v>
      </c>
      <c r="H322" s="3" t="str">
        <f t="array" ref="H32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2" s="3">
        <f t="array" ref="I32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2" s="3" t="str">
        <f t="array" ref="J3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2" s="3">
        <f t="array" ref="K3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2" s="3" t="str">
        <f t="array" ref="L3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2" s="3">
        <f t="array" ref="M3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2" s="3" t="str">
        <f t="array" ref="N3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2" s="3" t="str">
        <f t="array" ref="P3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2" s="3">
        <f t="array" ref="Q3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3" spans="1:18" x14ac:dyDescent="0.25">
      <c r="A323" t="s">
        <v>759</v>
      </c>
      <c r="B323" s="3">
        <v>43852542</v>
      </c>
      <c r="C323" s="28" t="s">
        <v>324</v>
      </c>
      <c r="D323" t="str">
        <f t="array" ref="D323">IFERROR(INDEX(Feuil15!$A$4:$A$860,MATCH(Tableau1[[#This Row],[Code]],Feuil15!$B$4:$B$860,0)),"Non présent")</f>
        <v>Non présent</v>
      </c>
      <c r="E323">
        <f>IFERROR(INDEX(Feuil15!$C$4:$C$860,MATCH(Tableau1[[#This Row],[Code]],Feuil15!$B$4:$B$860,0)),0)</f>
        <v>0</v>
      </c>
      <c r="F323" s="3" t="str">
        <f t="array" ref="F323">IFERROR(INDEX(Feuil15!$A$4:$A$860,MATCH(1,(Feuil15!$B$4:$B$860=Tableau1[[#This Row],[Code]])*(Feuil15!$A$4:$A$860&lt;&gt;Tableau1[[#This Row],[Emplacement1]]),0),1),"Non présent")</f>
        <v>Non présent</v>
      </c>
      <c r="G323" s="3">
        <f t="array" ref="G323">IFERROR(INDEX(Feuil15!$C$4:$C$860,MATCH(1,(Feuil15!$B$4:$B$860=Tableau1[[#This Row],[Code]])*(Feuil15!$A$4:$A$860&lt;&gt;Tableau1[[#This Row],[Emplacement1]]),0),1),0)</f>
        <v>0</v>
      </c>
      <c r="H323" s="3" t="str">
        <f t="array" ref="H32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3" s="3">
        <f t="array" ref="I32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3" s="3" t="str">
        <f t="array" ref="J3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3" s="3">
        <f t="array" ref="K3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3" s="3" t="str">
        <f t="array" ref="L3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3" s="3">
        <f t="array" ref="M3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3" s="3" t="str">
        <f t="array" ref="N3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3" s="3" t="str">
        <f t="array" ref="P3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3" s="3">
        <f t="array" ref="Q3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4" spans="1:18" x14ac:dyDescent="0.25">
      <c r="A324" t="s">
        <v>760</v>
      </c>
      <c r="B324" s="3">
        <v>43937779</v>
      </c>
      <c r="C324" s="28" t="s">
        <v>324</v>
      </c>
      <c r="D324" t="str">
        <f t="array" ref="D324">IFERROR(INDEX(Feuil15!$A$4:$A$860,MATCH(Tableau1[[#This Row],[Code]],Feuil15!$B$4:$B$860,0)),"Non présent")</f>
        <v>Non présent</v>
      </c>
      <c r="E324">
        <f>IFERROR(INDEX(Feuil15!$C$4:$C$860,MATCH(Tableau1[[#This Row],[Code]],Feuil15!$B$4:$B$860,0)),0)</f>
        <v>0</v>
      </c>
      <c r="F324" s="3" t="str">
        <f t="array" ref="F324">IFERROR(INDEX(Feuil15!$A$4:$A$860,MATCH(1,(Feuil15!$B$4:$B$860=Tableau1[[#This Row],[Code]])*(Feuil15!$A$4:$A$860&lt;&gt;Tableau1[[#This Row],[Emplacement1]]),0),1),"Non présent")</f>
        <v>Non présent</v>
      </c>
      <c r="G324" s="3">
        <f t="array" ref="G324">IFERROR(INDEX(Feuil15!$C$4:$C$860,MATCH(1,(Feuil15!$B$4:$B$860=Tableau1[[#This Row],[Code]])*(Feuil15!$A$4:$A$860&lt;&gt;Tableau1[[#This Row],[Emplacement1]]),0),1),0)</f>
        <v>0</v>
      </c>
      <c r="H324" s="3" t="str">
        <f t="array" ref="H32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4" s="3">
        <f t="array" ref="I32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4" s="3" t="str">
        <f t="array" ref="J3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4" s="3">
        <f t="array" ref="K3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4" s="3" t="str">
        <f t="array" ref="L3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4" s="3">
        <f t="array" ref="M3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4" s="3" t="str">
        <f t="array" ref="N3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4" s="3" t="str">
        <f t="array" ref="P3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4" s="3">
        <f t="array" ref="Q3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5" spans="1:18" x14ac:dyDescent="0.25">
      <c r="A325" t="s">
        <v>761</v>
      </c>
      <c r="B325" s="3">
        <v>43801803</v>
      </c>
      <c r="C325" s="28" t="s">
        <v>324</v>
      </c>
      <c r="D325" t="str">
        <f t="array" ref="D325">IFERROR(INDEX(Feuil15!$A$4:$A$860,MATCH(Tableau1[[#This Row],[Code]],Feuil15!$B$4:$B$860,0)),"Non présent")</f>
        <v>Non présent</v>
      </c>
      <c r="E325">
        <f>IFERROR(INDEX(Feuil15!$C$4:$C$860,MATCH(Tableau1[[#This Row],[Code]],Feuil15!$B$4:$B$860,0)),0)</f>
        <v>0</v>
      </c>
      <c r="F325" s="3" t="str">
        <f t="array" ref="F325">IFERROR(INDEX(Feuil15!$A$4:$A$860,MATCH(1,(Feuil15!$B$4:$B$860=Tableau1[[#This Row],[Code]])*(Feuil15!$A$4:$A$860&lt;&gt;Tableau1[[#This Row],[Emplacement1]]),0),1),"Non présent")</f>
        <v>Non présent</v>
      </c>
      <c r="G325" s="3">
        <f t="array" ref="G325">IFERROR(INDEX(Feuil15!$C$4:$C$860,MATCH(1,(Feuil15!$B$4:$B$860=Tableau1[[#This Row],[Code]])*(Feuil15!$A$4:$A$860&lt;&gt;Tableau1[[#This Row],[Emplacement1]]),0),1),0)</f>
        <v>0</v>
      </c>
      <c r="H325" s="3" t="str">
        <f t="array" ref="H32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5" s="3">
        <f t="array" ref="I32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5" s="3" t="str">
        <f t="array" ref="J3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5" s="3">
        <f t="array" ref="K3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5" s="3" t="str">
        <f t="array" ref="L3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5" s="3">
        <f t="array" ref="M3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5" s="3" t="str">
        <f t="array" ref="N3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5" s="3" t="str">
        <f t="array" ref="P3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5" s="3">
        <f t="array" ref="Q3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6" spans="1:18" x14ac:dyDescent="0.25">
      <c r="A326" t="s">
        <v>762</v>
      </c>
      <c r="B326" s="3">
        <v>43801802</v>
      </c>
      <c r="C326" s="28" t="s">
        <v>324</v>
      </c>
      <c r="D326" t="str">
        <f t="array" ref="D326">IFERROR(INDEX(Feuil15!$A$4:$A$860,MATCH(Tableau1[[#This Row],[Code]],Feuil15!$B$4:$B$860,0)),"Non présent")</f>
        <v>Non présent</v>
      </c>
      <c r="E326">
        <f>IFERROR(INDEX(Feuil15!$C$4:$C$860,MATCH(Tableau1[[#This Row],[Code]],Feuil15!$B$4:$B$860,0)),0)</f>
        <v>0</v>
      </c>
      <c r="F326" s="3" t="str">
        <f t="array" ref="F326">IFERROR(INDEX(Feuil15!$A$4:$A$860,MATCH(1,(Feuil15!$B$4:$B$860=Tableau1[[#This Row],[Code]])*(Feuil15!$A$4:$A$860&lt;&gt;Tableau1[[#This Row],[Emplacement1]]),0),1),"Non présent")</f>
        <v>Non présent</v>
      </c>
      <c r="G326" s="3">
        <f t="array" ref="G326">IFERROR(INDEX(Feuil15!$C$4:$C$860,MATCH(1,(Feuil15!$B$4:$B$860=Tableau1[[#This Row],[Code]])*(Feuil15!$A$4:$A$860&lt;&gt;Tableau1[[#This Row],[Emplacement1]]),0),1),0)</f>
        <v>0</v>
      </c>
      <c r="H326" s="3" t="str">
        <f t="array" ref="H32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6" s="3">
        <f t="array" ref="I32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6" s="3" t="str">
        <f t="array" ref="J3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6" s="3">
        <f t="array" ref="K3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6" s="3" t="str">
        <f t="array" ref="L3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6" s="3">
        <f t="array" ref="M3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6" s="3" t="str">
        <f t="array" ref="N3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6" s="3" t="str">
        <f t="array" ref="P3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6" s="3">
        <f t="array" ref="Q3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7" spans="1:18" x14ac:dyDescent="0.25">
      <c r="A327" t="s">
        <v>763</v>
      </c>
      <c r="B327" s="3">
        <v>43876786</v>
      </c>
      <c r="C327" s="28" t="s">
        <v>324</v>
      </c>
      <c r="D327" t="str">
        <f t="array" ref="D327">IFERROR(INDEX(Feuil15!$A$4:$A$860,MATCH(Tableau1[[#This Row],[Code]],Feuil15!$B$4:$B$860,0)),"Non présent")</f>
        <v>Non présent</v>
      </c>
      <c r="E327">
        <f>IFERROR(INDEX(Feuil15!$C$4:$C$860,MATCH(Tableau1[[#This Row],[Code]],Feuil15!$B$4:$B$860,0)),0)</f>
        <v>0</v>
      </c>
      <c r="F327" s="3" t="str">
        <f t="array" ref="F327">IFERROR(INDEX(Feuil15!$A$4:$A$860,MATCH(1,(Feuil15!$B$4:$B$860=Tableau1[[#This Row],[Code]])*(Feuil15!$A$4:$A$860&lt;&gt;Tableau1[[#This Row],[Emplacement1]]),0),1),"Non présent")</f>
        <v>Non présent</v>
      </c>
      <c r="G327" s="3">
        <f t="array" ref="G327">IFERROR(INDEX(Feuil15!$C$4:$C$860,MATCH(1,(Feuil15!$B$4:$B$860=Tableau1[[#This Row],[Code]])*(Feuil15!$A$4:$A$860&lt;&gt;Tableau1[[#This Row],[Emplacement1]]),0),1),0)</f>
        <v>0</v>
      </c>
      <c r="H327" s="3" t="str">
        <f t="array" ref="H32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7" s="3">
        <f t="array" ref="I32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7" s="3" t="str">
        <f t="array" ref="J3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7" s="3">
        <f t="array" ref="K3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7" s="3" t="str">
        <f t="array" ref="L3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7" s="3">
        <f t="array" ref="M3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7" s="3" t="str">
        <f t="array" ref="N3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7" s="3" t="str">
        <f t="array" ref="P3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7" s="3">
        <f t="array" ref="Q3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8" spans="1:18" x14ac:dyDescent="0.25">
      <c r="A328" t="s">
        <v>764</v>
      </c>
      <c r="B328" s="3">
        <v>43876780</v>
      </c>
      <c r="C328" s="28" t="s">
        <v>324</v>
      </c>
      <c r="D328" t="str">
        <f t="array" ref="D328">IFERROR(INDEX(Feuil15!$A$4:$A$860,MATCH(Tableau1[[#This Row],[Code]],Feuil15!$B$4:$B$860,0)),"Non présent")</f>
        <v>Non présent</v>
      </c>
      <c r="E328">
        <f>IFERROR(INDEX(Feuil15!$C$4:$C$860,MATCH(Tableau1[[#This Row],[Code]],Feuil15!$B$4:$B$860,0)),0)</f>
        <v>0</v>
      </c>
      <c r="F328" s="3" t="str">
        <f t="array" ref="F328">IFERROR(INDEX(Feuil15!$A$4:$A$860,MATCH(1,(Feuil15!$B$4:$B$860=Tableau1[[#This Row],[Code]])*(Feuil15!$A$4:$A$860&lt;&gt;Tableau1[[#This Row],[Emplacement1]]),0),1),"Non présent")</f>
        <v>Non présent</v>
      </c>
      <c r="G328" s="3">
        <f t="array" ref="G328">IFERROR(INDEX(Feuil15!$C$4:$C$860,MATCH(1,(Feuil15!$B$4:$B$860=Tableau1[[#This Row],[Code]])*(Feuil15!$A$4:$A$860&lt;&gt;Tableau1[[#This Row],[Emplacement1]]),0),1),0)</f>
        <v>0</v>
      </c>
      <c r="H328" s="3" t="str">
        <f t="array" ref="H32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8" s="3">
        <f t="array" ref="I32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8" s="3" t="str">
        <f t="array" ref="J3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8" s="3">
        <f t="array" ref="K3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8" s="3" t="str">
        <f t="array" ref="L3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8" s="3">
        <f t="array" ref="M3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8" s="3" t="str">
        <f t="array" ref="N3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8" s="3" t="str">
        <f t="array" ref="P3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8" s="3">
        <f t="array" ref="Q3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 emplacement laiterie</vt:lpstr>
      <vt:lpstr>Feuil15</vt:lpstr>
      <vt:lpstr>Feuil2</vt:lpstr>
      <vt:lpstr>Feuil16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Bétrémieux,Nicolas,MARCONNELLE,Stagiaire pour Physical Logistics</dc:creator>
  <cp:lastModifiedBy>PUBetremNi</cp:lastModifiedBy>
  <dcterms:created xsi:type="dcterms:W3CDTF">2019-10-21T11:43:43Z</dcterms:created>
  <dcterms:modified xsi:type="dcterms:W3CDTF">2019-11-07T10:55:20Z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Nicolas.Betremieux@purina.nestle.com</vt:lpwstr>
  </property>
  <property fmtid="{D5CDD505-2E9C-101B-9397-08002B2CF9AE}" pid="5" name="MSIP_Label_1ada0a2f-b917-4d51-b0d0-d418a10c8b23_SetDate">
    <vt:lpwstr>2019-10-21T12:38:10.4405206Z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b7217209-f1b3-447f-b872-e7a2250c6e0a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</Properties>
</file>