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nv3039\Desktop\"/>
    </mc:Choice>
  </mc:AlternateContent>
  <xr:revisionPtr revIDLastSave="0" documentId="13_ncr:1_{1CA8B9AB-D25D-4BD3-BF50-6B091BB96784}" xr6:coauthVersionLast="47" xr6:coauthVersionMax="47" xr10:uidLastSave="{00000000-0000-0000-0000-000000000000}"/>
  <bookViews>
    <workbookView xWindow="-120" yWindow="-120" windowWidth="29040" windowHeight="15840" xr2:uid="{38EF4617-8659-4496-94EC-C047EC6F2217}"/>
  </bookViews>
  <sheets>
    <sheet name="Matric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36" i="1" l="1"/>
  <c r="H35" i="1"/>
  <c r="H34" i="1"/>
  <c r="H33" i="1"/>
  <c r="H32" i="1"/>
  <c r="H31" i="1"/>
  <c r="G36" i="1"/>
  <c r="G34" i="1"/>
  <c r="G33" i="1"/>
  <c r="G32" i="1"/>
  <c r="G31" i="1"/>
  <c r="F36" i="1"/>
  <c r="F35" i="1"/>
  <c r="F33" i="1"/>
  <c r="F32" i="1"/>
  <c r="F31" i="1"/>
  <c r="E36" i="1"/>
  <c r="E35" i="1"/>
  <c r="E34" i="1"/>
  <c r="E32" i="1"/>
  <c r="E31" i="1"/>
  <c r="D36" i="1"/>
  <c r="D35" i="1"/>
  <c r="D34" i="1"/>
  <c r="D33" i="1"/>
  <c r="D31" i="1"/>
  <c r="C36" i="1"/>
  <c r="C35" i="1"/>
  <c r="C34" i="1"/>
  <c r="C33" i="1"/>
  <c r="C32" i="1"/>
  <c r="C31" i="1"/>
  <c r="B36" i="1"/>
  <c r="B35" i="1"/>
  <c r="B34" i="1"/>
  <c r="B33" i="1"/>
  <c r="B32" i="1"/>
  <c r="B31" i="1"/>
  <c r="G35" i="1"/>
  <c r="F34" i="1"/>
  <c r="E33" i="1"/>
  <c r="D32" i="1"/>
  <c r="A30" i="1" a="1"/>
  <c r="A30" i="1" s="1"/>
  <c r="B28" i="1" s="1" a="1"/>
  <c r="M20" i="1" a="1"/>
  <c r="M20" i="1" s="1"/>
  <c r="L20" i="1" a="1"/>
  <c r="L20" i="1" s="1"/>
  <c r="B30" i="1" s="1"/>
  <c r="C30" i="1" s="1"/>
  <c r="J20" i="1" a="1"/>
  <c r="J20" i="1" s="1"/>
  <c r="B29" i="1" s="1" a="1"/>
  <c r="H18" i="1"/>
  <c r="G18" i="1"/>
  <c r="F18" i="1"/>
  <c r="E18" i="1"/>
  <c r="B16" i="1"/>
  <c r="H15" i="1"/>
  <c r="G15" i="1"/>
  <c r="F15" i="1"/>
  <c r="C13" i="1"/>
  <c r="B13" i="1"/>
  <c r="H12" i="1"/>
  <c r="G12" i="1"/>
  <c r="B12" i="1" a="1"/>
  <c r="D18" i="1" s="1"/>
  <c r="D8" i="1"/>
  <c r="B37" i="1" l="1"/>
  <c r="H30" i="1"/>
  <c r="G30" i="1"/>
  <c r="F30" i="1"/>
  <c r="F37" i="1" s="1"/>
  <c r="E30" i="1"/>
  <c r="D30" i="1"/>
  <c r="B29" i="1"/>
  <c r="H28" i="1"/>
  <c r="D28" i="1"/>
  <c r="G28" i="1"/>
  <c r="F28" i="1"/>
  <c r="B28" i="1"/>
  <c r="E28" i="1"/>
  <c r="C28" i="1"/>
  <c r="E13" i="1"/>
  <c r="F13" i="1"/>
  <c r="E16" i="1"/>
  <c r="H13" i="1"/>
  <c r="D13" i="1"/>
  <c r="D16" i="1"/>
  <c r="B14" i="1"/>
  <c r="C14" i="1"/>
  <c r="B17" i="1"/>
  <c r="E17" i="1"/>
  <c r="F17" i="1"/>
  <c r="C12" i="1"/>
  <c r="B15" i="1"/>
  <c r="H17" i="1"/>
  <c r="G13" i="1"/>
  <c r="F16" i="1"/>
  <c r="G16" i="1"/>
  <c r="H16" i="1"/>
  <c r="C17" i="1"/>
  <c r="F14" i="1"/>
  <c r="G17" i="1"/>
  <c r="D12" i="1"/>
  <c r="C15" i="1"/>
  <c r="B18" i="1"/>
  <c r="B12" i="1"/>
  <c r="E12" i="1"/>
  <c r="D15" i="1"/>
  <c r="C18" i="1"/>
  <c r="C16" i="1"/>
  <c r="D14" i="1"/>
  <c r="E14" i="1"/>
  <c r="D17" i="1"/>
  <c r="G14" i="1"/>
  <c r="H14" i="1"/>
  <c r="F12" i="1"/>
  <c r="E15" i="1"/>
  <c r="B20" i="1" l="1" a="1"/>
  <c r="B20" i="1" s="1"/>
  <c r="C37" i="1" l="1"/>
  <c r="D37" i="1" l="1"/>
  <c r="H37" i="1"/>
  <c r="G37" i="1"/>
  <c r="E37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<sst xmlns="http://schemas.openxmlformats.org/spreadsheetml/2006/main" count="10" uniqueCount="10">
  <si>
    <t>Mes données initiales</t>
  </si>
  <si>
    <t>Matrice A</t>
  </si>
  <si>
    <t>TRANSPOSE</t>
  </si>
  <si>
    <t>Calcul de A</t>
  </si>
  <si>
    <t>X</t>
  </si>
  <si>
    <t>Matrice B</t>
  </si>
  <si>
    <t>₌</t>
  </si>
  <si>
    <t>Résultat</t>
  </si>
  <si>
    <t>INVERSEMAT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</si>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</sst>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_-* #,##0.00\ _€_-;\-* #,##0.00\ _€_-;_-* &quot;-&quot;??\ _€_-;_-@_-"/>
    <numFmt numFmtId="165" formatCode="#,##0.00_ ;\-#,##0.00\ 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</font>
    <font>
      <b/>
      <sz val="10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61">
    <xf numFmtId="0" fontId="0" fillId="0" borderId="0" xfId="0"/>
    <xf numFmtId="164" fontId="0" fillId="0" borderId="0" xfId="0" applyNumberFormat="1"/>
    <xf numFmtId="164" fontId="3" fillId="2" borderId="0" xfId="0" applyNumberFormat="1" applyFont="1" applyFill="1" applyAlignment="1">
      <alignment horizontal="center"/>
    </xf>
    <xf numFmtId="0" fontId="0" fillId="0" borderId="0" xfId="0" applyAlignment="1">
      <alignment horizontal="center"/>
    </xf>
    <xf numFmtId="43" fontId="4" fillId="0" borderId="0" xfId="0" applyNumberFormat="1" applyFont="1"/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165" fontId="6" fillId="0" borderId="3" xfId="1" applyNumberFormat="1" applyFont="1" applyBorder="1" applyAlignment="1">
      <alignment vertical="center"/>
    </xf>
    <xf numFmtId="14" fontId="0" fillId="0" borderId="0" xfId="0" applyNumberFormat="1" applyAlignment="1">
      <alignment horizontal="center"/>
    </xf>
    <xf numFmtId="2" fontId="0" fillId="0" borderId="0" xfId="0" applyNumberFormat="1"/>
    <xf numFmtId="0" fontId="5" fillId="0" borderId="0" xfId="0" applyFont="1" applyAlignment="1">
      <alignment horizontal="center" vertical="center"/>
    </xf>
    <xf numFmtId="4" fontId="3" fillId="2" borderId="4" xfId="0" applyNumberFormat="1" applyFont="1" applyFill="1" applyBorder="1" applyAlignment="1">
      <alignment horizontal="center" vertical="center"/>
    </xf>
    <xf numFmtId="165" fontId="0" fillId="0" borderId="0" xfId="0" applyNumberFormat="1"/>
    <xf numFmtId="0" fontId="2" fillId="0" borderId="5" xfId="0" applyFont="1" applyBorder="1" applyAlignment="1">
      <alignment horizontal="center" vertical="center" textRotation="135"/>
    </xf>
    <xf numFmtId="165" fontId="6" fillId="0" borderId="6" xfId="1" applyNumberFormat="1" applyFont="1" applyBorder="1" applyAlignment="1">
      <alignment horizontal="center" vertical="center"/>
    </xf>
    <xf numFmtId="165" fontId="6" fillId="0" borderId="2" xfId="1" applyNumberFormat="1" applyFont="1" applyBorder="1" applyAlignment="1">
      <alignment horizontal="center" vertical="center"/>
    </xf>
    <xf numFmtId="165" fontId="6" fillId="0" borderId="7" xfId="1" applyNumberFormat="1" applyFont="1" applyBorder="1" applyAlignment="1">
      <alignment horizontal="center" vertical="center"/>
    </xf>
    <xf numFmtId="165" fontId="6" fillId="0" borderId="8" xfId="1" applyNumberFormat="1" applyFont="1" applyBorder="1" applyAlignment="1">
      <alignment horizontal="center" vertical="center"/>
    </xf>
    <xf numFmtId="165" fontId="6" fillId="0" borderId="3" xfId="1" applyNumberFormat="1" applyFont="1" applyBorder="1" applyAlignment="1">
      <alignment horizontal="center" vertical="center"/>
    </xf>
    <xf numFmtId="165" fontId="6" fillId="0" borderId="9" xfId="1" applyNumberFormat="1" applyFont="1" applyBorder="1" applyAlignment="1">
      <alignment horizontal="center" vertical="center"/>
    </xf>
    <xf numFmtId="165" fontId="6" fillId="0" borderId="10" xfId="1" applyNumberFormat="1" applyFont="1" applyBorder="1" applyAlignment="1">
      <alignment horizontal="center" vertical="center"/>
    </xf>
    <xf numFmtId="165" fontId="6" fillId="0" borderId="11" xfId="1" applyNumberFormat="1" applyFont="1" applyBorder="1" applyAlignment="1">
      <alignment horizontal="center" vertical="center"/>
    </xf>
    <xf numFmtId="165" fontId="6" fillId="0" borderId="12" xfId="1" applyNumberFormat="1" applyFon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4" fontId="3" fillId="2" borderId="13" xfId="0" applyNumberFormat="1" applyFont="1" applyFill="1" applyBorder="1" applyAlignment="1">
      <alignment horizontal="center"/>
    </xf>
    <xf numFmtId="43" fontId="0" fillId="0" borderId="0" xfId="0" applyNumberFormat="1" applyAlignment="1">
      <alignment horizontal="center" vertical="center"/>
    </xf>
    <xf numFmtId="1" fontId="4" fillId="2" borderId="0" xfId="0" applyNumberFormat="1" applyFont="1" applyFill="1" applyAlignment="1">
      <alignment horizontal="center" vertical="center"/>
    </xf>
    <xf numFmtId="43" fontId="7" fillId="0" borderId="0" xfId="0" applyNumberFormat="1" applyFont="1" applyAlignment="1">
      <alignment horizontal="center" vertical="center"/>
    </xf>
    <xf numFmtId="165" fontId="0" fillId="0" borderId="2" xfId="0" applyNumberFormat="1" applyBorder="1"/>
    <xf numFmtId="165" fontId="0" fillId="0" borderId="7" xfId="0" applyNumberFormat="1" applyBorder="1"/>
    <xf numFmtId="165" fontId="6" fillId="0" borderId="14" xfId="0" applyNumberFormat="1" applyFont="1" applyBorder="1"/>
    <xf numFmtId="165" fontId="6" fillId="0" borderId="15" xfId="0" applyNumberFormat="1" applyFont="1" applyBorder="1"/>
    <xf numFmtId="165" fontId="6" fillId="0" borderId="16" xfId="0" applyNumberFormat="1" applyFont="1" applyBorder="1"/>
    <xf numFmtId="165" fontId="8" fillId="0" borderId="14" xfId="1" applyNumberFormat="1" applyFont="1" applyBorder="1"/>
    <xf numFmtId="0" fontId="2" fillId="0" borderId="0" xfId="0" applyFont="1" applyAlignment="1">
      <alignment horizontal="center"/>
    </xf>
    <xf numFmtId="165" fontId="0" fillId="0" borderId="8" xfId="0" applyNumberFormat="1" applyBorder="1"/>
    <xf numFmtId="165" fontId="0" fillId="0" borderId="3" xfId="0" applyNumberFormat="1" applyBorder="1"/>
    <xf numFmtId="165" fontId="0" fillId="0" borderId="9" xfId="0" applyNumberFormat="1" applyBorder="1"/>
    <xf numFmtId="165" fontId="0" fillId="0" borderId="15" xfId="0" applyNumberFormat="1" applyBorder="1"/>
    <xf numFmtId="165" fontId="0" fillId="0" borderId="10" xfId="0" applyNumberFormat="1" applyBorder="1"/>
    <xf numFmtId="165" fontId="0" fillId="0" borderId="11" xfId="0" applyNumberFormat="1" applyBorder="1"/>
    <xf numFmtId="165" fontId="0" fillId="0" borderId="12" xfId="0" applyNumberFormat="1" applyBorder="1"/>
    <xf numFmtId="165" fontId="0" fillId="0" borderId="16" xfId="0" applyNumberFormat="1" applyBorder="1"/>
    <xf numFmtId="2" fontId="0" fillId="2" borderId="13" xfId="0" applyNumberFormat="1" applyFill="1" applyBorder="1" applyAlignment="1">
      <alignment horizontal="center"/>
    </xf>
    <xf numFmtId="43" fontId="0" fillId="0" borderId="0" xfId="0" applyNumberFormat="1" applyAlignment="1">
      <alignment horizontal="center" vertical="center"/>
    </xf>
    <xf numFmtId="43" fontId="6" fillId="0" borderId="0" xfId="0" applyNumberFormat="1" applyFont="1"/>
    <xf numFmtId="43" fontId="7" fillId="0" borderId="0" xfId="0" applyNumberFormat="1" applyFont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65" fontId="9" fillId="3" borderId="8" xfId="0" applyNumberFormat="1" applyFont="1" applyFill="1" applyBorder="1"/>
    <xf numFmtId="165" fontId="9" fillId="0" borderId="3" xfId="0" applyNumberFormat="1" applyFont="1" applyBorder="1"/>
    <xf numFmtId="165" fontId="9" fillId="0" borderId="9" xfId="0" applyNumberFormat="1" applyFont="1" applyBorder="1"/>
    <xf numFmtId="165" fontId="0" fillId="3" borderId="3" xfId="0" applyNumberFormat="1" applyFill="1" applyBorder="1"/>
    <xf numFmtId="165" fontId="0" fillId="3" borderId="12" xfId="0" applyNumberFormat="1" applyFill="1" applyBorder="1"/>
    <xf numFmtId="2" fontId="2" fillId="0" borderId="0" xfId="0" applyNumberFormat="1" applyFont="1" applyAlignment="1">
      <alignment horizontal="right"/>
    </xf>
    <xf numFmtId="165" fontId="9" fillId="0" borderId="0" xfId="0" applyNumberFormat="1" applyFont="1"/>
    <xf numFmtId="2" fontId="2" fillId="0" borderId="0" xfId="0" applyNumberFormat="1" applyFont="1"/>
    <xf numFmtId="165" fontId="9" fillId="0" borderId="6" xfId="1" applyNumberFormat="1" applyFont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AE61AB-0C0F-44FE-B904-64BF84F690B8}">
  <dimension ref="A1:M37"/>
  <sheetViews>
    <sheetView tabSelected="1" topLeftCell="A7" workbookViewId="0">
      <selection activeCell="L32" sqref="L32"/>
    </sheetView>
  </sheetViews>
  <sheetFormatPr baseColWidth="10" defaultRowHeight="15" x14ac:dyDescent="0.25"/>
  <cols>
    <col min="4" max="5" width="12.42578125" bestFit="1" customWidth="1"/>
    <col min="7" max="7" width="12.42578125" bestFit="1" customWidth="1"/>
  </cols>
  <sheetData>
    <row r="1" spans="1:13" ht="23.25" x14ac:dyDescent="0.35">
      <c r="A1" s="1"/>
      <c r="B1" s="2" t="s">
        <v>0</v>
      </c>
      <c r="C1" s="2"/>
      <c r="D1" s="2"/>
      <c r="E1" s="2"/>
      <c r="F1" s="2"/>
      <c r="G1" s="2"/>
      <c r="H1" s="2"/>
      <c r="I1" s="1"/>
      <c r="J1" s="1"/>
      <c r="K1" s="1"/>
      <c r="L1" s="1"/>
      <c r="M1" s="3"/>
    </row>
    <row r="2" spans="1:13" ht="15.75" thickBot="1" x14ac:dyDescent="0.3">
      <c r="A2" s="1"/>
      <c r="B2" s="4">
        <v>662211.65999999992</v>
      </c>
      <c r="C2" s="4">
        <v>426070.93</v>
      </c>
      <c r="D2" s="4">
        <v>1417494.3499999996</v>
      </c>
      <c r="E2" s="4">
        <v>1671162.95</v>
      </c>
      <c r="F2" s="4">
        <v>232904.01</v>
      </c>
      <c r="G2" s="4">
        <v>5384134.4000000004</v>
      </c>
      <c r="H2" s="4">
        <v>291336.47000000003</v>
      </c>
      <c r="I2" s="1"/>
      <c r="J2" s="1"/>
      <c r="K2" s="1"/>
      <c r="L2" s="1"/>
      <c r="M2" s="3"/>
    </row>
    <row r="3" spans="1:13" x14ac:dyDescent="0.25">
      <c r="A3" s="1"/>
      <c r="B3" s="5">
        <v>903001</v>
      </c>
      <c r="C3" s="6">
        <v>903002</v>
      </c>
      <c r="D3" s="6">
        <v>900601</v>
      </c>
      <c r="E3" s="6">
        <v>900602</v>
      </c>
      <c r="F3" s="6">
        <v>900604</v>
      </c>
      <c r="G3" s="6">
        <v>900605</v>
      </c>
      <c r="H3" s="6">
        <v>900901</v>
      </c>
      <c r="I3" s="1"/>
      <c r="J3" s="1"/>
      <c r="K3" s="1"/>
      <c r="L3" s="1"/>
      <c r="M3" s="3"/>
    </row>
    <row r="4" spans="1:13" x14ac:dyDescent="0.25">
      <c r="A4" s="7">
        <v>903001</v>
      </c>
      <c r="B4" s="8">
        <v>1</v>
      </c>
      <c r="C4" s="8">
        <v>3.75</v>
      </c>
      <c r="D4" s="8">
        <v>1.5</v>
      </c>
      <c r="E4" s="8">
        <v>1.5</v>
      </c>
      <c r="F4" s="8">
        <v>4.4568245125348191</v>
      </c>
      <c r="G4" s="8">
        <v>1.5</v>
      </c>
      <c r="H4" s="8">
        <v>1.5</v>
      </c>
      <c r="I4" s="1"/>
      <c r="J4" s="1"/>
      <c r="K4" s="1"/>
      <c r="L4" s="1"/>
      <c r="M4" s="3"/>
    </row>
    <row r="5" spans="1:13" x14ac:dyDescent="0.25">
      <c r="A5" s="7">
        <v>903002</v>
      </c>
      <c r="B5" s="8">
        <v>5.26</v>
      </c>
      <c r="C5" s="8">
        <v>1.5</v>
      </c>
      <c r="D5" s="8">
        <v>1.5</v>
      </c>
      <c r="E5" s="8">
        <v>1.5</v>
      </c>
      <c r="F5" s="8">
        <v>1</v>
      </c>
      <c r="G5" s="8">
        <v>1.5</v>
      </c>
      <c r="H5" s="8">
        <v>1.5</v>
      </c>
      <c r="I5" s="1"/>
      <c r="J5" s="1"/>
      <c r="K5" s="1"/>
      <c r="L5" s="1"/>
      <c r="M5" s="3"/>
    </row>
    <row r="6" spans="1:13" x14ac:dyDescent="0.25">
      <c r="A6" s="7">
        <v>900601</v>
      </c>
      <c r="B6" s="8">
        <v>1.5</v>
      </c>
      <c r="C6" s="8">
        <v>1.5</v>
      </c>
      <c r="D6" s="8">
        <v>1.5</v>
      </c>
      <c r="E6" s="8">
        <v>1.5</v>
      </c>
      <c r="F6" s="8">
        <v>3.3426183844011144</v>
      </c>
      <c r="G6" s="8">
        <v>1.5</v>
      </c>
      <c r="H6" s="8">
        <v>1.5</v>
      </c>
      <c r="I6" s="1"/>
      <c r="J6" s="1"/>
      <c r="K6" s="1"/>
      <c r="L6" s="1"/>
      <c r="M6" s="9"/>
    </row>
    <row r="7" spans="1:13" x14ac:dyDescent="0.25">
      <c r="A7" s="7">
        <v>900602</v>
      </c>
      <c r="B7" s="8">
        <v>1.5</v>
      </c>
      <c r="C7" s="8">
        <v>1.5</v>
      </c>
      <c r="D7" s="8">
        <v>1.5</v>
      </c>
      <c r="E7" s="8">
        <v>1.5</v>
      </c>
      <c r="F7" s="8">
        <v>3.0640668523676879</v>
      </c>
      <c r="G7" s="8">
        <v>1.5</v>
      </c>
      <c r="H7" s="8">
        <v>1.5</v>
      </c>
      <c r="I7" s="1"/>
      <c r="J7" s="1"/>
      <c r="K7" s="1"/>
      <c r="L7" s="1"/>
      <c r="M7" s="9"/>
    </row>
    <row r="8" spans="1:13" x14ac:dyDescent="0.25">
      <c r="A8" s="7">
        <v>900604</v>
      </c>
      <c r="B8" s="8">
        <v>1.5</v>
      </c>
      <c r="C8" s="8">
        <v>1.41</v>
      </c>
      <c r="D8" s="8">
        <f>3.51617440225035/100</f>
        <v>3.5161744022503501E-2</v>
      </c>
      <c r="E8" s="8">
        <v>1.5</v>
      </c>
      <c r="F8" s="8">
        <v>1.5</v>
      </c>
      <c r="G8" s="8">
        <v>1.5</v>
      </c>
      <c r="H8" s="8">
        <v>1.5</v>
      </c>
      <c r="I8" s="10"/>
      <c r="J8" s="10"/>
      <c r="K8" s="10"/>
      <c r="L8" s="1"/>
      <c r="M8" s="3"/>
    </row>
    <row r="9" spans="1:13" x14ac:dyDescent="0.25">
      <c r="A9" s="7">
        <v>900605</v>
      </c>
      <c r="B9" s="8">
        <v>1.5</v>
      </c>
      <c r="C9" s="8">
        <v>1.5</v>
      </c>
      <c r="D9" s="8">
        <v>1.5</v>
      </c>
      <c r="E9" s="8">
        <v>1.5</v>
      </c>
      <c r="F9" s="8">
        <v>1.1399999999999999</v>
      </c>
      <c r="G9" s="8">
        <v>1.5</v>
      </c>
      <c r="H9" s="8">
        <v>1.5</v>
      </c>
      <c r="I9" s="1"/>
      <c r="J9" s="1"/>
      <c r="K9" s="1"/>
      <c r="L9" s="1"/>
      <c r="M9" s="3"/>
    </row>
    <row r="10" spans="1:13" x14ac:dyDescent="0.25">
      <c r="A10" s="7">
        <v>900901</v>
      </c>
      <c r="B10" s="8">
        <v>1.64</v>
      </c>
      <c r="C10" s="8">
        <v>1.5</v>
      </c>
      <c r="D10" s="8">
        <v>1.5</v>
      </c>
      <c r="E10" s="8">
        <v>1.5</v>
      </c>
      <c r="F10" s="8">
        <v>1.5</v>
      </c>
      <c r="G10" s="8">
        <v>1.5</v>
      </c>
      <c r="H10" s="8">
        <v>1.5</v>
      </c>
      <c r="I10" s="1"/>
      <c r="J10" s="1"/>
      <c r="K10" s="1"/>
      <c r="L10" s="1"/>
      <c r="M10" s="3"/>
    </row>
    <row r="11" spans="1:13" ht="24" thickBot="1" x14ac:dyDescent="0.3">
      <c r="A11" s="11"/>
      <c r="B11" s="12" t="s">
        <v>1</v>
      </c>
      <c r="C11" s="12"/>
      <c r="D11" s="12"/>
      <c r="E11" s="12"/>
      <c r="F11" s="12"/>
      <c r="G11" s="12"/>
      <c r="H11" s="12"/>
      <c r="I11" s="13"/>
      <c r="J11" s="13"/>
      <c r="K11" s="13"/>
      <c r="L11" s="13"/>
      <c r="M11" s="3"/>
    </row>
    <row r="12" spans="1:13" x14ac:dyDescent="0.25">
      <c r="A12" s="14" t="s">
        <v>2</v>
      </c>
      <c r="B12" s="15">
        <f t="array" ref="B12:H18">TRANSPOSE(B4:H10)</f>
        <v>1</v>
      </c>
      <c r="C12" s="16">
        <v>5.26</v>
      </c>
      <c r="D12" s="16">
        <v>1.5</v>
      </c>
      <c r="E12" s="16">
        <v>1.5</v>
      </c>
      <c r="F12" s="16">
        <v>1.5</v>
      </c>
      <c r="G12" s="16">
        <v>1.5</v>
      </c>
      <c r="H12" s="17">
        <v>1.64</v>
      </c>
      <c r="I12" s="10"/>
      <c r="J12" s="10"/>
      <c r="K12" s="10"/>
      <c r="L12" s="10"/>
      <c r="M12" s="3"/>
    </row>
    <row r="13" spans="1:13" x14ac:dyDescent="0.25">
      <c r="A13" s="14"/>
      <c r="B13" s="18">
        <v>3.75</v>
      </c>
      <c r="C13" s="19">
        <v>1.5</v>
      </c>
      <c r="D13" s="19">
        <v>1.5</v>
      </c>
      <c r="E13" s="19">
        <v>1.5</v>
      </c>
      <c r="F13" s="19">
        <v>1.41</v>
      </c>
      <c r="G13" s="19">
        <v>1.5</v>
      </c>
      <c r="H13" s="20">
        <v>1.5</v>
      </c>
      <c r="I13" s="10"/>
      <c r="J13" s="10"/>
      <c r="K13" s="10"/>
      <c r="L13" s="10"/>
      <c r="M13" s="3"/>
    </row>
    <row r="14" spans="1:13" x14ac:dyDescent="0.25">
      <c r="A14" s="14"/>
      <c r="B14" s="18">
        <v>1.5</v>
      </c>
      <c r="C14" s="19">
        <v>1.5</v>
      </c>
      <c r="D14" s="19">
        <v>1.5</v>
      </c>
      <c r="E14" s="19">
        <v>1.5</v>
      </c>
      <c r="F14" s="19">
        <v>3.5161744022503501E-2</v>
      </c>
      <c r="G14" s="19">
        <v>1.5</v>
      </c>
      <c r="H14" s="20">
        <v>1.5</v>
      </c>
      <c r="I14" s="10"/>
      <c r="J14" s="10"/>
      <c r="K14" s="10"/>
      <c r="L14" s="10"/>
      <c r="M14" s="3"/>
    </row>
    <row r="15" spans="1:13" x14ac:dyDescent="0.25">
      <c r="A15" s="14"/>
      <c r="B15" s="18">
        <v>1.5</v>
      </c>
      <c r="C15" s="19">
        <v>1.5</v>
      </c>
      <c r="D15" s="19">
        <v>1.5</v>
      </c>
      <c r="E15" s="19">
        <v>1.5</v>
      </c>
      <c r="F15" s="19">
        <v>1.5</v>
      </c>
      <c r="G15" s="19">
        <v>1.5</v>
      </c>
      <c r="H15" s="20">
        <v>1.5</v>
      </c>
      <c r="I15" s="10"/>
      <c r="J15" s="10"/>
      <c r="K15" s="10"/>
      <c r="L15" s="10"/>
      <c r="M15" s="3"/>
    </row>
    <row r="16" spans="1:13" x14ac:dyDescent="0.25">
      <c r="A16" s="14"/>
      <c r="B16" s="18">
        <v>4.4568245125348191</v>
      </c>
      <c r="C16" s="19">
        <v>1</v>
      </c>
      <c r="D16" s="19">
        <v>3.3426183844011144</v>
      </c>
      <c r="E16" s="19">
        <v>3.0640668523676879</v>
      </c>
      <c r="F16" s="19">
        <v>1.5</v>
      </c>
      <c r="G16" s="19">
        <v>1.1399999999999999</v>
      </c>
      <c r="H16" s="20">
        <v>1.5</v>
      </c>
      <c r="I16" s="10"/>
      <c r="J16" s="10"/>
      <c r="K16" s="10"/>
      <c r="L16" s="10"/>
      <c r="M16" s="3"/>
    </row>
    <row r="17" spans="1:13" x14ac:dyDescent="0.25">
      <c r="A17" s="14"/>
      <c r="B17" s="18">
        <v>1.5</v>
      </c>
      <c r="C17" s="19">
        <v>1.5</v>
      </c>
      <c r="D17" s="19">
        <v>1.5</v>
      </c>
      <c r="E17" s="19">
        <v>1.5</v>
      </c>
      <c r="F17" s="19">
        <v>1.5</v>
      </c>
      <c r="G17" s="19">
        <v>1.5</v>
      </c>
      <c r="H17" s="20">
        <v>1.5</v>
      </c>
      <c r="I17" s="10"/>
      <c r="J17" s="10"/>
      <c r="K17" s="10"/>
      <c r="L17" s="10"/>
      <c r="M17" s="3"/>
    </row>
    <row r="18" spans="1:13" ht="15.75" thickBot="1" x14ac:dyDescent="0.3">
      <c r="A18" s="14"/>
      <c r="B18" s="21">
        <v>1.5</v>
      </c>
      <c r="C18" s="22">
        <v>1.5</v>
      </c>
      <c r="D18" s="22">
        <v>1.5</v>
      </c>
      <c r="E18" s="22">
        <v>1.5</v>
      </c>
      <c r="F18" s="22">
        <v>1.5</v>
      </c>
      <c r="G18" s="22">
        <v>1.5</v>
      </c>
      <c r="H18" s="23">
        <v>1.5</v>
      </c>
      <c r="I18" s="10"/>
      <c r="J18" s="10"/>
      <c r="K18" s="10"/>
      <c r="L18" s="10"/>
      <c r="M18" s="3"/>
    </row>
    <row r="19" spans="1:13" ht="24" thickBot="1" x14ac:dyDescent="0.4">
      <c r="A19" s="24"/>
      <c r="B19" s="25" t="s">
        <v>3</v>
      </c>
      <c r="C19" s="25"/>
      <c r="D19" s="25"/>
      <c r="E19" s="25"/>
      <c r="F19" s="25"/>
      <c r="G19" s="25"/>
      <c r="H19" s="25"/>
      <c r="I19" s="26" t="s">
        <v>4</v>
      </c>
      <c r="J19" s="27" t="s">
        <v>5</v>
      </c>
      <c r="K19" s="28" t="s">
        <v>6</v>
      </c>
      <c r="L19" s="27" t="s">
        <v>7</v>
      </c>
      <c r="M19" s="10"/>
    </row>
    <row r="20" spans="1:13" x14ac:dyDescent="0.25">
      <c r="A20" s="14" t="s">
        <v>8</v>
      </c>
      <c r="B20" s="60" t="e" cm="1">
        <f t="array" ref="B20">MINVERSE(B12:H18)</f>
        <v>#NUM!</v>
      </c>
      <c r="C20" s="29"/>
      <c r="D20" s="29"/>
      <c r="E20" s="29"/>
      <c r="F20" s="29"/>
      <c r="G20" s="29"/>
      <c r="H20" s="30"/>
      <c r="I20" s="26"/>
      <c r="J20" s="31" cm="1">
        <f t="array" ref="J20:J26">TRANSPOSE(B2:H2)</f>
        <v>662211.65999999992</v>
      </c>
      <c r="K20" s="28"/>
      <c r="L20" s="34" t="e" cm="1">
        <f t="array" aca="1" ref="L20" ca="1">produimat.ext((B12:H18),(J20:J26))</f>
        <v>#NAME?</v>
      </c>
      <c r="M20" s="35" cm="1">
        <f t="array" ref="M20:M26">TRANSPOSE(B3:H3)</f>
        <v>903001</v>
      </c>
    </row>
    <row r="21" spans="1:13" x14ac:dyDescent="0.25">
      <c r="A21" s="14"/>
      <c r="B21" s="36"/>
      <c r="C21" s="37"/>
      <c r="D21" s="37"/>
      <c r="E21" s="37"/>
      <c r="F21" s="37"/>
      <c r="G21" s="37"/>
      <c r="H21" s="38"/>
      <c r="I21" s="26"/>
      <c r="J21" s="32">
        <v>426070.93</v>
      </c>
      <c r="K21" s="28"/>
      <c r="L21" s="39"/>
      <c r="M21" s="35">
        <v>903002</v>
      </c>
    </row>
    <row r="22" spans="1:13" x14ac:dyDescent="0.25">
      <c r="A22" s="14"/>
      <c r="B22" s="36"/>
      <c r="C22" s="37"/>
      <c r="D22" s="37"/>
      <c r="E22" s="37"/>
      <c r="F22" s="37"/>
      <c r="G22" s="37"/>
      <c r="H22" s="38"/>
      <c r="I22" s="26"/>
      <c r="J22" s="32">
        <v>1417494.3499999996</v>
      </c>
      <c r="K22" s="28"/>
      <c r="L22" s="39"/>
      <c r="M22" s="35">
        <v>900601</v>
      </c>
    </row>
    <row r="23" spans="1:13" x14ac:dyDescent="0.25">
      <c r="A23" s="14"/>
      <c r="B23" s="36"/>
      <c r="C23" s="37"/>
      <c r="D23" s="37"/>
      <c r="E23" s="37"/>
      <c r="F23" s="37"/>
      <c r="G23" s="37"/>
      <c r="H23" s="38"/>
      <c r="I23" s="26"/>
      <c r="J23" s="32">
        <v>1671162.95</v>
      </c>
      <c r="K23" s="28"/>
      <c r="L23" s="39"/>
      <c r="M23" s="35">
        <v>900602</v>
      </c>
    </row>
    <row r="24" spans="1:13" x14ac:dyDescent="0.25">
      <c r="A24" s="14"/>
      <c r="B24" s="36"/>
      <c r="C24" s="37"/>
      <c r="D24" s="37"/>
      <c r="E24" s="37"/>
      <c r="F24" s="37"/>
      <c r="G24" s="37"/>
      <c r="H24" s="38"/>
      <c r="I24" s="26"/>
      <c r="J24" s="32">
        <v>232904.01</v>
      </c>
      <c r="K24" s="28"/>
      <c r="L24" s="39"/>
      <c r="M24" s="35">
        <v>900604</v>
      </c>
    </row>
    <row r="25" spans="1:13" x14ac:dyDescent="0.25">
      <c r="A25" s="14"/>
      <c r="B25" s="36"/>
      <c r="C25" s="37"/>
      <c r="D25" s="37"/>
      <c r="E25" s="37"/>
      <c r="F25" s="37"/>
      <c r="G25" s="37"/>
      <c r="H25" s="38"/>
      <c r="I25" s="26"/>
      <c r="J25" s="32">
        <v>5384134.4000000004</v>
      </c>
      <c r="K25" s="28"/>
      <c r="L25" s="39"/>
      <c r="M25" s="35">
        <v>900605</v>
      </c>
    </row>
    <row r="26" spans="1:13" ht="15.75" thickBot="1" x14ac:dyDescent="0.3">
      <c r="A26" s="14"/>
      <c r="B26" s="40"/>
      <c r="C26" s="41"/>
      <c r="D26" s="41"/>
      <c r="E26" s="41"/>
      <c r="F26" s="41"/>
      <c r="G26" s="41"/>
      <c r="H26" s="42"/>
      <c r="I26" s="26"/>
      <c r="J26" s="33">
        <v>291336.47000000003</v>
      </c>
      <c r="K26" s="28"/>
      <c r="L26" s="43"/>
      <c r="M26" s="35">
        <v>900901</v>
      </c>
    </row>
    <row r="27" spans="1:13" ht="15.75" thickBot="1" x14ac:dyDescent="0.3">
      <c r="A27" s="13"/>
      <c r="B27" s="44"/>
      <c r="C27" s="44"/>
      <c r="D27" s="44"/>
      <c r="E27" s="44"/>
      <c r="F27" s="44"/>
      <c r="G27" s="44"/>
      <c r="H27" s="44"/>
      <c r="I27" s="45"/>
      <c r="J27" s="46"/>
      <c r="K27" s="47"/>
      <c r="L27" s="13"/>
      <c r="M27" s="3"/>
    </row>
    <row r="28" spans="1:13" x14ac:dyDescent="0.25">
      <c r="A28" s="13"/>
      <c r="B28" s="48">
        <f t="array" ref="B28:H28">TRANSPOSE(A30:A36)</f>
        <v>903001</v>
      </c>
      <c r="C28" s="49">
        <v>903002</v>
      </c>
      <c r="D28" s="49">
        <v>900601</v>
      </c>
      <c r="E28" s="49">
        <v>900602</v>
      </c>
      <c r="F28" s="49">
        <v>900604</v>
      </c>
      <c r="G28" s="49">
        <v>900605</v>
      </c>
      <c r="H28" s="50">
        <v>900901</v>
      </c>
      <c r="I28" s="10"/>
      <c r="J28" s="10"/>
      <c r="K28" s="10"/>
      <c r="L28" s="10"/>
      <c r="M28" s="3"/>
    </row>
    <row r="29" spans="1:13" x14ac:dyDescent="0.25">
      <c r="A29" s="35"/>
      <c r="B29" s="36" cm="1">
        <f t="array" ref="B29:H29">TRANSPOSE(J20:J26)</f>
        <v>662211.65999999992</v>
      </c>
      <c r="C29" s="37">
        <v>426070.93</v>
      </c>
      <c r="D29" s="37">
        <v>1417494.3499999996</v>
      </c>
      <c r="E29" s="37">
        <v>1671162.95</v>
      </c>
      <c r="F29" s="37">
        <v>232904.01</v>
      </c>
      <c r="G29" s="37">
        <v>5384134.4000000004</v>
      </c>
      <c r="H29" s="38">
        <v>291336.47000000003</v>
      </c>
      <c r="I29" s="10"/>
      <c r="J29" s="10"/>
      <c r="K29" s="10"/>
      <c r="L29" s="10"/>
      <c r="M29" s="3"/>
    </row>
    <row r="30" spans="1:13" x14ac:dyDescent="0.25">
      <c r="A30" s="35" cm="1">
        <f t="array" ref="A30:A36">TRANSPOSE(B3:H3)</f>
        <v>903001</v>
      </c>
      <c r="B30" s="52" t="e">
        <f ca="1">-L20</f>
        <v>#NAME?</v>
      </c>
      <c r="C30" s="53" t="e">
        <f ca="1">-$B$30*C4</f>
        <v>#NAME?</v>
      </c>
      <c r="D30" s="53" t="e">
        <f ca="1">-$B$30*D4</f>
        <v>#NAME?</v>
      </c>
      <c r="E30" s="53" t="e">
        <f ca="1">-$B$30*E4</f>
        <v>#NAME?</v>
      </c>
      <c r="F30" s="53" t="e">
        <f ca="1">-$B$30*F4</f>
        <v>#NAME?</v>
      </c>
      <c r="G30" s="53" t="e">
        <f ca="1">-$B$30*G4</f>
        <v>#NAME?</v>
      </c>
      <c r="H30" s="54" t="e">
        <f ca="1">-$B$30*H4</f>
        <v>#NAME?</v>
      </c>
      <c r="I30" s="10"/>
      <c r="J30" s="10"/>
      <c r="K30" s="10"/>
      <c r="L30" s="10"/>
      <c r="M30" s="3"/>
    </row>
    <row r="31" spans="1:13" x14ac:dyDescent="0.25">
      <c r="A31" s="35">
        <v>903002</v>
      </c>
      <c r="B31" s="36">
        <f>-$C$31*B5</f>
        <v>0</v>
      </c>
      <c r="C31" s="55">
        <f>-L21</f>
        <v>0</v>
      </c>
      <c r="D31" s="37">
        <f>-$C$31*C6</f>
        <v>0</v>
      </c>
      <c r="E31" s="37">
        <f>-$C$31*E6</f>
        <v>0</v>
      </c>
      <c r="F31" s="37">
        <f>-$C$31*G5</f>
        <v>0</v>
      </c>
      <c r="G31" s="37">
        <f>-$C$31*H5</f>
        <v>0</v>
      </c>
      <c r="H31" s="38">
        <f>-$C$31*I5</f>
        <v>0</v>
      </c>
      <c r="I31" s="10"/>
      <c r="J31" s="10"/>
      <c r="K31" s="10"/>
      <c r="L31" s="13"/>
      <c r="M31" s="3"/>
    </row>
    <row r="32" spans="1:13" x14ac:dyDescent="0.25">
      <c r="A32" s="35">
        <v>900601</v>
      </c>
      <c r="B32" s="36">
        <f>-$D$32*B6</f>
        <v>0</v>
      </c>
      <c r="C32" s="37">
        <f>-$D$32*C6</f>
        <v>0</v>
      </c>
      <c r="D32" s="55">
        <f>L22</f>
        <v>0</v>
      </c>
      <c r="E32" s="37">
        <f>-$D$32*E7</f>
        <v>0</v>
      </c>
      <c r="F32" s="37">
        <f>-$D$32*F6</f>
        <v>0</v>
      </c>
      <c r="G32" s="37">
        <f>-$D$32*G6</f>
        <v>0</v>
      </c>
      <c r="H32" s="38">
        <f>-$D$32*H6</f>
        <v>0</v>
      </c>
      <c r="I32" s="10"/>
      <c r="J32" s="10"/>
      <c r="K32" s="10"/>
      <c r="L32" s="10"/>
      <c r="M32" s="3"/>
    </row>
    <row r="33" spans="1:13" x14ac:dyDescent="0.25">
      <c r="A33" s="35">
        <v>900602</v>
      </c>
      <c r="B33" s="36">
        <f>-$E$33*B7</f>
        <v>0</v>
      </c>
      <c r="C33" s="37">
        <f>-$E$33*E7</f>
        <v>0</v>
      </c>
      <c r="D33" s="37">
        <f>-$E$33*D6</f>
        <v>0</v>
      </c>
      <c r="E33" s="55">
        <f>-L23</f>
        <v>0</v>
      </c>
      <c r="F33" s="37">
        <f>-$E$33*F7</f>
        <v>0</v>
      </c>
      <c r="G33" s="37">
        <f>-$E$33*G7</f>
        <v>0</v>
      </c>
      <c r="H33" s="38">
        <f>-$E$33*H7</f>
        <v>0</v>
      </c>
      <c r="I33" s="10"/>
      <c r="J33" s="10"/>
      <c r="K33" s="10"/>
      <c r="L33" s="10"/>
      <c r="M33" s="3"/>
    </row>
    <row r="34" spans="1:13" x14ac:dyDescent="0.25">
      <c r="A34" s="35">
        <v>900604</v>
      </c>
      <c r="B34" s="36">
        <f>-$F$34*B8</f>
        <v>0</v>
      </c>
      <c r="C34" s="37">
        <f>-$F$34*C8</f>
        <v>0</v>
      </c>
      <c r="D34" s="37">
        <f>-$F$34*D8</f>
        <v>0</v>
      </c>
      <c r="E34" s="37">
        <f>-$F$34*E9</f>
        <v>0</v>
      </c>
      <c r="F34" s="55">
        <f>-L24</f>
        <v>0</v>
      </c>
      <c r="G34" s="37">
        <f>-$F$34*G8</f>
        <v>0</v>
      </c>
      <c r="H34" s="38">
        <f>-$F$34*H8</f>
        <v>0</v>
      </c>
      <c r="I34" s="10"/>
      <c r="J34" s="10"/>
      <c r="K34" s="10"/>
      <c r="L34" s="10"/>
      <c r="M34" s="3"/>
    </row>
    <row r="35" spans="1:13" x14ac:dyDescent="0.25">
      <c r="A35" s="35">
        <v>900605</v>
      </c>
      <c r="B35" s="36">
        <f>-$G$35*B9</f>
        <v>0</v>
      </c>
      <c r="C35" s="37">
        <f>-$G$35*C9</f>
        <v>0</v>
      </c>
      <c r="D35" s="37">
        <f>-$G$35*D9</f>
        <v>0</v>
      </c>
      <c r="E35" s="37">
        <f>-$G$35*E10</f>
        <v>0</v>
      </c>
      <c r="F35" s="37">
        <f>-$G$35*F9</f>
        <v>0</v>
      </c>
      <c r="G35" s="55">
        <f>-L25</f>
        <v>0</v>
      </c>
      <c r="H35" s="38">
        <f>-$G$33*H9</f>
        <v>0</v>
      </c>
      <c r="I35" s="10"/>
      <c r="J35" s="10"/>
      <c r="K35" s="10"/>
      <c r="L35" s="10"/>
      <c r="M35" s="3"/>
    </row>
    <row r="36" spans="1:13" ht="15.75" thickBot="1" x14ac:dyDescent="0.3">
      <c r="A36" s="51">
        <v>900901</v>
      </c>
      <c r="B36" s="40">
        <f>-$H$36*B10</f>
        <v>0</v>
      </c>
      <c r="C36" s="41">
        <f>-$H$36*C10</f>
        <v>0</v>
      </c>
      <c r="D36" s="41">
        <f>-$H$36*D10</f>
        <v>0</v>
      </c>
      <c r="E36" s="41">
        <f>-$H$36*E11</f>
        <v>0</v>
      </c>
      <c r="F36" s="41">
        <f>-$H$36*F10</f>
        <v>0</v>
      </c>
      <c r="G36" s="41">
        <f>-$H$36*G10</f>
        <v>0</v>
      </c>
      <c r="H36" s="56">
        <f>-L26</f>
        <v>0</v>
      </c>
      <c r="I36" s="10"/>
      <c r="J36" s="10"/>
      <c r="K36" s="10"/>
      <c r="L36" s="10"/>
      <c r="M36" s="3"/>
    </row>
    <row r="37" spans="1:13" x14ac:dyDescent="0.25">
      <c r="A37" s="57" t="s">
        <v>9</v>
      </c>
      <c r="B37" s="58" t="e">
        <f ca="1">SUM(B29:B36)</f>
        <v>#NAME?</v>
      </c>
      <c r="C37" s="58" t="e">
        <f t="shared" ref="C37:H37" ca="1" si="0">SUM(C29:C36)</f>
        <v>#NAME?</v>
      </c>
      <c r="D37" s="58" t="e">
        <f t="shared" ca="1" si="0"/>
        <v>#NAME?</v>
      </c>
      <c r="E37" s="58" t="e">
        <f t="shared" ca="1" si="0"/>
        <v>#NAME?</v>
      </c>
      <c r="F37" s="58" t="e">
        <f ca="1">SUM(F29:F36)</f>
        <v>#NAME?</v>
      </c>
      <c r="G37" s="58" t="e">
        <f t="shared" ca="1" si="0"/>
        <v>#NAME?</v>
      </c>
      <c r="H37" s="58" t="e">
        <f t="shared" ca="1" si="0"/>
        <v>#NAME?</v>
      </c>
      <c r="I37" s="59"/>
      <c r="J37" s="59"/>
      <c r="K37" s="59"/>
      <c r="L37" s="59"/>
      <c r="M37" s="35"/>
    </row>
  </sheetData>
  <mergeCells count="8">
    <mergeCell ref="B27:H27"/>
    <mergeCell ref="B1:H1"/>
    <mergeCell ref="B11:H11"/>
    <mergeCell ref="A12:A18"/>
    <mergeCell ref="B19:H19"/>
    <mergeCell ref="I19:I26"/>
    <mergeCell ref="K19:K26"/>
    <mergeCell ref="A20:A2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Matrice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Nakib Zouhir</dc:creator>
  <cp:lastModifiedBy>Nakib Zouhir</cp:lastModifiedBy>
  <dcterms:created xsi:type="dcterms:W3CDTF">2024-08-21T10:37:15Z</dcterms:created>
  <dcterms:modified xsi:type="dcterms:W3CDTF">2024-08-21T11:56:51Z</dcterms:modified>
</cp:coreProperties>
</file>