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6\Desktop\"/>
    </mc:Choice>
  </mc:AlternateContent>
  <bookViews>
    <workbookView xWindow="0" yWindow="0" windowWidth="15360" windowHeight="6930" tabRatio="897"/>
  </bookViews>
  <sheets>
    <sheet name="PLAN" sheetId="1" r:id="rId1"/>
    <sheet name="CODE BARRE" sheetId="60" state="hidden" r:id="rId2"/>
    <sheet name="BOCFRO" sheetId="4" r:id="rId3"/>
    <sheet name="BOU" sheetId="6" r:id="rId4"/>
    <sheet name="CURRY" sheetId="11" r:id="rId5"/>
    <sheet name="FPF" sheetId="13" r:id="rId6"/>
    <sheet name="GR" sheetId="20" r:id="rId7"/>
    <sheet name="HA" sheetId="21" r:id="rId8"/>
    <sheet name="ME" sheetId="24" r:id="rId9"/>
    <sheet name="GRP" sheetId="27" r:id="rId10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60" l="1"/>
  <c r="D4" i="60"/>
  <c r="D84" i="60"/>
  <c r="D71" i="60"/>
  <c r="J3" i="27" l="1"/>
  <c r="A21" i="27"/>
  <c r="A19" i="27"/>
  <c r="A13" i="27"/>
  <c r="A12" i="27"/>
  <c r="A20" i="24"/>
  <c r="A18" i="24"/>
  <c r="A13" i="24"/>
  <c r="A12" i="24"/>
  <c r="A20" i="21"/>
  <c r="A18" i="21"/>
  <c r="A13" i="21"/>
  <c r="A12" i="21"/>
  <c r="A20" i="20"/>
  <c r="A18" i="20"/>
  <c r="A13" i="20"/>
  <c r="A12" i="20"/>
  <c r="A11" i="20"/>
  <c r="A29" i="13" l="1"/>
  <c r="A27" i="13"/>
  <c r="A25" i="13"/>
  <c r="A23" i="13"/>
  <c r="A21" i="13"/>
  <c r="A19" i="13"/>
  <c r="A17" i="13"/>
  <c r="A12" i="13"/>
  <c r="A11" i="13"/>
  <c r="A18" i="11"/>
  <c r="A16" i="11"/>
  <c r="A12" i="11"/>
  <c r="A11" i="11"/>
  <c r="J3" i="6"/>
  <c r="A36" i="6"/>
  <c r="A31" i="6"/>
  <c r="A27" i="6"/>
  <c r="A25" i="6"/>
  <c r="A18" i="6"/>
  <c r="A16" i="6"/>
  <c r="A13" i="6"/>
  <c r="A11" i="6"/>
  <c r="A14" i="4"/>
  <c r="A12" i="4"/>
  <c r="D11" i="60"/>
  <c r="D40" i="60"/>
  <c r="D72" i="60"/>
  <c r="A30" i="6"/>
  <c r="D18" i="60"/>
  <c r="D30" i="60"/>
  <c r="D10" i="60"/>
  <c r="D75" i="60"/>
  <c r="D34" i="60"/>
  <c r="D42" i="60"/>
  <c r="D36" i="60"/>
  <c r="D21" i="60"/>
  <c r="D28" i="60"/>
  <c r="D8" i="60"/>
  <c r="D81" i="60"/>
  <c r="D12" i="60"/>
  <c r="D66" i="60"/>
  <c r="D69" i="60"/>
  <c r="D76" i="60"/>
  <c r="D3" i="60"/>
  <c r="D22" i="60"/>
  <c r="D70" i="60"/>
  <c r="D37" i="60"/>
  <c r="D49" i="60"/>
  <c r="D33" i="60"/>
  <c r="D61" i="60"/>
  <c r="D15" i="60"/>
  <c r="D80" i="60"/>
  <c r="D51" i="60"/>
  <c r="D7" i="60"/>
  <c r="D52" i="60"/>
  <c r="D73" i="60"/>
  <c r="D26" i="60"/>
  <c r="D56" i="60"/>
  <c r="D67" i="60"/>
  <c r="D32" i="60"/>
  <c r="D38" i="60"/>
  <c r="D74" i="60"/>
  <c r="D19" i="60"/>
  <c r="D77" i="60"/>
  <c r="D62" i="60"/>
  <c r="D54" i="60"/>
  <c r="D31" i="60"/>
  <c r="D41" i="60"/>
  <c r="D27" i="60"/>
  <c r="D63" i="60"/>
  <c r="D82" i="60"/>
  <c r="D79" i="60"/>
  <c r="D5" i="60"/>
  <c r="D58" i="60"/>
  <c r="D53" i="60"/>
  <c r="D43" i="60"/>
  <c r="D68" i="60"/>
  <c r="D50" i="60"/>
  <c r="D48" i="60"/>
  <c r="D23" i="60"/>
  <c r="D17" i="60"/>
  <c r="D16" i="60"/>
  <c r="D24" i="60"/>
  <c r="D65" i="60"/>
  <c r="A22" i="6"/>
  <c r="D14" i="60"/>
  <c r="D9" i="60"/>
  <c r="D64" i="60"/>
  <c r="D60" i="60"/>
  <c r="D46" i="60"/>
  <c r="D13" i="60"/>
  <c r="D59" i="60"/>
  <c r="D44" i="60"/>
  <c r="D25" i="60"/>
  <c r="D47" i="60"/>
  <c r="D55" i="60"/>
  <c r="D2" i="60"/>
  <c r="D20" i="60"/>
  <c r="D35" i="60"/>
  <c r="D57" i="60"/>
  <c r="D29" i="60"/>
  <c r="D45" i="60"/>
  <c r="D39" i="60"/>
  <c r="D78" i="60"/>
  <c r="D83" i="60"/>
  <c r="A20" i="27" l="1"/>
  <c r="A19" i="20"/>
  <c r="A26" i="6"/>
  <c r="A12" i="6"/>
  <c r="A17" i="11"/>
  <c r="A13" i="4"/>
  <c r="A22" i="27"/>
  <c r="A22" i="13"/>
  <c r="A24" i="13"/>
  <c r="A17" i="6"/>
  <c r="A19" i="21"/>
  <c r="A14" i="6"/>
  <c r="A18" i="13"/>
  <c r="A20" i="13"/>
  <c r="A21" i="21"/>
  <c r="A28" i="13"/>
  <c r="A21" i="20"/>
  <c r="A19" i="24"/>
  <c r="A32" i="6"/>
  <c r="A26" i="13"/>
  <c r="A30" i="13"/>
  <c r="A21" i="24"/>
  <c r="A19" i="11"/>
  <c r="A15" i="4"/>
  <c r="A28" i="6"/>
  <c r="I21" i="27" l="1"/>
  <c r="I19" i="27"/>
  <c r="I18" i="27"/>
  <c r="I13" i="27"/>
  <c r="I12" i="27"/>
  <c r="A1" i="27"/>
  <c r="I20" i="24" l="1"/>
  <c r="I18" i="24"/>
  <c r="I13" i="24"/>
  <c r="I12" i="24"/>
  <c r="J3" i="24"/>
  <c r="A1" i="24"/>
  <c r="I20" i="21" l="1"/>
  <c r="I18" i="21"/>
  <c r="I13" i="21"/>
  <c r="I12" i="21"/>
  <c r="J3" i="21"/>
  <c r="A1" i="21"/>
  <c r="I20" i="20" l="1"/>
  <c r="I18" i="20"/>
  <c r="I13" i="20"/>
  <c r="I12" i="20"/>
  <c r="I11" i="20"/>
  <c r="J3" i="20"/>
  <c r="A1" i="20"/>
  <c r="J3" i="13" l="1"/>
  <c r="A1" i="13"/>
  <c r="J3" i="11" l="1"/>
  <c r="A1" i="11"/>
  <c r="A1" i="6" l="1"/>
  <c r="I14" i="4" l="1"/>
  <c r="I12" i="4"/>
  <c r="I11" i="4"/>
  <c r="J3" i="4"/>
  <c r="A1" i="4"/>
  <c r="E1" i="1" l="1"/>
</calcChain>
</file>

<file path=xl/sharedStrings.xml><?xml version="1.0" encoding="utf-8"?>
<sst xmlns="http://schemas.openxmlformats.org/spreadsheetml/2006/main" count="632" uniqueCount="365">
  <si>
    <t>GRILLER</t>
  </si>
  <si>
    <t>Position</t>
  </si>
  <si>
    <t>Désignation</t>
  </si>
  <si>
    <t>Quantité</t>
  </si>
  <si>
    <t>Observation</t>
  </si>
  <si>
    <t>1X</t>
  </si>
  <si>
    <t>PLAN DE PRODUCTION DU</t>
  </si>
  <si>
    <t>80 KG</t>
  </si>
  <si>
    <t>HACHIS</t>
  </si>
  <si>
    <t>N° lot</t>
  </si>
  <si>
    <t>QUENELLE</t>
  </si>
  <si>
    <t>VIENNOISES</t>
  </si>
  <si>
    <t>QUANTITE PREVU :</t>
  </si>
  <si>
    <t>REF</t>
  </si>
  <si>
    <t>DESIGNATION</t>
  </si>
  <si>
    <t>RECETTE</t>
  </si>
  <si>
    <t>QUANTITE</t>
  </si>
  <si>
    <t>UNITE</t>
  </si>
  <si>
    <t>GROS SEL</t>
  </si>
  <si>
    <t>KG</t>
  </si>
  <si>
    <t>SEL NITRITE</t>
  </si>
  <si>
    <t>SUCRE DE CANNE</t>
  </si>
  <si>
    <t>FUMAGE</t>
  </si>
  <si>
    <t>BOCKWURST FROMAGE</t>
  </si>
  <si>
    <t>NUMERO LOT:</t>
  </si>
  <si>
    <t>FARCE FINE</t>
  </si>
  <si>
    <t>BŒUF FABRICATION</t>
  </si>
  <si>
    <t>GORGES</t>
  </si>
  <si>
    <t>HACHOIR</t>
  </si>
  <si>
    <t>HACHAGE</t>
  </si>
  <si>
    <t>5 MM</t>
  </si>
  <si>
    <t>GLACE</t>
  </si>
  <si>
    <t>CUTTER</t>
  </si>
  <si>
    <t>VITESSE 6</t>
  </si>
  <si>
    <t>13,5°C</t>
  </si>
  <si>
    <t>MAIGRE 2</t>
  </si>
  <si>
    <t>MELANGE</t>
  </si>
  <si>
    <t>FROMC</t>
  </si>
  <si>
    <t>FROMAGE CUBE</t>
  </si>
  <si>
    <t>PERSIL FLOCON</t>
  </si>
  <si>
    <t>GR</t>
  </si>
  <si>
    <t>VITESSE 1</t>
  </si>
  <si>
    <t>100 SEC</t>
  </si>
  <si>
    <t>POUSSOIR</t>
  </si>
  <si>
    <t>BOYAU PORC</t>
  </si>
  <si>
    <t>28/30</t>
  </si>
  <si>
    <t>FUMOIR</t>
  </si>
  <si>
    <t>PROG. 5</t>
  </si>
  <si>
    <t>CUISSON</t>
  </si>
  <si>
    <t>CELLULE CUISSON</t>
  </si>
  <si>
    <t>REFROIDISSEMENT</t>
  </si>
  <si>
    <t>DOUCHE</t>
  </si>
  <si>
    <t>15 MIN.</t>
  </si>
  <si>
    <t>01</t>
  </si>
  <si>
    <t>BOC</t>
  </si>
  <si>
    <t>FARCE BOCKWURST</t>
  </si>
  <si>
    <t>BOUDIN</t>
  </si>
  <si>
    <t>PREPARATION DU SANG</t>
  </si>
  <si>
    <t>SANG</t>
  </si>
  <si>
    <t>SALPETRE</t>
  </si>
  <si>
    <r>
      <t>CHAUDIERE 1</t>
    </r>
    <r>
      <rPr>
        <sz val="20"/>
        <color theme="1"/>
        <rFont val="Calibri"/>
        <family val="2"/>
        <scheme val="minor"/>
      </rPr>
      <t xml:space="preserve"> : DEMARAGE LA VEILLE 22H 83°C</t>
    </r>
  </si>
  <si>
    <t>MOUILLE</t>
  </si>
  <si>
    <t>COUENNE</t>
  </si>
  <si>
    <r>
      <t>CHAUDIERE 2</t>
    </r>
    <r>
      <rPr>
        <sz val="20"/>
        <color theme="1"/>
        <rFont val="Calibri"/>
        <family val="2"/>
        <scheme val="minor"/>
      </rPr>
      <t xml:space="preserve"> : DEMARAGE LA VEILLE 22H 50°C</t>
    </r>
  </si>
  <si>
    <t>SANG ASSAISONNE</t>
  </si>
  <si>
    <t>L</t>
  </si>
  <si>
    <t>OIF</t>
  </si>
  <si>
    <t>OIGNONS RISSOLES</t>
  </si>
  <si>
    <t>TETE PORC CUITE</t>
  </si>
  <si>
    <t>BAC</t>
  </si>
  <si>
    <t>P</t>
  </si>
  <si>
    <t>POIVRE</t>
  </si>
  <si>
    <t>CANNELLE</t>
  </si>
  <si>
    <t>MARJO</t>
  </si>
  <si>
    <t>MARJOLAINE</t>
  </si>
  <si>
    <t>CHAPELURE</t>
  </si>
  <si>
    <t>O</t>
  </si>
  <si>
    <t>BOUILLON</t>
  </si>
  <si>
    <t>LAITP</t>
  </si>
  <si>
    <t>MELANGEUR</t>
  </si>
  <si>
    <t>RESTE BOUILLON</t>
  </si>
  <si>
    <t>4 MIN</t>
  </si>
  <si>
    <t>PORC</t>
  </si>
  <si>
    <t>38 + SEL SEC</t>
  </si>
  <si>
    <t>CHAUDIERE</t>
  </si>
  <si>
    <t>CUISSON (68°C A CŒUR)</t>
  </si>
  <si>
    <t>40 MIN - 78°C</t>
  </si>
  <si>
    <t>BAC A EAU</t>
  </si>
  <si>
    <t>OIGNONS FRAIS</t>
  </si>
  <si>
    <t>PERSF</t>
  </si>
  <si>
    <t>PERSIL FRAIS</t>
  </si>
  <si>
    <t>EAU</t>
  </si>
  <si>
    <t>MENU PORC</t>
  </si>
  <si>
    <t>SUPERFRAIS</t>
  </si>
  <si>
    <t>MAIS DOUX</t>
  </si>
  <si>
    <t>PHOSPHATE</t>
  </si>
  <si>
    <t>CURRY</t>
  </si>
  <si>
    <t>MENU MOUTON</t>
  </si>
  <si>
    <t>24/26 TUBE</t>
  </si>
  <si>
    <t>8 MM</t>
  </si>
  <si>
    <t>ECHALOTE SEMOULE</t>
  </si>
  <si>
    <t>FARCE POITRINE FARCIE</t>
  </si>
  <si>
    <t>MUSCADE</t>
  </si>
  <si>
    <t>AIL SEMOULE</t>
  </si>
  <si>
    <t>MOUTARDE</t>
  </si>
  <si>
    <t>3X</t>
  </si>
  <si>
    <t>BOITE</t>
  </si>
  <si>
    <t>4MM</t>
  </si>
  <si>
    <t>OL</t>
  </si>
  <si>
    <t>SEMOULE</t>
  </si>
  <si>
    <t>CUISSE POULET S/OS S/PEAU</t>
  </si>
  <si>
    <t>FILET POULET</t>
  </si>
  <si>
    <t>MUSC</t>
  </si>
  <si>
    <t>VBLC</t>
  </si>
  <si>
    <t>VIN BLANC</t>
  </si>
  <si>
    <t>CREME FRAICHE</t>
  </si>
  <si>
    <t>JOUE BŒUF</t>
  </si>
  <si>
    <t>SEL N</t>
  </si>
  <si>
    <t>POLASOL</t>
  </si>
  <si>
    <t>LANGUE PORC</t>
  </si>
  <si>
    <t>AIL SE</t>
  </si>
  <si>
    <t>ECHALOTTE S</t>
  </si>
  <si>
    <t>CORIANDRE</t>
  </si>
  <si>
    <t>DELI</t>
  </si>
  <si>
    <t>DELISOL</t>
  </si>
  <si>
    <t>TETE CUITE</t>
  </si>
  <si>
    <t>VINAIGRE</t>
  </si>
  <si>
    <t>BOU SAUMURE</t>
  </si>
  <si>
    <t>BOUQUET SAUMURE</t>
  </si>
  <si>
    <t>CLPS</t>
  </si>
  <si>
    <t>PROPICOLOR</t>
  </si>
  <si>
    <t>CHAMPIGNONS PARIS</t>
  </si>
  <si>
    <t>CHAMP</t>
  </si>
  <si>
    <t>COMPLET FORESTIER MARQUANT</t>
  </si>
  <si>
    <t>MAIGRE 3</t>
  </si>
  <si>
    <t>GL</t>
  </si>
  <si>
    <t>ORIPHOS</t>
  </si>
  <si>
    <t>1/2 GROS</t>
  </si>
  <si>
    <t>SAITILING</t>
  </si>
  <si>
    <t>SEIDE</t>
  </si>
  <si>
    <t>28/30 TUBE</t>
  </si>
  <si>
    <t>120 KG AVEC LE CHARIOT POUR 10 KG DE FROMAGE</t>
  </si>
  <si>
    <t>HACHIS MELANGE</t>
  </si>
  <si>
    <t>COCHE</t>
  </si>
  <si>
    <t>LARD</t>
  </si>
  <si>
    <t>P CON</t>
  </si>
  <si>
    <t>POIVRE CONCASSE</t>
  </si>
  <si>
    <t>E LO</t>
  </si>
  <si>
    <t>MERGUEZ</t>
  </si>
  <si>
    <t>BŒUF MERGUEZ</t>
  </si>
  <si>
    <t>3 MM</t>
  </si>
  <si>
    <t>BOYAU MENU MOUTON</t>
  </si>
  <si>
    <t>FOIE DE PORC</t>
  </si>
  <si>
    <t>MACIS</t>
  </si>
  <si>
    <t>FARINE</t>
  </si>
  <si>
    <t>PISTACHES</t>
  </si>
  <si>
    <t>GEMUSEBOUILLON</t>
  </si>
  <si>
    <t>POITRINE VEAU</t>
  </si>
  <si>
    <t>GOUTEX</t>
  </si>
  <si>
    <t>GRILLER PAYSANNE</t>
  </si>
  <si>
    <t>POITRINE CUTTER</t>
  </si>
  <si>
    <t>ORIGAN</t>
  </si>
  <si>
    <t>PDT</t>
  </si>
  <si>
    <t>SARIETTE</t>
  </si>
  <si>
    <t>PDT CUBE</t>
  </si>
  <si>
    <t>POITRINE DE VEAU</t>
  </si>
  <si>
    <t>VEAU FABRICATION</t>
  </si>
  <si>
    <t>OIGNON G</t>
  </si>
  <si>
    <t>SOPH</t>
  </si>
  <si>
    <t>CHAMPIGNONS FORESTIER</t>
  </si>
  <si>
    <t>TARTINER FINE</t>
  </si>
  <si>
    <t>TF</t>
  </si>
  <si>
    <t>COGNAC</t>
  </si>
  <si>
    <t>P VERT</t>
  </si>
  <si>
    <t>POIVRE VERT</t>
  </si>
  <si>
    <t>POINTE DE PORC</t>
  </si>
  <si>
    <t>CREML</t>
  </si>
  <si>
    <t>CREME LIQUIDE</t>
  </si>
  <si>
    <t>NUM ARTICLE</t>
  </si>
  <si>
    <t>EAN 128 REF</t>
  </si>
  <si>
    <t>E SF</t>
  </si>
  <si>
    <t>E ROTIR</t>
  </si>
  <si>
    <t>E MERGUEZ</t>
  </si>
  <si>
    <t>E BOC</t>
  </si>
  <si>
    <t>EPICES SAUCISSE DE FOIE</t>
  </si>
  <si>
    <t>EPICES SAUCISSE A ROTIR</t>
  </si>
  <si>
    <t>EPICES MERGUEZ</t>
  </si>
  <si>
    <t>EPICES BOCKWURST</t>
  </si>
  <si>
    <t>E SV</t>
  </si>
  <si>
    <t>EPICES SAUCISSE DE VIANDE</t>
  </si>
  <si>
    <t>E JAMB SUP</t>
  </si>
  <si>
    <t>EPICES JAMBON SUPERIEUR</t>
  </si>
  <si>
    <t>E ASSORTI</t>
  </si>
  <si>
    <t>EPICES ASSORTIMENT</t>
  </si>
  <si>
    <t>E CHIPO</t>
  </si>
  <si>
    <t>EPICES CHIPOLATAS</t>
  </si>
  <si>
    <t>E V</t>
  </si>
  <si>
    <t>EPICES VIENNOISES</t>
  </si>
  <si>
    <t>E SALAMI</t>
  </si>
  <si>
    <t>EPICES SALAMI</t>
  </si>
  <si>
    <t>E PIZZA</t>
  </si>
  <si>
    <t>EPICES PIZZA</t>
  </si>
  <si>
    <t>E PAYSANNE</t>
  </si>
  <si>
    <t>EPICES PAYSANNE</t>
  </si>
  <si>
    <t>EPICES LORRAINE</t>
  </si>
  <si>
    <t>E CHORIZO</t>
  </si>
  <si>
    <t>EPICES CHORIZO</t>
  </si>
  <si>
    <t>SHI</t>
  </si>
  <si>
    <t>SHINKO 14</t>
  </si>
  <si>
    <t>POL</t>
  </si>
  <si>
    <t>MOUT</t>
  </si>
  <si>
    <t>GRAINES MOUTARDE</t>
  </si>
  <si>
    <t>CHAP</t>
  </si>
  <si>
    <t>POIVRON R&amp;V</t>
  </si>
  <si>
    <t>POIVRONS</t>
  </si>
  <si>
    <t>ŒUFS LIQUIDES</t>
  </si>
  <si>
    <t>SAR</t>
  </si>
  <si>
    <t>CREMF</t>
  </si>
  <si>
    <t>FAR</t>
  </si>
  <si>
    <t>ORI</t>
  </si>
  <si>
    <t>CANELLE</t>
  </si>
  <si>
    <t>PIST</t>
  </si>
  <si>
    <t>SCAN</t>
  </si>
  <si>
    <t>GMOUT</t>
  </si>
  <si>
    <t>019333333000093917220630310302500010191962</t>
  </si>
  <si>
    <t>0193333330001325310300500010190122</t>
  </si>
  <si>
    <t>019333333000083017210209310301000010000908190090</t>
  </si>
  <si>
    <t>019333333000128817220130310303000010190109</t>
  </si>
  <si>
    <t>SAL</t>
  </si>
  <si>
    <t>01933333300006321721032231030020001022032021</t>
  </si>
  <si>
    <t>019333333000030417220730310320000010192517</t>
  </si>
  <si>
    <t>019333333000027417220830310308000010192679</t>
  </si>
  <si>
    <t>019333333000040317211231310303000010184153</t>
  </si>
  <si>
    <t>019333333000035917210730310320000010192310</t>
  </si>
  <si>
    <t>019333333000285517210730310300700010191430</t>
  </si>
  <si>
    <t>019333333000059517191130210300800010173615</t>
  </si>
  <si>
    <t>OIGNONS GRILLES</t>
  </si>
  <si>
    <t>01933333300005021720032531030100001007122000</t>
  </si>
  <si>
    <t>01933333300004341721070331030010001003072021</t>
  </si>
  <si>
    <t>LAURIER MOULU</t>
  </si>
  <si>
    <t>LAU</t>
  </si>
  <si>
    <t>019333333000286217191130310300300010182702</t>
  </si>
  <si>
    <t>01933333300006561720032531030010001025032020</t>
  </si>
  <si>
    <t>OIGNONS LANIERES</t>
  </si>
  <si>
    <t>OIGNON L</t>
  </si>
  <si>
    <t>019333333000276617200530310301400010019224</t>
  </si>
  <si>
    <t>01933333300004581720032531030100001009129090</t>
  </si>
  <si>
    <t>019333333000120117220228310303000010190657</t>
  </si>
  <si>
    <t>EPICES PARIS AIL</t>
  </si>
  <si>
    <t>E PARIS AIL</t>
  </si>
  <si>
    <t>019333333000032817210530310300300010181476</t>
  </si>
  <si>
    <t>01933333300003421721052731030100001027052021</t>
  </si>
  <si>
    <t>019333333000092217200325310300200001025092020</t>
  </si>
  <si>
    <t>019333333000036617220430310300300010191368</t>
  </si>
  <si>
    <t>010333333000024017200331302510170831</t>
  </si>
  <si>
    <t>019333333000282717200228310302000010180531</t>
  </si>
  <si>
    <t>EPICES CHIPOLATA MEXICAINE</t>
  </si>
  <si>
    <t>E CHIPO MEX</t>
  </si>
  <si>
    <t>019333333000026717210330310305000010190736</t>
  </si>
  <si>
    <t>0193333330002810310302000010192036</t>
  </si>
  <si>
    <t>MINERAI D'AGNEAU</t>
  </si>
  <si>
    <t>0193333330001391171912313103999000102019</t>
  </si>
  <si>
    <t>0193333330001490171912313103999000102019</t>
  </si>
  <si>
    <t>LAIT EN POUDRE</t>
  </si>
  <si>
    <t>TETE DE PORC</t>
  </si>
  <si>
    <t>FENOUIL SECHE</t>
  </si>
  <si>
    <t>FE</t>
  </si>
  <si>
    <t>0193333330001711</t>
  </si>
  <si>
    <t>BOU</t>
  </si>
  <si>
    <t>BOCFRO</t>
  </si>
  <si>
    <t>MAIS</t>
  </si>
  <si>
    <t>0193333330002879</t>
  </si>
  <si>
    <t>0193333330002886</t>
  </si>
  <si>
    <t>0193333330000615</t>
  </si>
  <si>
    <t>PHOL</t>
  </si>
  <si>
    <t>0193333330000721</t>
  </si>
  <si>
    <t>EPICES CURRY</t>
  </si>
  <si>
    <t>E CURRY</t>
  </si>
  <si>
    <t>FPF</t>
  </si>
  <si>
    <t>01933333330001346171910313103020000102310168</t>
  </si>
  <si>
    <t>CHAMPP</t>
  </si>
  <si>
    <t>SEM</t>
  </si>
  <si>
    <t>0193333330001766</t>
  </si>
  <si>
    <t>BP</t>
  </si>
  <si>
    <t>0193333330002930</t>
  </si>
  <si>
    <t>0193333330000974</t>
  </si>
  <si>
    <t>E FOR</t>
  </si>
  <si>
    <t>0193333330002954</t>
  </si>
  <si>
    <t>EPICE COMPLET ROTIR AVEC SEL</t>
  </si>
  <si>
    <t>E COM RO SEL</t>
  </si>
  <si>
    <t>0193333330002961</t>
  </si>
  <si>
    <t>HA</t>
  </si>
  <si>
    <t>ME</t>
  </si>
  <si>
    <t>GRP</t>
  </si>
  <si>
    <t>0193333330001377171910293103030000102810701</t>
  </si>
  <si>
    <t>0193333330001384171910293103100000102910700</t>
  </si>
  <si>
    <t>02</t>
  </si>
  <si>
    <t>BOCK</t>
  </si>
  <si>
    <t>BOCK FRO</t>
  </si>
  <si>
    <t>100 KG</t>
  </si>
  <si>
    <t>170 KG</t>
  </si>
  <si>
    <t>50 KG</t>
  </si>
  <si>
    <t>40 KG</t>
  </si>
  <si>
    <t>0191040021741416530</t>
  </si>
  <si>
    <t>0193333330000554</t>
  </si>
  <si>
    <t>0193333330000424</t>
  </si>
  <si>
    <t>0193333330000028</t>
  </si>
  <si>
    <t>0193333330003012</t>
  </si>
  <si>
    <t>0193333330000868</t>
  </si>
  <si>
    <t>0193333330002831</t>
  </si>
  <si>
    <t>0193333330002909</t>
  </si>
  <si>
    <t>0193333330000233</t>
  </si>
  <si>
    <t>0193333330000486</t>
  </si>
  <si>
    <t>0193333330000042</t>
  </si>
  <si>
    <t>0193333330000882</t>
  </si>
  <si>
    <t>0193333330001704</t>
  </si>
  <si>
    <t>TOMATE CONCASSEE</t>
  </si>
  <si>
    <t>TOMC</t>
  </si>
  <si>
    <t>0193333330003029</t>
  </si>
  <si>
    <t>CP</t>
  </si>
  <si>
    <t>0193333330000783</t>
  </si>
  <si>
    <t>0193333330000202</t>
  </si>
  <si>
    <t>VINAI</t>
  </si>
  <si>
    <t>0193333330000677</t>
  </si>
  <si>
    <t>0193333330000981</t>
  </si>
  <si>
    <t>0193333330000103</t>
  </si>
  <si>
    <t>0193333330000950</t>
  </si>
  <si>
    <t>0193333330000790</t>
  </si>
  <si>
    <t>1/2</t>
  </si>
  <si>
    <t>0193333330000943</t>
  </si>
  <si>
    <t>GEM</t>
  </si>
  <si>
    <t>0193333330003036</t>
  </si>
  <si>
    <t>COG</t>
  </si>
  <si>
    <t>0193333330000776</t>
  </si>
  <si>
    <t>0193333330000608</t>
  </si>
  <si>
    <t>0193333330000370</t>
  </si>
  <si>
    <t>EPICES SAUCISSE A CUIRE</t>
  </si>
  <si>
    <t>0193333330002992</t>
  </si>
  <si>
    <t>E CUIRE</t>
  </si>
  <si>
    <t>GIROFLES</t>
  </si>
  <si>
    <t>CLOUS GIR</t>
  </si>
  <si>
    <t>0193333330000196</t>
  </si>
  <si>
    <t>E THE</t>
  </si>
  <si>
    <t>EPICES TEEWURST</t>
  </si>
  <si>
    <t>0193333330000387</t>
  </si>
  <si>
    <t>0193333330000523</t>
  </si>
  <si>
    <t>KOL</t>
  </si>
  <si>
    <t>KOLATIN RUSTIKAL</t>
  </si>
  <si>
    <t>0193333330001797</t>
  </si>
  <si>
    <t>0193333330000752</t>
  </si>
  <si>
    <t>EPICES SAINT PAUL</t>
  </si>
  <si>
    <t>01933333300001821721070231030030001002072021</t>
  </si>
  <si>
    <t>0611 01</t>
  </si>
  <si>
    <t>0611 02</t>
  </si>
  <si>
    <t>TARTINETTE</t>
  </si>
  <si>
    <t>CUIRE</t>
  </si>
  <si>
    <t>LORRAINE RONDE + FUSEAU</t>
  </si>
  <si>
    <t>CROQUER</t>
  </si>
  <si>
    <t>ITALIENNE</t>
  </si>
  <si>
    <t>3/4</t>
  </si>
  <si>
    <t>PATE CAMPAGNE</t>
  </si>
  <si>
    <t>SAL METT ER</t>
  </si>
  <si>
    <t>SALM</t>
  </si>
  <si>
    <t>019333333000305017210330310300100010180739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</si>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</sst>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0.000"/>
    <numFmt numFmtId="166" formatCode="0.0%"/>
    <numFmt numFmtId="167" formatCode="ddmm"/>
  </numFmts>
  <fonts count="1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ode 128"/>
    </font>
    <font>
      <sz val="48"/>
      <color theme="1"/>
      <name val="Code 128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/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 style="dotted">
        <color auto="1"/>
      </left>
      <right/>
      <top/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/>
      <diagonal/>
    </border>
    <border>
      <left style="thin">
        <color theme="1"/>
      </left>
      <right style="dotted">
        <color theme="0" tint="-0.499984740745262"/>
      </right>
      <top/>
      <bottom style="thin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1"/>
      </right>
      <top style="thin">
        <color theme="1"/>
      </top>
      <bottom style="dotted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thin">
        <color theme="1"/>
      </right>
      <top style="dotted">
        <color theme="0" tint="-0.499984740745262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9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/>
    <xf numFmtId="0" fontId="4" fillId="0" borderId="0" xfId="0" applyFont="1"/>
    <xf numFmtId="0" fontId="2" fillId="0" borderId="0" xfId="0" applyNumberFormat="1" applyFon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2" fillId="0" borderId="0" xfId="0" quotePrefix="1" applyNumberFormat="1" applyFont="1"/>
    <xf numFmtId="0" fontId="2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" xfId="0" applyFont="1" applyBorder="1"/>
    <xf numFmtId="0" fontId="1" fillId="0" borderId="1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166" fontId="1" fillId="0" borderId="7" xfId="1" applyNumberFormat="1" applyFont="1" applyBorder="1" applyAlignment="1">
      <alignment horizontal="center"/>
    </xf>
    <xf numFmtId="1" fontId="1" fillId="0" borderId="7" xfId="0" applyNumberFormat="1" applyFont="1" applyBorder="1" applyAlignment="1">
      <alignment horizontal="center"/>
    </xf>
    <xf numFmtId="0" fontId="1" fillId="0" borderId="7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19" xfId="0" applyFont="1" applyBorder="1" applyAlignment="1">
      <alignment horizontal="center" wrapText="1"/>
    </xf>
    <xf numFmtId="0" fontId="1" fillId="0" borderId="19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9" fontId="1" fillId="0" borderId="19" xfId="1" applyFont="1" applyBorder="1" applyAlignment="1">
      <alignment horizontal="center"/>
    </xf>
    <xf numFmtId="0" fontId="1" fillId="0" borderId="19" xfId="0" applyFont="1" applyBorder="1"/>
    <xf numFmtId="0" fontId="12" fillId="0" borderId="7" xfId="0" applyFont="1" applyBorder="1" applyAlignment="1">
      <alignment horizontal="left" vertical="top"/>
    </xf>
    <xf numFmtId="0" fontId="13" fillId="0" borderId="0" xfId="0" applyFont="1"/>
    <xf numFmtId="0" fontId="9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/>
    <xf numFmtId="0" fontId="8" fillId="0" borderId="7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19" xfId="1" applyNumberFormat="1" applyFont="1" applyBorder="1" applyAlignment="1">
      <alignment horizontal="center"/>
    </xf>
    <xf numFmtId="0" fontId="1" fillId="0" borderId="19" xfId="0" applyNumberFormat="1" applyFont="1" applyBorder="1" applyAlignment="1">
      <alignment horizontal="center"/>
    </xf>
    <xf numFmtId="11" fontId="1" fillId="0" borderId="0" xfId="0" applyNumberFormat="1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top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9" fontId="1" fillId="0" borderId="1" xfId="1" applyFont="1" applyBorder="1" applyAlignment="1">
      <alignment horizontal="center"/>
    </xf>
    <xf numFmtId="0" fontId="1" fillId="0" borderId="8" xfId="0" applyFont="1" applyBorder="1"/>
    <xf numFmtId="0" fontId="8" fillId="0" borderId="18" xfId="0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30" xfId="0" applyFont="1" applyBorder="1"/>
    <xf numFmtId="0" fontId="1" fillId="0" borderId="31" xfId="0" applyFont="1" applyBorder="1" applyAlignment="1">
      <alignment horizontal="center"/>
    </xf>
    <xf numFmtId="0" fontId="1" fillId="0" borderId="33" xfId="0" applyFont="1" applyBorder="1"/>
    <xf numFmtId="0" fontId="1" fillId="0" borderId="8" xfId="0" applyFont="1" applyBorder="1" applyAlignment="1">
      <alignment vertical="center"/>
    </xf>
    <xf numFmtId="0" fontId="1" fillId="0" borderId="30" xfId="0" applyFont="1" applyBorder="1" applyAlignment="1">
      <alignment vertical="center"/>
    </xf>
    <xf numFmtId="0" fontId="1" fillId="0" borderId="27" xfId="0" applyFont="1" applyBorder="1" applyAlignment="1">
      <alignment horizontal="center" wrapText="1"/>
    </xf>
    <xf numFmtId="0" fontId="1" fillId="0" borderId="31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2" xfId="0" applyFont="1" applyBorder="1" applyAlignment="1">
      <alignment vertic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1" xfId="0" applyFont="1" applyBorder="1"/>
    <xf numFmtId="0" fontId="1" fillId="0" borderId="34" xfId="0" applyFont="1" applyBorder="1" applyAlignment="1">
      <alignment horizontal="center"/>
    </xf>
    <xf numFmtId="0" fontId="1" fillId="0" borderId="36" xfId="0" applyFont="1" applyBorder="1" applyAlignment="1">
      <alignment vertical="center"/>
    </xf>
    <xf numFmtId="0" fontId="1" fillId="0" borderId="49" xfId="0" applyFont="1" applyBorder="1" applyAlignment="1">
      <alignment horizontal="center"/>
    </xf>
    <xf numFmtId="0" fontId="1" fillId="0" borderId="51" xfId="0" applyFont="1" applyBorder="1"/>
    <xf numFmtId="49" fontId="1" fillId="0" borderId="0" xfId="0" applyNumberFormat="1" applyFont="1"/>
    <xf numFmtId="49" fontId="1" fillId="0" borderId="0" xfId="0" quotePrefix="1" applyNumberFormat="1" applyFont="1"/>
    <xf numFmtId="0" fontId="17" fillId="0" borderId="0" xfId="0" applyNumberFormat="1" applyFont="1"/>
    <xf numFmtId="0" fontId="16" fillId="0" borderId="0" xfId="0" quotePrefix="1" applyNumberFormat="1" applyFont="1"/>
    <xf numFmtId="0" fontId="18" fillId="0" borderId="0" xfId="0" applyNumberFormat="1" applyFont="1"/>
    <xf numFmtId="0" fontId="17" fillId="0" borderId="0" xfId="0" applyFont="1"/>
    <xf numFmtId="49" fontId="17" fillId="0" borderId="0" xfId="0" applyNumberFormat="1" applyFont="1"/>
    <xf numFmtId="0" fontId="3" fillId="0" borderId="0" xfId="0" applyFont="1" applyAlignment="1">
      <alignment horizontal="right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15" fillId="0" borderId="31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2" fillId="0" borderId="7" xfId="0" applyFont="1" applyBorder="1" applyAlignment="1">
      <alignment horizontal="left" vertical="top"/>
    </xf>
    <xf numFmtId="0" fontId="1" fillId="0" borderId="2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9" fontId="1" fillId="0" borderId="1" xfId="1" applyNumberFormat="1" applyFont="1" applyBorder="1" applyAlignment="1">
      <alignment horizontal="center"/>
    </xf>
    <xf numFmtId="1" fontId="1" fillId="0" borderId="25" xfId="0" applyNumberFormat="1" applyFont="1" applyBorder="1" applyAlignment="1">
      <alignment horizontal="center"/>
    </xf>
    <xf numFmtId="1" fontId="1" fillId="0" borderId="22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166" fontId="1" fillId="0" borderId="29" xfId="1" applyNumberFormat="1" applyFont="1" applyBorder="1" applyAlignment="1">
      <alignment horizontal="center"/>
    </xf>
    <xf numFmtId="164" fontId="1" fillId="0" borderId="29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166" fontId="1" fillId="0" borderId="29" xfId="1" applyNumberFormat="1" applyFont="1" applyBorder="1" applyAlignment="1">
      <alignment horizontal="center" vertical="center"/>
    </xf>
    <xf numFmtId="1" fontId="1" fillId="0" borderId="29" xfId="0" applyNumberFormat="1" applyFont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" fillId="0" borderId="3" xfId="0" quotePrefix="1" applyFont="1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1" fillId="0" borderId="4" xfId="0" quotePrefix="1" applyFont="1" applyBorder="1" applyAlignment="1">
      <alignment horizontal="center" vertical="center" wrapText="1"/>
    </xf>
    <xf numFmtId="0" fontId="1" fillId="0" borderId="0" xfId="0" quotePrefix="1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4" fillId="0" borderId="45" xfId="0" applyFont="1" applyBorder="1" applyAlignment="1">
      <alignment horizontal="center"/>
    </xf>
    <xf numFmtId="0" fontId="14" fillId="0" borderId="46" xfId="0" applyFont="1" applyBorder="1" applyAlignment="1">
      <alignment horizontal="center"/>
    </xf>
    <xf numFmtId="0" fontId="14" fillId="0" borderId="47" xfId="0" applyFont="1" applyBorder="1" applyAlignment="1">
      <alignment horizontal="center"/>
    </xf>
    <xf numFmtId="0" fontId="14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wrapText="1"/>
    </xf>
    <xf numFmtId="0" fontId="1" fillId="0" borderId="21" xfId="0" applyFont="1" applyBorder="1" applyAlignment="1">
      <alignment horizontal="center" wrapText="1"/>
    </xf>
    <xf numFmtId="0" fontId="1" fillId="0" borderId="10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2" xfId="0" quotePrefix="1" applyFont="1" applyBorder="1" applyAlignment="1">
      <alignment horizontal="center" vertical="center" wrapText="1"/>
    </xf>
    <xf numFmtId="0" fontId="1" fillId="0" borderId="5" xfId="0" quotePrefix="1" applyFont="1" applyBorder="1" applyAlignment="1">
      <alignment horizontal="center" vertical="center" wrapText="1"/>
    </xf>
    <xf numFmtId="0" fontId="10" fillId="0" borderId="9" xfId="0" applyNumberFormat="1" applyFont="1" applyBorder="1" applyAlignment="1">
      <alignment horizontal="center" vertical="center" wrapText="1"/>
    </xf>
    <xf numFmtId="0" fontId="10" fillId="0" borderId="10" xfId="0" applyNumberFormat="1" applyFont="1" applyBorder="1" applyAlignment="1">
      <alignment horizontal="center" vertical="center" wrapText="1"/>
    </xf>
    <xf numFmtId="0" fontId="1" fillId="0" borderId="25" xfId="1" applyNumberFormat="1" applyFont="1" applyBorder="1" applyAlignment="1">
      <alignment horizontal="center"/>
    </xf>
    <xf numFmtId="0" fontId="1" fillId="0" borderId="1" xfId="1" applyNumberFormat="1" applyFont="1" applyBorder="1" applyAlignment="1">
      <alignment horizontal="center"/>
    </xf>
    <xf numFmtId="0" fontId="1" fillId="0" borderId="22" xfId="1" applyNumberFormat="1" applyFont="1" applyBorder="1" applyAlignment="1">
      <alignment horizontal="center"/>
    </xf>
    <xf numFmtId="0" fontId="8" fillId="0" borderId="18" xfId="0" applyNumberFormat="1" applyFont="1" applyBorder="1" applyAlignment="1">
      <alignment horizontal="center"/>
    </xf>
    <xf numFmtId="0" fontId="8" fillId="0" borderId="19" xfId="0" applyNumberFormat="1" applyFont="1" applyBorder="1" applyAlignment="1">
      <alignment horizontal="center"/>
    </xf>
    <xf numFmtId="0" fontId="8" fillId="0" borderId="20" xfId="0" applyNumberFormat="1" applyFont="1" applyBorder="1" applyAlignment="1">
      <alignment horizontal="center"/>
    </xf>
    <xf numFmtId="0" fontId="1" fillId="0" borderId="29" xfId="1" applyNumberFormat="1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6" xfId="1" applyNumberFormat="1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24" xfId="1" applyNumberFormat="1" applyFont="1" applyBorder="1" applyAlignment="1">
      <alignment horizontal="center"/>
    </xf>
    <xf numFmtId="0" fontId="1" fillId="0" borderId="2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5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1" fillId="0" borderId="22" xfId="1" applyNumberFormat="1" applyFont="1" applyBorder="1" applyAlignment="1">
      <alignment horizontal="center" vertical="center"/>
    </xf>
    <xf numFmtId="0" fontId="1" fillId="0" borderId="29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1" applyNumberFormat="1" applyFont="1" applyBorder="1" applyAlignment="1">
      <alignment horizontal="center" vertical="center"/>
    </xf>
    <xf numFmtId="0" fontId="1" fillId="0" borderId="7" xfId="1" applyNumberFormat="1" applyFont="1" applyBorder="1" applyAlignment="1">
      <alignment horizontal="center" vertical="center"/>
    </xf>
    <xf numFmtId="0" fontId="1" fillId="0" borderId="24" xfId="1" applyNumberFormat="1" applyFont="1" applyBorder="1" applyAlignment="1">
      <alignment horizontal="center" vertical="center"/>
    </xf>
    <xf numFmtId="0" fontId="1" fillId="0" borderId="40" xfId="0" applyFont="1" applyBorder="1" applyAlignment="1">
      <alignment horizontal="center"/>
    </xf>
    <xf numFmtId="0" fontId="1" fillId="0" borderId="40" xfId="1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top"/>
    </xf>
    <xf numFmtId="9" fontId="1" fillId="0" borderId="29" xfId="1" applyNumberFormat="1" applyFont="1" applyBorder="1" applyAlignment="1">
      <alignment horizontal="center"/>
    </xf>
    <xf numFmtId="1" fontId="1" fillId="0" borderId="29" xfId="0" applyNumberFormat="1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9" fontId="1" fillId="0" borderId="32" xfId="1" applyNumberFormat="1" applyFont="1" applyBorder="1" applyAlignment="1">
      <alignment horizontal="center"/>
    </xf>
    <xf numFmtId="1" fontId="1" fillId="0" borderId="32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 vertical="center" wrapText="1"/>
    </xf>
    <xf numFmtId="9" fontId="1" fillId="0" borderId="29" xfId="1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0" fontId="1" fillId="0" borderId="32" xfId="1" applyNumberFormat="1" applyFont="1" applyBorder="1" applyAlignment="1">
      <alignment horizontal="center"/>
    </xf>
    <xf numFmtId="0" fontId="8" fillId="0" borderId="3" xfId="0" quotePrefix="1" applyFont="1" applyBorder="1" applyAlignment="1">
      <alignment horizontal="center" vertical="center" wrapText="1"/>
    </xf>
    <xf numFmtId="0" fontId="8" fillId="0" borderId="2" xfId="0" quotePrefix="1" applyFont="1" applyBorder="1" applyAlignment="1">
      <alignment horizontal="center" vertical="center" wrapText="1"/>
    </xf>
    <xf numFmtId="0" fontId="8" fillId="0" borderId="4" xfId="0" quotePrefix="1" applyFont="1" applyBorder="1" applyAlignment="1">
      <alignment horizontal="center" vertical="center" wrapText="1"/>
    </xf>
    <xf numFmtId="0" fontId="8" fillId="0" borderId="5" xfId="0" quotePrefix="1" applyFont="1" applyBorder="1" applyAlignment="1">
      <alignment horizontal="center" vertical="center" wrapText="1"/>
    </xf>
    <xf numFmtId="10" fontId="1" fillId="0" borderId="29" xfId="1" applyNumberFormat="1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9" fontId="1" fillId="0" borderId="50" xfId="1" applyNumberFormat="1" applyFont="1" applyBorder="1" applyAlignment="1">
      <alignment horizontal="center"/>
    </xf>
    <xf numFmtId="1" fontId="1" fillId="0" borderId="50" xfId="0" applyNumberFormat="1" applyFont="1" applyBorder="1" applyAlignment="1">
      <alignment horizontal="center"/>
    </xf>
    <xf numFmtId="10" fontId="1" fillId="0" borderId="29" xfId="1" applyNumberFormat="1" applyFont="1" applyBorder="1" applyAlignment="1">
      <alignment horizontal="center" vertical="center"/>
    </xf>
    <xf numFmtId="2" fontId="1" fillId="0" borderId="29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5" fontId="1" fillId="0" borderId="29" xfId="0" applyNumberFormat="1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 wrapText="1"/>
    </xf>
    <xf numFmtId="10" fontId="1" fillId="0" borderId="35" xfId="1" applyNumberFormat="1" applyFont="1" applyBorder="1" applyAlignment="1">
      <alignment horizontal="center" vertical="center"/>
    </xf>
    <xf numFmtId="2" fontId="1" fillId="0" borderId="35" xfId="0" applyNumberFormat="1" applyFont="1" applyBorder="1" applyAlignment="1">
      <alignment horizontal="center" vertical="center"/>
    </xf>
    <xf numFmtId="10" fontId="1" fillId="0" borderId="32" xfId="1" applyNumberFormat="1" applyFont="1" applyBorder="1" applyAlignment="1">
      <alignment horizontal="center"/>
    </xf>
    <xf numFmtId="164" fontId="1" fillId="0" borderId="32" xfId="0" applyNumberFormat="1" applyFont="1" applyBorder="1" applyAlignment="1">
      <alignment horizontal="center"/>
    </xf>
    <xf numFmtId="0" fontId="2" fillId="2" borderId="0" xfId="0" quotePrefix="1" applyFont="1" applyFill="1"/>
    <xf numFmtId="0" fontId="2" fillId="2" borderId="0" xfId="0" applyFont="1" applyFill="1"/>
    <xf numFmtId="0" fontId="11" fillId="2" borderId="11" xfId="0" applyFont="1" applyFill="1" applyBorder="1" applyAlignment="1">
      <alignment horizontal="left" vertical="center"/>
    </xf>
    <xf numFmtId="0" fontId="11" fillId="2" borderId="12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11" fillId="2" borderId="14" xfId="0" applyFont="1" applyFill="1" applyBorder="1" applyAlignment="1">
      <alignment horizontal="left" vertical="center"/>
    </xf>
    <xf numFmtId="0" fontId="11" fillId="2" borderId="15" xfId="0" applyFont="1" applyFill="1" applyBorder="1" applyAlignment="1">
      <alignment horizontal="left" vertical="center"/>
    </xf>
    <xf numFmtId="0" fontId="11" fillId="2" borderId="16" xfId="0" applyFont="1" applyFill="1" applyBorder="1" applyAlignment="1">
      <alignment horizontal="left" vertical="center"/>
    </xf>
    <xf numFmtId="0" fontId="2" fillId="3" borderId="0" xfId="0" applyFont="1" applyFill="1"/>
    <xf numFmtId="167" fontId="8" fillId="3" borderId="6" xfId="0" quotePrefix="1" applyNumberFormat="1" applyFont="1" applyFill="1" applyBorder="1" applyAlignment="1">
      <alignment horizontal="center" vertical="center" wrapText="1"/>
    </xf>
    <xf numFmtId="0" fontId="8" fillId="3" borderId="7" xfId="0" quotePrefix="1" applyFont="1" applyFill="1" applyBorder="1" applyAlignment="1">
      <alignment horizontal="center" vertical="center" wrapText="1"/>
    </xf>
    <xf numFmtId="0" fontId="8" fillId="3" borderId="8" xfId="0" quotePrefix="1" applyFont="1" applyFill="1" applyBorder="1" applyAlignment="1">
      <alignment horizontal="center" vertical="center" wrapText="1"/>
    </xf>
    <xf numFmtId="49" fontId="8" fillId="3" borderId="8" xfId="0" quotePrefix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0" formatCode="General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3</xdr:col>
      <xdr:colOff>304800</xdr:colOff>
      <xdr:row>3</xdr:row>
      <xdr:rowOff>304800</xdr:rowOff>
    </xdr:to>
    <xdr:sp macro="" textlink="">
      <xdr:nvSpPr>
        <xdr:cNvPr id="1026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id="{1B1BCE6A-183C-43C6-B54E-889B69E8E0AE}"/>
            </a:ext>
          </a:extLst>
        </xdr:cNvPr>
        <xdr:cNvSpPr>
          <a:spLocks noChangeAspect="1" noChangeArrowheads="1"/>
        </xdr:cNvSpPr>
      </xdr:nvSpPr>
      <xdr:spPr bwMode="auto">
        <a:xfrm>
          <a:off x="5086350" y="1600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</xdr:col>
      <xdr:colOff>0</xdr:colOff>
      <xdr:row>4</xdr:row>
      <xdr:rowOff>0</xdr:rowOff>
    </xdr:from>
    <xdr:ext cx="304800" cy="304800"/>
    <xdr:sp macro="" textlink="">
      <xdr:nvSpPr>
        <xdr:cNvPr id="4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id="{AE6CD552-9F6B-4FE1-BBB4-4C4C187FA9B3}"/>
            </a:ext>
          </a:extLst>
        </xdr:cNvPr>
        <xdr:cNvSpPr>
          <a:spLocks noChangeAspect="1" noChangeArrowheads="1"/>
        </xdr:cNvSpPr>
      </xdr:nvSpPr>
      <xdr:spPr bwMode="auto">
        <a:xfrm>
          <a:off x="2181225" y="1543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ables/table1.xml><?xml version="1.0" encoding="utf-8"?>
<table xmlns="http://schemas.openxmlformats.org/spreadsheetml/2006/main" id="1" name="Tableau1" displayName="Tableau1" ref="A3:E18" totalsRowShown="0" headerRowDxfId="7" dataDxfId="6" tableBorderDxfId="5">
  <autoFilter ref="A3:E1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Position" dataDxfId="2"/>
    <tableColumn id="3" name="N° lot" dataDxfId="0"/>
    <tableColumn id="2" name="Désignation" dataDxfId="1"/>
    <tableColumn id="4" name="Quantité" dataDxfId="3"/>
    <tableColumn id="5" name="Observation" dataDxfId="4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20"/>
  <sheetViews>
    <sheetView tabSelected="1" zoomScaleNormal="100" workbookViewId="0">
      <selection activeCell="C19" sqref="C19"/>
    </sheetView>
  </sheetViews>
  <sheetFormatPr baseColWidth="10" defaultRowHeight="15" x14ac:dyDescent="0.25"/>
  <cols>
    <col min="1" max="1" width="10.28515625" style="7" customWidth="1"/>
    <col min="2" max="2" width="14.85546875" customWidth="1"/>
    <col min="3" max="3" width="44.140625" customWidth="1"/>
    <col min="4" max="4" width="18.5703125" customWidth="1"/>
    <col min="5" max="5" width="48.42578125" customWidth="1"/>
  </cols>
  <sheetData>
    <row r="1" spans="1:5" ht="46.5" x14ac:dyDescent="0.7">
      <c r="A1" s="76" t="s">
        <v>6</v>
      </c>
      <c r="B1" s="76"/>
      <c r="C1" s="76"/>
      <c r="D1" s="76"/>
      <c r="E1" s="8">
        <f ca="1">+TODAY()+1</f>
        <v>43777</v>
      </c>
    </row>
    <row r="2" spans="1:5" ht="5.45" customHeight="1" x14ac:dyDescent="0.25"/>
    <row r="3" spans="1:5" ht="18.75" x14ac:dyDescent="0.3">
      <c r="A3" s="2" t="s">
        <v>1</v>
      </c>
      <c r="B3" s="1" t="s">
        <v>9</v>
      </c>
      <c r="C3" s="2" t="s">
        <v>2</v>
      </c>
      <c r="D3" s="1" t="s">
        <v>3</v>
      </c>
      <c r="E3" s="1" t="s">
        <v>4</v>
      </c>
    </row>
    <row r="4" spans="1:5" ht="18.75" x14ac:dyDescent="0.3">
      <c r="A4" s="10">
        <v>1</v>
      </c>
      <c r="B4" s="193" t="s">
        <v>352</v>
      </c>
      <c r="C4" s="10" t="s">
        <v>0</v>
      </c>
      <c r="D4" s="185" t="s">
        <v>5</v>
      </c>
      <c r="E4" s="6"/>
    </row>
    <row r="5" spans="1:5" ht="18.75" x14ac:dyDescent="0.3">
      <c r="A5" s="3">
        <v>2</v>
      </c>
      <c r="B5" s="193" t="s">
        <v>353</v>
      </c>
      <c r="C5" s="10" t="s">
        <v>0</v>
      </c>
      <c r="D5" s="185" t="s">
        <v>5</v>
      </c>
      <c r="E5" s="6"/>
    </row>
    <row r="6" spans="1:5" s="5" customFormat="1" ht="18.75" x14ac:dyDescent="0.3">
      <c r="A6" s="3">
        <v>3</v>
      </c>
      <c r="B6" s="193" t="s">
        <v>352</v>
      </c>
      <c r="C6" s="10" t="s">
        <v>8</v>
      </c>
      <c r="D6" s="185" t="s">
        <v>7</v>
      </c>
      <c r="E6" s="6"/>
    </row>
    <row r="7" spans="1:5" s="5" customFormat="1" ht="18.75" x14ac:dyDescent="0.3">
      <c r="A7" s="3">
        <v>4</v>
      </c>
      <c r="B7" s="193" t="s">
        <v>352</v>
      </c>
      <c r="C7" s="10" t="s">
        <v>10</v>
      </c>
      <c r="D7" s="185" t="s">
        <v>7</v>
      </c>
      <c r="E7" s="6"/>
    </row>
    <row r="8" spans="1:5" ht="18.75" x14ac:dyDescent="0.3">
      <c r="A8" s="10">
        <v>5</v>
      </c>
      <c r="B8" s="193" t="s">
        <v>352</v>
      </c>
      <c r="C8" s="10" t="s">
        <v>297</v>
      </c>
      <c r="D8" s="185" t="s">
        <v>5</v>
      </c>
      <c r="E8" s="6"/>
    </row>
    <row r="9" spans="1:5" ht="18.75" x14ac:dyDescent="0.3">
      <c r="A9" s="3">
        <v>6</v>
      </c>
      <c r="B9" s="193" t="s">
        <v>352</v>
      </c>
      <c r="C9" s="10" t="s">
        <v>298</v>
      </c>
      <c r="D9" s="186" t="s">
        <v>302</v>
      </c>
      <c r="E9" s="6"/>
    </row>
    <row r="10" spans="1:5" ht="18.75" x14ac:dyDescent="0.3">
      <c r="A10" s="3">
        <v>7</v>
      </c>
      <c r="B10" s="193" t="s">
        <v>352</v>
      </c>
      <c r="C10" s="10" t="s">
        <v>354</v>
      </c>
      <c r="D10" s="186"/>
      <c r="E10" s="6"/>
    </row>
    <row r="11" spans="1:5" ht="18.75" x14ac:dyDescent="0.3">
      <c r="A11" s="3">
        <v>8</v>
      </c>
      <c r="B11" s="193" t="s">
        <v>352</v>
      </c>
      <c r="C11" s="10" t="s">
        <v>355</v>
      </c>
      <c r="D11" s="186" t="s">
        <v>5</v>
      </c>
      <c r="E11" s="6"/>
    </row>
    <row r="12" spans="1:5" ht="18.75" x14ac:dyDescent="0.3">
      <c r="A12" s="10">
        <v>9</v>
      </c>
      <c r="B12" s="193" t="s">
        <v>353</v>
      </c>
      <c r="C12" s="10" t="s">
        <v>355</v>
      </c>
      <c r="D12" s="186" t="s">
        <v>5</v>
      </c>
      <c r="E12" s="6"/>
    </row>
    <row r="13" spans="1:5" ht="18.75" x14ac:dyDescent="0.3">
      <c r="A13" s="3">
        <v>10</v>
      </c>
      <c r="B13" s="193" t="s">
        <v>352</v>
      </c>
      <c r="C13" s="10" t="s">
        <v>356</v>
      </c>
      <c r="D13" s="185" t="s">
        <v>299</v>
      </c>
      <c r="E13" s="6"/>
    </row>
    <row r="14" spans="1:5" ht="18.75" x14ac:dyDescent="0.3">
      <c r="A14" s="3">
        <v>11</v>
      </c>
      <c r="B14" s="193" t="s">
        <v>352</v>
      </c>
      <c r="C14" s="10" t="s">
        <v>357</v>
      </c>
      <c r="D14" s="185" t="s">
        <v>302</v>
      </c>
      <c r="E14" s="6"/>
    </row>
    <row r="15" spans="1:5" ht="18.75" x14ac:dyDescent="0.3">
      <c r="A15" s="3">
        <v>12</v>
      </c>
      <c r="B15" s="193" t="s">
        <v>352</v>
      </c>
      <c r="C15" s="10" t="s">
        <v>358</v>
      </c>
      <c r="D15" s="185" t="s">
        <v>359</v>
      </c>
      <c r="E15" s="6"/>
    </row>
    <row r="16" spans="1:5" ht="18.75" x14ac:dyDescent="0.3">
      <c r="A16" s="10">
        <v>13</v>
      </c>
      <c r="B16" s="193" t="s">
        <v>352</v>
      </c>
      <c r="C16" s="10" t="s">
        <v>11</v>
      </c>
      <c r="D16" s="185" t="s">
        <v>328</v>
      </c>
      <c r="E16" s="6"/>
    </row>
    <row r="17" spans="1:5" ht="18.75" x14ac:dyDescent="0.3">
      <c r="A17" s="3">
        <v>14</v>
      </c>
      <c r="B17" s="193" t="s">
        <v>352</v>
      </c>
      <c r="C17" s="10" t="s">
        <v>360</v>
      </c>
      <c r="D17" s="186" t="s">
        <v>5</v>
      </c>
      <c r="E17" s="6"/>
    </row>
    <row r="18" spans="1:5" ht="18.75" x14ac:dyDescent="0.3">
      <c r="A18" s="10">
        <v>15</v>
      </c>
      <c r="B18" s="193"/>
      <c r="C18" s="10"/>
      <c r="D18" s="186"/>
      <c r="E18" s="6"/>
    </row>
    <row r="19" spans="1:5" ht="18.75" x14ac:dyDescent="0.3">
      <c r="A19" s="10"/>
      <c r="B19" s="4"/>
      <c r="C19" s="10"/>
      <c r="D19" s="4"/>
      <c r="E19" s="9"/>
    </row>
    <row r="20" spans="1:5" ht="18.75" x14ac:dyDescent="0.3">
      <c r="A20" s="10"/>
      <c r="B20" s="10"/>
      <c r="C20" s="10"/>
      <c r="D20" s="4"/>
      <c r="E20" s="6"/>
    </row>
  </sheetData>
  <mergeCells count="1">
    <mergeCell ref="A1:D1"/>
  </mergeCells>
  <pageMargins left="0.25" right="0.25" top="0.23333333333333334" bottom="0.25833333333333336" header="0.3" footer="0.3"/>
  <pageSetup paperSize="9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107"/>
  <sheetViews>
    <sheetView zoomScale="80" zoomScaleNormal="80" zoomScalePageLayoutView="70" workbookViewId="0">
      <selection activeCell="C5" sqref="C5"/>
    </sheetView>
  </sheetViews>
  <sheetFormatPr baseColWidth="10" defaultRowHeight="61.5" x14ac:dyDescent="0.9"/>
  <cols>
    <col min="1" max="1" width="32.85546875" style="1" customWidth="1"/>
    <col min="2" max="2" width="18.42578125" style="1" customWidth="1"/>
    <col min="3" max="3" width="60.28515625" style="69" customWidth="1"/>
    <col min="4" max="4" width="47" style="73" customWidth="1"/>
  </cols>
  <sheetData>
    <row r="1" spans="1:4" ht="28.5" x14ac:dyDescent="0.45">
      <c r="A1" s="74" t="s">
        <v>14</v>
      </c>
      <c r="B1" s="74" t="s">
        <v>13</v>
      </c>
      <c r="C1" s="75" t="s">
        <v>178</v>
      </c>
      <c r="D1" s="71" t="s">
        <v>179</v>
      </c>
    </row>
    <row r="2" spans="1:4" ht="54" x14ac:dyDescent="0.3">
      <c r="A2" s="1" t="s">
        <v>103</v>
      </c>
      <c r="B2" s="1" t="s">
        <v>120</v>
      </c>
      <c r="C2" s="69" t="s">
        <v>313</v>
      </c>
      <c r="D2" s="72" t="str">
        <f>CODE128(C2)</f>
        <v>Í!}AA&gt;  JrÎ</v>
      </c>
    </row>
    <row r="3" spans="1:4" ht="54" x14ac:dyDescent="0.3">
      <c r="A3" s="1" t="s">
        <v>128</v>
      </c>
      <c r="B3" s="1" t="s">
        <v>127</v>
      </c>
      <c r="C3" s="69" t="s">
        <v>325</v>
      </c>
      <c r="D3" s="72" t="str">
        <f t="shared" ref="D3:D62" si="0">CODE128(C3)</f>
        <v>Í!}AA&gt; !#vÎ</v>
      </c>
    </row>
    <row r="4" spans="1:4" ht="54" x14ac:dyDescent="0.3">
      <c r="A4" s="1" t="s">
        <v>72</v>
      </c>
      <c r="B4" s="1" t="s">
        <v>220</v>
      </c>
      <c r="C4" s="69" t="s">
        <v>351</v>
      </c>
      <c r="D4" s="72" t="str">
        <f>CODE128(C4)</f>
        <v>Í!}AA&gt; !r15'"?# &gt; *"'45SÎ</v>
      </c>
    </row>
    <row r="5" spans="1:4" ht="54" x14ac:dyDescent="0.3">
      <c r="A5" s="1" t="s">
        <v>75</v>
      </c>
      <c r="B5" s="1" t="s">
        <v>212</v>
      </c>
      <c r="C5" s="69" t="s">
        <v>307</v>
      </c>
      <c r="D5" s="72" t="str">
        <f t="shared" si="0"/>
        <v>Í!}AA&gt; &gt;,TÎ</v>
      </c>
    </row>
    <row r="6" spans="1:4" ht="54" x14ac:dyDescent="0.3">
      <c r="A6" s="1" t="s">
        <v>130</v>
      </c>
      <c r="B6" s="1" t="s">
        <v>129</v>
      </c>
      <c r="C6" s="70" t="s">
        <v>227</v>
      </c>
      <c r="D6" s="72" t="str">
        <f>CODE128(C6)</f>
        <v>Í!}AA&gt; ,x16!&gt;?##  *3!)NÎ</v>
      </c>
    </row>
    <row r="7" spans="1:4" ht="54" x14ac:dyDescent="0.3">
      <c r="A7" s="1" t="s">
        <v>122</v>
      </c>
      <c r="B7" s="1" t="s">
        <v>122</v>
      </c>
      <c r="C7" s="69" t="s">
        <v>321</v>
      </c>
      <c r="D7" s="72" t="str">
        <f t="shared" si="0"/>
        <v>Í!}AA&gt; ""uÎ</v>
      </c>
    </row>
    <row r="8" spans="1:4" ht="54" x14ac:dyDescent="0.3">
      <c r="A8" s="1" t="s">
        <v>115</v>
      </c>
      <c r="B8" s="1" t="s">
        <v>217</v>
      </c>
      <c r="C8" s="69" t="s">
        <v>320</v>
      </c>
      <c r="D8" s="72" t="str">
        <f t="shared" si="0"/>
        <v>Í!}AA&gt; 'sOÎ</v>
      </c>
    </row>
    <row r="9" spans="1:4" ht="54" x14ac:dyDescent="0.3">
      <c r="A9" s="1" t="s">
        <v>177</v>
      </c>
      <c r="B9" s="1" t="s">
        <v>176</v>
      </c>
      <c r="D9" s="72" t="str">
        <f t="shared" si="0"/>
        <v/>
      </c>
    </row>
    <row r="10" spans="1:4" ht="54" x14ac:dyDescent="0.3">
      <c r="A10" s="1" t="s">
        <v>124</v>
      </c>
      <c r="B10" s="1" t="s">
        <v>123</v>
      </c>
      <c r="C10" s="69" t="s">
        <v>225</v>
      </c>
      <c r="D10" s="72" t="str">
        <f t="shared" si="0"/>
        <v>Í!}AA&gt; -9?# R *3!6*Î</v>
      </c>
    </row>
    <row r="11" spans="1:4" ht="54" x14ac:dyDescent="0.3">
      <c r="A11" s="1" t="s">
        <v>193</v>
      </c>
      <c r="B11" s="1" t="s">
        <v>192</v>
      </c>
      <c r="C11" s="69" t="s">
        <v>254</v>
      </c>
      <c r="D11" s="72" t="str">
        <f t="shared" si="0"/>
        <v>Í!#AA&gt; "H14#?&gt;9*1(?JÎ</v>
      </c>
    </row>
    <row r="12" spans="1:4" ht="54" x14ac:dyDescent="0.3">
      <c r="A12" s="1" t="s">
        <v>187</v>
      </c>
      <c r="B12" s="1" t="s">
        <v>183</v>
      </c>
      <c r="C12" s="69" t="s">
        <v>234</v>
      </c>
      <c r="D12" s="72" t="str">
        <f t="shared" si="0"/>
        <v>Í!}AA&gt; &lt;W15'&gt;?# f *3.&gt;nÎ</v>
      </c>
    </row>
    <row r="13" spans="1:4" ht="54" x14ac:dyDescent="0.3">
      <c r="A13" s="1" t="s">
        <v>195</v>
      </c>
      <c r="B13" s="1" t="s">
        <v>194</v>
      </c>
      <c r="C13" s="69" t="s">
        <v>231</v>
      </c>
      <c r="D13" s="72" t="str">
        <f t="shared" si="0"/>
        <v>Í!}AA&gt; "j16(&gt;?#(  *3:o=Î</v>
      </c>
    </row>
    <row r="14" spans="1:4" ht="54" x14ac:dyDescent="0.3">
      <c r="A14" s="1" t="s">
        <v>256</v>
      </c>
      <c r="B14" s="1" t="s">
        <v>257</v>
      </c>
      <c r="C14" s="69" t="s">
        <v>258</v>
      </c>
      <c r="D14" s="72" t="str">
        <f t="shared" si="0"/>
        <v>Í!}AA&gt; "c15#&gt;?#%  *3'D6Î</v>
      </c>
    </row>
    <row r="15" spans="1:4" ht="54" x14ac:dyDescent="0.3">
      <c r="A15" s="1" t="s">
        <v>206</v>
      </c>
      <c r="B15" s="1" t="s">
        <v>205</v>
      </c>
      <c r="C15" s="69" t="s">
        <v>309</v>
      </c>
      <c r="D15" s="72" t="str">
        <f t="shared" si="0"/>
        <v>Í!}AA&gt; &lt;?wÎ</v>
      </c>
    </row>
    <row r="16" spans="1:4" ht="54" x14ac:dyDescent="0.3">
      <c r="A16" s="1" t="s">
        <v>191</v>
      </c>
      <c r="B16" s="1" t="s">
        <v>190</v>
      </c>
      <c r="D16" s="72" t="str">
        <f t="shared" si="0"/>
        <v/>
      </c>
    </row>
    <row r="17" spans="1:4" ht="54" x14ac:dyDescent="0.3">
      <c r="A17" s="1" t="s">
        <v>204</v>
      </c>
      <c r="B17" s="1" t="s">
        <v>147</v>
      </c>
      <c r="C17" s="69" t="s">
        <v>247</v>
      </c>
      <c r="D17" s="72" t="str">
        <f t="shared" si="0"/>
        <v>Í!}AA&gt; ,!16"&lt;?##  *3&amp;YAÎ</v>
      </c>
    </row>
    <row r="18" spans="1:4" ht="54" x14ac:dyDescent="0.3">
      <c r="A18" s="1" t="s">
        <v>186</v>
      </c>
      <c r="B18" s="1" t="s">
        <v>182</v>
      </c>
      <c r="C18" s="69" t="s">
        <v>230</v>
      </c>
      <c r="D18" s="72" t="str">
        <f t="shared" si="0"/>
        <v>Í!}AA&gt; #$16'&gt;?#4  *391jÎ</v>
      </c>
    </row>
    <row r="19" spans="1:4" ht="54" x14ac:dyDescent="0.3">
      <c r="A19" s="1" t="s">
        <v>248</v>
      </c>
      <c r="B19" s="1" t="s">
        <v>249</v>
      </c>
      <c r="C19" s="69" t="s">
        <v>250</v>
      </c>
      <c r="D19" s="72" t="str">
        <f t="shared" si="0"/>
        <v>Í!}AA&gt; #&lt;15%&gt;?# &gt; *2.lkÎ</v>
      </c>
    </row>
    <row r="20" spans="1:4" ht="54" x14ac:dyDescent="0.3">
      <c r="A20" s="1" t="s">
        <v>203</v>
      </c>
      <c r="B20" s="1" t="s">
        <v>202</v>
      </c>
      <c r="C20" s="69" t="s">
        <v>255</v>
      </c>
      <c r="D20" s="72" t="str">
        <f t="shared" si="0"/>
        <v>Í!}AA&gt; &lt;;14"&lt;?#"  *2%?JÎ</v>
      </c>
    </row>
    <row r="21" spans="1:4" ht="54" x14ac:dyDescent="0.3">
      <c r="A21" s="1" t="s">
        <v>201</v>
      </c>
      <c r="B21" s="1" t="s">
        <v>200</v>
      </c>
      <c r="C21" s="69" t="s">
        <v>259</v>
      </c>
      <c r="D21" s="72" t="str">
        <f t="shared" si="0"/>
        <v>Í!}AA&gt; &lt;*?#"  *34D^Î</v>
      </c>
    </row>
    <row r="22" spans="1:4" ht="54" x14ac:dyDescent="0.3">
      <c r="A22" s="1" t="s">
        <v>185</v>
      </c>
      <c r="B22" s="1" t="s">
        <v>181</v>
      </c>
      <c r="C22" s="69" t="s">
        <v>233</v>
      </c>
      <c r="D22" s="72" t="str">
        <f t="shared" si="0"/>
        <v>Í!}AA&gt; #[15'&gt;?#4  *37*(Î</v>
      </c>
    </row>
    <row r="23" spans="1:4" ht="54" x14ac:dyDescent="0.3">
      <c r="A23" s="1" t="s">
        <v>199</v>
      </c>
      <c r="B23" s="1" t="s">
        <v>198</v>
      </c>
      <c r="C23" s="69" t="s">
        <v>251</v>
      </c>
      <c r="D23" s="72" t="str">
        <f t="shared" si="0"/>
        <v>Í!}AA&gt; #J15%;?#!  *;%45ÄÎ</v>
      </c>
    </row>
    <row r="24" spans="1:4" ht="54" x14ac:dyDescent="0.3">
      <c r="A24" s="1" t="s">
        <v>184</v>
      </c>
      <c r="B24" s="1" t="s">
        <v>180</v>
      </c>
      <c r="C24" s="69" t="s">
        <v>253</v>
      </c>
      <c r="D24" s="72" t="str">
        <f t="shared" si="0"/>
        <v>Í!}AA&gt; #b16$&gt;?# &gt; *3-d#Î</v>
      </c>
    </row>
    <row r="25" spans="1:4" ht="54" x14ac:dyDescent="0.3">
      <c r="A25" s="1" t="s">
        <v>189</v>
      </c>
      <c r="B25" s="1" t="s">
        <v>188</v>
      </c>
      <c r="C25" s="69" t="s">
        <v>335</v>
      </c>
      <c r="D25" s="72" t="str">
        <f t="shared" si="0"/>
        <v>Í!}AA&gt; #f2Î</v>
      </c>
    </row>
    <row r="26" spans="1:4" ht="54" x14ac:dyDescent="0.3">
      <c r="A26" s="1" t="s">
        <v>197</v>
      </c>
      <c r="B26" s="1" t="s">
        <v>196</v>
      </c>
      <c r="C26" s="69" t="s">
        <v>232</v>
      </c>
      <c r="D26" s="72" t="str">
        <f t="shared" si="0"/>
        <v>Í!}AA&gt; $#15,??##  *2IU%Î</v>
      </c>
    </row>
    <row r="27" spans="1:4" ht="54" x14ac:dyDescent="0.3">
      <c r="A27" s="1" t="s">
        <v>100</v>
      </c>
      <c r="B27" s="1" t="s">
        <v>121</v>
      </c>
      <c r="C27" s="69" t="s">
        <v>311</v>
      </c>
      <c r="D27" s="72" t="str">
        <f t="shared" si="0"/>
        <v>Í!}AA&gt; "A8Î</v>
      </c>
    </row>
    <row r="28" spans="1:4" ht="54" x14ac:dyDescent="0.3">
      <c r="A28" s="1" t="s">
        <v>154</v>
      </c>
      <c r="B28" s="1" t="s">
        <v>218</v>
      </c>
      <c r="C28" s="69" t="s">
        <v>327</v>
      </c>
      <c r="D28" s="72" t="str">
        <f t="shared" si="0"/>
        <v>Í!}AA&gt; 'z Î</v>
      </c>
    </row>
    <row r="29" spans="1:4" ht="54" x14ac:dyDescent="0.3">
      <c r="A29" s="1" t="s">
        <v>38</v>
      </c>
      <c r="B29" s="1" t="s">
        <v>37</v>
      </c>
      <c r="C29" s="69" t="s">
        <v>303</v>
      </c>
      <c r="D29" s="72" t="str">
        <f t="shared" si="0"/>
        <v>Í!{$ 5j.0UÈ0RÎ</v>
      </c>
    </row>
    <row r="30" spans="1:4" ht="54" x14ac:dyDescent="0.3">
      <c r="A30" s="1" t="s">
        <v>211</v>
      </c>
      <c r="B30" s="1" t="s">
        <v>223</v>
      </c>
      <c r="D30" s="72" t="str">
        <f t="shared" si="0"/>
        <v/>
      </c>
    </row>
    <row r="31" spans="1:4" ht="54" x14ac:dyDescent="0.3">
      <c r="A31" s="1" t="s">
        <v>158</v>
      </c>
      <c r="B31" s="1" t="s">
        <v>158</v>
      </c>
      <c r="C31" s="69" t="s">
        <v>226</v>
      </c>
      <c r="D31" s="72" t="str">
        <f t="shared" si="0"/>
        <v>Í!}AA&gt; (&gt;15")?#!  * )(3 ztÎ</v>
      </c>
    </row>
    <row r="32" spans="1:4" ht="54" x14ac:dyDescent="0.3">
      <c r="A32" s="1" t="s">
        <v>18</v>
      </c>
      <c r="B32" s="1" t="s">
        <v>18</v>
      </c>
      <c r="C32" s="69" t="s">
        <v>305</v>
      </c>
      <c r="D32" s="72" t="str">
        <f t="shared" si="0"/>
        <v>Í!}AA&gt; $8eÎ</v>
      </c>
    </row>
    <row r="33" spans="1:4" ht="54" x14ac:dyDescent="0.3">
      <c r="A33" s="1" t="s">
        <v>239</v>
      </c>
      <c r="B33" s="1" t="s">
        <v>240</v>
      </c>
      <c r="C33" s="69" t="s">
        <v>241</v>
      </c>
      <c r="D33" s="72" t="str">
        <f t="shared" si="0"/>
        <v>Í!}AA&gt; &lt;^13+&gt;?# &gt; *2;"ÆÎ</v>
      </c>
    </row>
    <row r="34" spans="1:4" ht="54" x14ac:dyDescent="0.3">
      <c r="A34" s="1" t="s">
        <v>153</v>
      </c>
      <c r="B34" s="1" t="s">
        <v>153</v>
      </c>
      <c r="C34" s="69" t="s">
        <v>238</v>
      </c>
      <c r="D34" s="72" t="str">
        <f t="shared" si="0"/>
        <v>Í!}AA&gt; $B15'#?# * *#'451Î</v>
      </c>
    </row>
    <row r="35" spans="1:4" ht="54" x14ac:dyDescent="0.3">
      <c r="A35" s="1" t="s">
        <v>74</v>
      </c>
      <c r="B35" s="1" t="s">
        <v>73</v>
      </c>
      <c r="C35" s="69" t="s">
        <v>246</v>
      </c>
      <c r="D35" s="72" t="str">
        <f t="shared" si="0"/>
        <v>Í!}AA&gt; $Z14#9?#!  *),zzmÎ</v>
      </c>
    </row>
    <row r="36" spans="1:4" ht="41.25" customHeight="1" x14ac:dyDescent="0.3">
      <c r="A36" s="1" t="s">
        <v>104</v>
      </c>
      <c r="B36" s="1" t="s">
        <v>210</v>
      </c>
      <c r="C36" s="69" t="s">
        <v>314</v>
      </c>
      <c r="D36" s="72" t="str">
        <f t="shared" si="0"/>
        <v>Í!}AA&gt; (rNÎ</v>
      </c>
    </row>
    <row r="37" spans="1:4" ht="54" x14ac:dyDescent="0.3">
      <c r="A37" s="1" t="s">
        <v>102</v>
      </c>
      <c r="B37" s="1" t="s">
        <v>112</v>
      </c>
      <c r="C37" s="69" t="s">
        <v>312</v>
      </c>
      <c r="D37" s="72" t="str">
        <f t="shared" si="0"/>
        <v>Í!}AA&gt; $vRÎ</v>
      </c>
    </row>
    <row r="38" spans="1:4" ht="54" x14ac:dyDescent="0.3">
      <c r="A38" s="1" t="s">
        <v>88</v>
      </c>
      <c r="B38" s="1" t="s">
        <v>66</v>
      </c>
      <c r="C38" s="69" t="s">
        <v>295</v>
      </c>
      <c r="D38" s="72" t="str">
        <f t="shared" si="0"/>
        <v>Í!}AA&gt; -t13*=?#*  *=*fÈ0lÎ</v>
      </c>
    </row>
    <row r="39" spans="1:4" ht="54" x14ac:dyDescent="0.3">
      <c r="A39" s="1" t="s">
        <v>236</v>
      </c>
      <c r="B39" s="1" t="s">
        <v>167</v>
      </c>
      <c r="C39" s="69" t="s">
        <v>237</v>
      </c>
      <c r="D39" s="72" t="str">
        <f t="shared" si="0"/>
        <v>Í!}AA&gt; %"14#9?#!  *',4 ^Î</v>
      </c>
    </row>
    <row r="40" spans="1:4" ht="54" x14ac:dyDescent="0.3">
      <c r="A40" s="1" t="s">
        <v>243</v>
      </c>
      <c r="B40" s="1" t="s">
        <v>244</v>
      </c>
      <c r="C40" s="69" t="s">
        <v>245</v>
      </c>
      <c r="D40" s="72" t="str">
        <f t="shared" si="0"/>
        <v>Í!}AA&gt; ;b14%&gt;?#!H *!|8AÎ</v>
      </c>
    </row>
    <row r="41" spans="1:4" ht="54" x14ac:dyDescent="0.3">
      <c r="A41" s="1" t="s">
        <v>215</v>
      </c>
      <c r="B41" s="1" t="s">
        <v>108</v>
      </c>
      <c r="C41" s="69" t="s">
        <v>279</v>
      </c>
      <c r="D41" s="72" t="str">
        <f t="shared" si="0"/>
        <v>Í!}AAA !B]g{#-*&gt;4 !"?!dNÎ</v>
      </c>
    </row>
    <row r="42" spans="1:4" ht="54" x14ac:dyDescent="0.3">
      <c r="A42" s="1" t="s">
        <v>161</v>
      </c>
      <c r="B42" s="1" t="s">
        <v>219</v>
      </c>
      <c r="C42" s="69" t="s">
        <v>345</v>
      </c>
      <c r="D42" s="72" t="str">
        <f t="shared" si="0"/>
        <v>Í!}AA&gt; %7dÎ</v>
      </c>
    </row>
    <row r="43" spans="1:4" ht="54" x14ac:dyDescent="0.3">
      <c r="A43" s="1" t="s">
        <v>71</v>
      </c>
      <c r="B43" s="1" t="s">
        <v>70</v>
      </c>
      <c r="C43" s="69" t="s">
        <v>306</v>
      </c>
      <c r="D43" s="72" t="str">
        <f t="shared" si="0"/>
        <v>Í!}AA&gt;  &lt;iÎ</v>
      </c>
    </row>
    <row r="44" spans="1:4" ht="54" x14ac:dyDescent="0.3">
      <c r="A44" s="1" t="s">
        <v>146</v>
      </c>
      <c r="B44" s="1" t="s">
        <v>145</v>
      </c>
      <c r="C44" s="69" t="s">
        <v>235</v>
      </c>
      <c r="D44" s="72" t="str">
        <f t="shared" si="0"/>
        <v>Í!}AA&gt; %Ã13+&gt;5# p *1D/eÎ</v>
      </c>
    </row>
    <row r="45" spans="1:4" ht="54" x14ac:dyDescent="0.3">
      <c r="A45" s="1" t="s">
        <v>174</v>
      </c>
      <c r="B45" s="1" t="s">
        <v>173</v>
      </c>
      <c r="C45" s="69" t="s">
        <v>334</v>
      </c>
      <c r="D45" s="72" t="str">
        <f t="shared" si="0"/>
        <v>Í!}AA&gt; &amp;(ZÎ</v>
      </c>
    </row>
    <row r="46" spans="1:4" ht="54" x14ac:dyDescent="0.3">
      <c r="A46" s="1" t="s">
        <v>90</v>
      </c>
      <c r="B46" s="1" t="s">
        <v>89</v>
      </c>
      <c r="C46" s="69" t="s">
        <v>294</v>
      </c>
      <c r="D46" s="72" t="str">
        <f t="shared" si="0"/>
        <v>Í!}AA&gt; -m13*=?##  *&lt;*fÈ16Î</v>
      </c>
    </row>
    <row r="47" spans="1:4" ht="54" x14ac:dyDescent="0.3">
      <c r="A47" s="1" t="s">
        <v>39</v>
      </c>
      <c r="B47" s="1" t="s">
        <v>39</v>
      </c>
      <c r="C47" s="69" t="s">
        <v>304</v>
      </c>
      <c r="D47" s="72" t="str">
        <f t="shared" si="0"/>
        <v>Í!}AA&gt; %V'Î</v>
      </c>
    </row>
    <row r="48" spans="1:4" ht="54" x14ac:dyDescent="0.3">
      <c r="A48" s="1" t="s">
        <v>155</v>
      </c>
      <c r="B48" s="1" t="s">
        <v>221</v>
      </c>
      <c r="C48" s="69" t="s">
        <v>252</v>
      </c>
      <c r="D48" s="72" t="str">
        <f t="shared" si="0"/>
        <v>Í!}AA&gt; )614#9?# 4 !"R|"È0MÎ</v>
      </c>
    </row>
    <row r="49" spans="1:4" ht="54" x14ac:dyDescent="0.3">
      <c r="A49" s="1" t="s">
        <v>214</v>
      </c>
      <c r="B49" s="1" t="s">
        <v>213</v>
      </c>
      <c r="C49" s="69" t="s">
        <v>273</v>
      </c>
      <c r="D49" s="72" t="str">
        <f t="shared" si="0"/>
        <v>Í!}AA&gt; &amp;/+Î</v>
      </c>
    </row>
    <row r="50" spans="1:4" ht="54" x14ac:dyDescent="0.3">
      <c r="A50" s="1" t="s">
        <v>118</v>
      </c>
      <c r="B50" s="1" t="s">
        <v>209</v>
      </c>
      <c r="C50" s="69" t="s">
        <v>224</v>
      </c>
      <c r="D50" s="72" t="str">
        <f t="shared" si="0"/>
        <v>Í!}AA&gt; )G16&amp;&gt;?#"R *33^|Î</v>
      </c>
    </row>
    <row r="51" spans="1:4" ht="54" x14ac:dyDescent="0.3">
      <c r="A51" s="1" t="s">
        <v>59</v>
      </c>
      <c r="B51" s="1" t="s">
        <v>228</v>
      </c>
      <c r="C51" s="69" t="s">
        <v>229</v>
      </c>
      <c r="D51" s="72" t="str">
        <f t="shared" si="0"/>
        <v>Í!}AA&gt; &amp;@15#6?# 4 *6#456Î</v>
      </c>
    </row>
    <row r="52" spans="1:4" ht="54" x14ac:dyDescent="0.3">
      <c r="A52" s="1" t="s">
        <v>163</v>
      </c>
      <c r="B52" s="1" t="s">
        <v>216</v>
      </c>
      <c r="C52" s="69" t="s">
        <v>242</v>
      </c>
      <c r="D52" s="72" t="str">
        <f t="shared" si="0"/>
        <v>Í!}AA&gt; &amp;X14#9?# * *9#44,Î</v>
      </c>
    </row>
    <row r="53" spans="1:4" ht="54" x14ac:dyDescent="0.3">
      <c r="A53" s="1" t="s">
        <v>21</v>
      </c>
      <c r="B53" s="1" t="s">
        <v>222</v>
      </c>
      <c r="D53" s="72" t="str">
        <f t="shared" si="0"/>
        <v/>
      </c>
    </row>
    <row r="54" spans="1:4" ht="54" x14ac:dyDescent="0.3">
      <c r="A54" s="1" t="s">
        <v>20</v>
      </c>
      <c r="B54" s="1" t="s">
        <v>117</v>
      </c>
      <c r="C54" s="69" t="s">
        <v>323</v>
      </c>
      <c r="D54" s="72" t="str">
        <f t="shared" si="0"/>
        <v>Í!}AA&gt; &amp;mÃÎ</v>
      </c>
    </row>
    <row r="55" spans="1:4" ht="54" x14ac:dyDescent="0.3">
      <c r="A55" s="1" t="s">
        <v>208</v>
      </c>
      <c r="B55" s="1" t="s">
        <v>207</v>
      </c>
      <c r="D55" s="72" t="str">
        <f t="shared" si="0"/>
        <v/>
      </c>
    </row>
    <row r="56" spans="1:4" ht="54" x14ac:dyDescent="0.3">
      <c r="A56" s="1" t="s">
        <v>136</v>
      </c>
      <c r="B56" s="1" t="s">
        <v>168</v>
      </c>
      <c r="C56" s="69" t="s">
        <v>326</v>
      </c>
      <c r="D56" s="72" t="str">
        <f t="shared" si="0"/>
        <v>Í!}AA&gt; )R#Î</v>
      </c>
    </row>
    <row r="57" spans="1:4" ht="54" x14ac:dyDescent="0.3">
      <c r="A57" s="1" t="s">
        <v>31</v>
      </c>
      <c r="B57" s="1" t="s">
        <v>135</v>
      </c>
      <c r="C57" s="69" t="s">
        <v>261</v>
      </c>
      <c r="D57" s="72" t="str">
        <f t="shared" si="0"/>
        <v>Í!}AA&gt; -{13,??#Çz *43YÎ</v>
      </c>
    </row>
    <row r="58" spans="1:4" ht="54" x14ac:dyDescent="0.3">
      <c r="A58" s="1" t="s">
        <v>91</v>
      </c>
      <c r="B58" s="1" t="s">
        <v>76</v>
      </c>
      <c r="C58" s="69" t="s">
        <v>262</v>
      </c>
      <c r="D58" s="72" t="str">
        <f t="shared" si="0"/>
        <v>Í!}AA&gt; .z13,??#Çz *43XÎ</v>
      </c>
    </row>
    <row r="59" spans="1:4" ht="54" x14ac:dyDescent="0.3">
      <c r="A59" s="1" t="s">
        <v>263</v>
      </c>
      <c r="B59" s="1" t="s">
        <v>78</v>
      </c>
      <c r="C59" s="69" t="s">
        <v>308</v>
      </c>
      <c r="D59" s="72" t="str">
        <f t="shared" si="0"/>
        <v>Í!}AA&gt; (dEÎ</v>
      </c>
    </row>
    <row r="60" spans="1:4" ht="54" x14ac:dyDescent="0.3">
      <c r="A60" s="1" t="s">
        <v>265</v>
      </c>
      <c r="B60" s="1" t="s">
        <v>266</v>
      </c>
      <c r="C60" s="69" t="s">
        <v>267</v>
      </c>
      <c r="D60" s="72" t="str">
        <f t="shared" si="0"/>
        <v>Í!}AA&gt; 1+XÎ</v>
      </c>
    </row>
    <row r="61" spans="1:4" ht="54" x14ac:dyDescent="0.3">
      <c r="A61" s="1" t="s">
        <v>93</v>
      </c>
      <c r="B61" s="1" t="s">
        <v>93</v>
      </c>
      <c r="C61" s="69" t="s">
        <v>271</v>
      </c>
      <c r="D61" s="72" t="str">
        <f t="shared" si="0"/>
        <v>Í!}AA&gt; &lt;o[Î</v>
      </c>
    </row>
    <row r="62" spans="1:4" ht="54" x14ac:dyDescent="0.3">
      <c r="A62" s="1" t="s">
        <v>94</v>
      </c>
      <c r="B62" s="1" t="s">
        <v>270</v>
      </c>
      <c r="C62" s="69" t="s">
        <v>272</v>
      </c>
      <c r="D62" s="72" t="str">
        <f t="shared" si="0"/>
        <v>Í!}AA&gt; &lt;v,Î</v>
      </c>
    </row>
    <row r="63" spans="1:4" ht="54" x14ac:dyDescent="0.3">
      <c r="A63" s="1" t="s">
        <v>95</v>
      </c>
      <c r="B63" s="1" t="s">
        <v>274</v>
      </c>
      <c r="C63" s="69" t="s">
        <v>275</v>
      </c>
      <c r="D63" s="72" t="str">
        <f t="shared" ref="D63:D83" si="1">CODE128(C63)</f>
        <v>Í!}AA&gt; '5bÎ</v>
      </c>
    </row>
    <row r="64" spans="1:4" ht="54" x14ac:dyDescent="0.3">
      <c r="A64" s="1" t="s">
        <v>276</v>
      </c>
      <c r="B64" s="1" t="s">
        <v>277</v>
      </c>
      <c r="C64" s="69" t="s">
        <v>310</v>
      </c>
      <c r="D64" s="72" t="str">
        <f t="shared" si="1"/>
        <v>Í!}AA&gt; =)5Î</v>
      </c>
    </row>
    <row r="65" spans="1:4" ht="54" x14ac:dyDescent="0.3">
      <c r="A65" s="1" t="s">
        <v>131</v>
      </c>
      <c r="B65" s="1" t="s">
        <v>280</v>
      </c>
      <c r="C65" s="69" t="s">
        <v>315</v>
      </c>
      <c r="D65" s="72" t="str">
        <f t="shared" si="1"/>
        <v>Í!}AA&gt; 1$ Î</v>
      </c>
    </row>
    <row r="66" spans="1:4" ht="54" x14ac:dyDescent="0.3">
      <c r="A66" s="1" t="s">
        <v>109</v>
      </c>
      <c r="B66" s="1" t="s">
        <v>281</v>
      </c>
      <c r="C66" s="69" t="s">
        <v>282</v>
      </c>
      <c r="D66" s="72" t="str">
        <f t="shared" si="1"/>
        <v>Í!}AA&gt; 1btÎ</v>
      </c>
    </row>
    <row r="67" spans="1:4" ht="54" x14ac:dyDescent="0.3">
      <c r="A67" s="1" t="s">
        <v>111</v>
      </c>
      <c r="B67" s="1" t="s">
        <v>283</v>
      </c>
      <c r="C67" s="69" t="s">
        <v>284</v>
      </c>
      <c r="D67" s="72" t="str">
        <f t="shared" si="1"/>
        <v>Í!}AA&gt; =&gt;vÎ</v>
      </c>
    </row>
    <row r="68" spans="1:4" ht="54" x14ac:dyDescent="0.3">
      <c r="A68" s="1" t="s">
        <v>114</v>
      </c>
      <c r="B68" s="1" t="s">
        <v>113</v>
      </c>
      <c r="C68" s="69" t="s">
        <v>285</v>
      </c>
      <c r="D68" s="72" t="str">
        <f t="shared" si="1"/>
        <v>Í!}AA&gt; )j|Î</v>
      </c>
    </row>
    <row r="69" spans="1:4" ht="54" x14ac:dyDescent="0.3">
      <c r="A69" s="1" t="s">
        <v>133</v>
      </c>
      <c r="B69" s="1" t="s">
        <v>286</v>
      </c>
      <c r="C69" s="69" t="s">
        <v>287</v>
      </c>
      <c r="D69" s="72" t="str">
        <f t="shared" si="1"/>
        <v>Í!}AA&gt; =VhÎ</v>
      </c>
    </row>
    <row r="70" spans="1:4" ht="54" x14ac:dyDescent="0.3">
      <c r="A70" s="1" t="s">
        <v>288</v>
      </c>
      <c r="B70" s="1" t="s">
        <v>289</v>
      </c>
      <c r="C70" s="69" t="s">
        <v>290</v>
      </c>
      <c r="D70" s="72" t="str">
        <f t="shared" si="1"/>
        <v>Í!}AA&gt; =]9Î</v>
      </c>
    </row>
    <row r="71" spans="1:4" ht="54" x14ac:dyDescent="0.3">
      <c r="A71" s="1" t="s">
        <v>316</v>
      </c>
      <c r="B71" s="1" t="s">
        <v>317</v>
      </c>
      <c r="C71" s="69" t="s">
        <v>318</v>
      </c>
      <c r="D71" s="72" t="str">
        <f t="shared" si="1"/>
        <v>Í!}AA&gt; &gt;=uÎ</v>
      </c>
    </row>
    <row r="72" spans="1:4" ht="54" x14ac:dyDescent="0.3">
      <c r="A72" s="1" t="s">
        <v>126</v>
      </c>
      <c r="B72" s="1" t="s">
        <v>322</v>
      </c>
      <c r="C72" s="69" t="s">
        <v>324</v>
      </c>
      <c r="D72" s="72" t="str">
        <f t="shared" si="1"/>
        <v>Í!}AA&gt; )qMÎ</v>
      </c>
    </row>
    <row r="73" spans="1:4" ht="54" x14ac:dyDescent="0.3">
      <c r="A73" s="1" t="s">
        <v>77</v>
      </c>
      <c r="B73" s="1" t="s">
        <v>76</v>
      </c>
      <c r="C73" s="69" t="s">
        <v>262</v>
      </c>
      <c r="D73" s="72" t="str">
        <f t="shared" si="1"/>
        <v>Í!}AA&gt; .z13,??#Çz *43XÎ</v>
      </c>
    </row>
    <row r="74" spans="1:4" ht="54" x14ac:dyDescent="0.3">
      <c r="A74" s="1" t="s">
        <v>164</v>
      </c>
      <c r="B74" s="1" t="s">
        <v>162</v>
      </c>
      <c r="C74" s="69" t="s">
        <v>329</v>
      </c>
      <c r="D74" s="72" t="str">
        <f t="shared" si="1"/>
        <v>Í!}AA&gt; )KRÎ</v>
      </c>
    </row>
    <row r="75" spans="1:4" ht="54" x14ac:dyDescent="0.3">
      <c r="A75" s="1" t="s">
        <v>156</v>
      </c>
      <c r="B75" s="1" t="s">
        <v>330</v>
      </c>
      <c r="C75" s="69" t="s">
        <v>331</v>
      </c>
      <c r="D75" s="72" t="str">
        <f t="shared" si="1"/>
        <v>Í!}AA&gt; &gt;DFÎ</v>
      </c>
    </row>
    <row r="76" spans="1:4" ht="54" x14ac:dyDescent="0.3">
      <c r="A76" s="1" t="s">
        <v>172</v>
      </c>
      <c r="B76" s="1" t="s">
        <v>332</v>
      </c>
      <c r="C76" s="69" t="s">
        <v>333</v>
      </c>
      <c r="D76" s="72" t="str">
        <f t="shared" si="1"/>
        <v>Í!}AA&gt; 'l~Î</v>
      </c>
    </row>
    <row r="77" spans="1:4" ht="54" x14ac:dyDescent="0.3">
      <c r="A77" s="1" t="s">
        <v>336</v>
      </c>
      <c r="B77" s="1" t="s">
        <v>338</v>
      </c>
      <c r="C77" s="69" t="s">
        <v>337</v>
      </c>
      <c r="D77" s="72" t="str">
        <f t="shared" si="1"/>
        <v>Í!}AA&gt; =|cÎ</v>
      </c>
    </row>
    <row r="78" spans="1:4" ht="54" x14ac:dyDescent="0.3">
      <c r="A78" s="1" t="s">
        <v>339</v>
      </c>
      <c r="B78" s="1" t="s">
        <v>340</v>
      </c>
      <c r="C78" s="69" t="s">
        <v>341</v>
      </c>
      <c r="D78" s="72" t="str">
        <f t="shared" si="1"/>
        <v>Í!}AA&gt; !Ä&amp;Î</v>
      </c>
    </row>
    <row r="79" spans="1:4" ht="54" x14ac:dyDescent="0.3">
      <c r="A79" s="1" t="s">
        <v>343</v>
      </c>
      <c r="B79" s="1" t="s">
        <v>342</v>
      </c>
      <c r="C79" s="69" t="s">
        <v>344</v>
      </c>
      <c r="D79" s="72" t="str">
        <f t="shared" si="1"/>
        <v>Í!}AA&gt; #wSÎ</v>
      </c>
    </row>
    <row r="80" spans="1:4" ht="54" x14ac:dyDescent="0.3">
      <c r="A80" s="1" t="s">
        <v>347</v>
      </c>
      <c r="B80" s="1" t="s">
        <v>346</v>
      </c>
      <c r="C80" s="69" t="s">
        <v>348</v>
      </c>
      <c r="D80" s="72" t="str">
        <f t="shared" si="1"/>
        <v>Í!}AA&gt; 1Å7Î</v>
      </c>
    </row>
    <row r="81" spans="1:4" ht="54" x14ac:dyDescent="0.3">
      <c r="A81" s="1" t="s">
        <v>169</v>
      </c>
      <c r="B81" s="1" t="s">
        <v>132</v>
      </c>
      <c r="C81" s="69" t="s">
        <v>349</v>
      </c>
      <c r="D81" s="72" t="str">
        <f t="shared" si="1"/>
        <v>Í!}AA&gt; 'T%Î</v>
      </c>
    </row>
    <row r="82" spans="1:4" ht="54" x14ac:dyDescent="0.3">
      <c r="A82" s="1" t="s">
        <v>350</v>
      </c>
      <c r="B82" s="1" t="s">
        <v>289</v>
      </c>
      <c r="C82" s="69" t="s">
        <v>290</v>
      </c>
      <c r="D82" s="72" t="str">
        <f t="shared" si="1"/>
        <v>Í!}AA&gt; =]9Î</v>
      </c>
    </row>
    <row r="83" spans="1:4" ht="54" x14ac:dyDescent="0.3">
      <c r="A83" s="1" t="s">
        <v>361</v>
      </c>
      <c r="B83" s="1" t="s">
        <v>362</v>
      </c>
      <c r="C83" s="69" t="s">
        <v>363</v>
      </c>
      <c r="D83" s="72" t="str">
        <f t="shared" si="1"/>
        <v>Í!}AA&gt; &gt;R15#&gt;?# * *2'G%Î</v>
      </c>
    </row>
    <row r="84" spans="1:4" ht="54" x14ac:dyDescent="0.3">
      <c r="A84" s="1" t="s">
        <v>170</v>
      </c>
      <c r="B84" s="1" t="s">
        <v>171</v>
      </c>
      <c r="D84" s="72" t="str">
        <f t="shared" ref="D84" si="2">CODE128(C84)</f>
        <v/>
      </c>
    </row>
    <row r="85" spans="1:4" ht="54" x14ac:dyDescent="0.3">
      <c r="A85" s="1" t="s">
        <v>26</v>
      </c>
      <c r="B85" s="1">
        <v>202</v>
      </c>
      <c r="D85" s="72" t="s">
        <v>364</v>
      </c>
    </row>
    <row r="86" spans="1:4" ht="54" x14ac:dyDescent="0.3">
      <c r="A86" s="1" t="s">
        <v>27</v>
      </c>
      <c r="B86" s="1">
        <v>105</v>
      </c>
      <c r="D86" s="72" t="s">
        <v>364</v>
      </c>
    </row>
    <row r="87" spans="1:4" ht="54" x14ac:dyDescent="0.3">
      <c r="A87" s="1" t="s">
        <v>35</v>
      </c>
      <c r="B87" s="1">
        <v>102</v>
      </c>
      <c r="D87" s="72" t="s">
        <v>364</v>
      </c>
    </row>
    <row r="88" spans="1:4" ht="54" x14ac:dyDescent="0.3">
      <c r="A88" s="1" t="s">
        <v>134</v>
      </c>
      <c r="B88" s="1">
        <v>103</v>
      </c>
      <c r="D88" s="72" t="s">
        <v>364</v>
      </c>
    </row>
    <row r="89" spans="1:4" ht="54" x14ac:dyDescent="0.3">
      <c r="A89" s="1" t="s">
        <v>166</v>
      </c>
      <c r="B89" s="1">
        <v>301</v>
      </c>
      <c r="D89" s="72" t="s">
        <v>364</v>
      </c>
    </row>
    <row r="90" spans="1:4" ht="54" x14ac:dyDescent="0.3">
      <c r="A90" s="1" t="s">
        <v>260</v>
      </c>
      <c r="B90" s="1">
        <v>401</v>
      </c>
      <c r="D90" s="72" t="s">
        <v>364</v>
      </c>
    </row>
    <row r="91" spans="1:4" ht="54" x14ac:dyDescent="0.3">
      <c r="A91" s="1" t="s">
        <v>58</v>
      </c>
      <c r="B91" s="1">
        <v>124</v>
      </c>
      <c r="D91" s="72" t="s">
        <v>364</v>
      </c>
    </row>
    <row r="92" spans="1:4" ht="54" x14ac:dyDescent="0.3">
      <c r="A92" s="1" t="s">
        <v>61</v>
      </c>
      <c r="B92" s="1">
        <v>106</v>
      </c>
      <c r="D92" s="72" t="s">
        <v>364</v>
      </c>
    </row>
    <row r="93" spans="1:4" ht="54" x14ac:dyDescent="0.3">
      <c r="A93" s="1" t="s">
        <v>62</v>
      </c>
      <c r="B93" s="1">
        <v>108</v>
      </c>
      <c r="D93" s="72" t="s">
        <v>364</v>
      </c>
    </row>
    <row r="94" spans="1:4" ht="54" x14ac:dyDescent="0.3">
      <c r="A94" s="1" t="s">
        <v>264</v>
      </c>
      <c r="B94" s="1">
        <v>120</v>
      </c>
      <c r="D94" s="72" t="s">
        <v>364</v>
      </c>
    </row>
    <row r="95" spans="1:4" ht="54" x14ac:dyDescent="0.3">
      <c r="A95" s="1" t="s">
        <v>144</v>
      </c>
      <c r="B95" s="1">
        <v>107</v>
      </c>
      <c r="D95" s="72"/>
    </row>
    <row r="96" spans="1:4" ht="54" x14ac:dyDescent="0.3">
      <c r="A96" s="1" t="s">
        <v>143</v>
      </c>
      <c r="B96" s="1">
        <v>50</v>
      </c>
      <c r="D96" s="72"/>
    </row>
    <row r="97" spans="1:4" ht="54" x14ac:dyDescent="0.3">
      <c r="A97" s="1" t="s">
        <v>157</v>
      </c>
      <c r="B97" s="1">
        <v>301</v>
      </c>
      <c r="D97" s="72" t="s">
        <v>364</v>
      </c>
    </row>
    <row r="98" spans="1:4" ht="54" x14ac:dyDescent="0.3">
      <c r="A98" s="1" t="s">
        <v>149</v>
      </c>
      <c r="B98" s="1">
        <v>201</v>
      </c>
      <c r="D98" s="72" t="s">
        <v>364</v>
      </c>
    </row>
    <row r="99" spans="1:4" ht="54" x14ac:dyDescent="0.3">
      <c r="A99" s="1" t="s">
        <v>152</v>
      </c>
      <c r="B99" s="1">
        <v>121</v>
      </c>
      <c r="D99" s="72" t="s">
        <v>364</v>
      </c>
    </row>
    <row r="100" spans="1:4" ht="54" x14ac:dyDescent="0.3">
      <c r="A100" s="1" t="s">
        <v>110</v>
      </c>
      <c r="B100" s="1" t="s">
        <v>319</v>
      </c>
      <c r="D100" s="72"/>
    </row>
    <row r="101" spans="1:4" ht="54" x14ac:dyDescent="0.3">
      <c r="A101" s="1" t="s">
        <v>116</v>
      </c>
      <c r="B101" s="1">
        <v>204</v>
      </c>
      <c r="D101" s="72" t="s">
        <v>364</v>
      </c>
    </row>
    <row r="102" spans="1:4" ht="54" x14ac:dyDescent="0.3">
      <c r="A102" s="1" t="s">
        <v>119</v>
      </c>
      <c r="B102" s="1">
        <v>122</v>
      </c>
      <c r="D102" s="72" t="s">
        <v>364</v>
      </c>
    </row>
    <row r="103" spans="1:4" ht="54" x14ac:dyDescent="0.3">
      <c r="A103" s="1" t="s">
        <v>125</v>
      </c>
      <c r="B103" s="1">
        <v>120</v>
      </c>
      <c r="D103" s="72" t="s">
        <v>364</v>
      </c>
    </row>
    <row r="104" spans="1:4" ht="54" x14ac:dyDescent="0.3">
      <c r="A104" s="1" t="s">
        <v>25</v>
      </c>
      <c r="B104" s="1" t="s">
        <v>40</v>
      </c>
      <c r="D104" s="72" t="s">
        <v>364</v>
      </c>
    </row>
    <row r="105" spans="1:4" ht="54" x14ac:dyDescent="0.3">
      <c r="A105" s="1" t="s">
        <v>160</v>
      </c>
      <c r="B105" s="1">
        <v>127</v>
      </c>
      <c r="D105" s="72" t="s">
        <v>364</v>
      </c>
    </row>
    <row r="106" spans="1:4" ht="54" x14ac:dyDescent="0.3">
      <c r="A106" s="1" t="s">
        <v>165</v>
      </c>
      <c r="B106" s="1">
        <v>301</v>
      </c>
      <c r="D106" s="72" t="s">
        <v>364</v>
      </c>
    </row>
    <row r="107" spans="1:4" ht="54" x14ac:dyDescent="0.3">
      <c r="A107" s="1" t="s">
        <v>175</v>
      </c>
      <c r="B107" s="1">
        <v>115</v>
      </c>
      <c r="D107" s="72" t="s">
        <v>364</v>
      </c>
    </row>
  </sheetData>
  <sortState ref="B2:B56">
    <sortCondition ref="B56"/>
  </sortState>
  <pageMargins left="0.25" right="0.25" top="0.32291666666666669" bottom="0.22053571428571428" header="0.3" footer="0.3"/>
  <pageSetup paperSize="9" scale="78" fitToHeight="0" orientation="landscape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5"/>
  <sheetViews>
    <sheetView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 x14ac:dyDescent="0.25">
      <c r="A1" s="96">
        <f ca="1">TODAY()+1</f>
        <v>43777</v>
      </c>
      <c r="B1" s="97"/>
      <c r="C1" s="98" t="s">
        <v>23</v>
      </c>
      <c r="D1" s="98"/>
      <c r="E1" s="98"/>
      <c r="F1" s="98"/>
      <c r="G1" s="98"/>
      <c r="H1" s="98"/>
      <c r="I1" s="98"/>
      <c r="J1" s="99" t="s">
        <v>24</v>
      </c>
      <c r="K1" s="100"/>
    </row>
    <row r="2" spans="1:11" x14ac:dyDescent="0.25">
      <c r="A2" s="97"/>
      <c r="B2" s="97"/>
      <c r="C2" s="98"/>
      <c r="D2" s="98"/>
      <c r="E2" s="98"/>
      <c r="F2" s="98"/>
      <c r="G2" s="98"/>
      <c r="H2" s="98"/>
      <c r="I2" s="98"/>
      <c r="J2" s="101"/>
      <c r="K2" s="102"/>
    </row>
    <row r="3" spans="1:11" ht="15" customHeight="1" x14ac:dyDescent="0.25">
      <c r="A3" s="97"/>
      <c r="B3" s="97"/>
      <c r="C3" s="98"/>
      <c r="D3" s="98"/>
      <c r="E3" s="98"/>
      <c r="F3" s="98"/>
      <c r="G3" s="98"/>
      <c r="H3" s="98"/>
      <c r="I3" s="98"/>
      <c r="J3" s="194">
        <f ca="1">TODAY()+1</f>
        <v>43777</v>
      </c>
      <c r="K3" s="195" t="s">
        <v>53</v>
      </c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 x14ac:dyDescent="0.3">
      <c r="A5" s="105" t="s">
        <v>269</v>
      </c>
      <c r="B5" s="106"/>
      <c r="C5" s="1"/>
      <c r="D5" s="1"/>
      <c r="E5" s="1"/>
      <c r="F5" s="1"/>
      <c r="G5" s="1"/>
      <c r="H5" s="103" t="s">
        <v>12</v>
      </c>
      <c r="I5" s="104"/>
      <c r="J5" s="187">
        <v>40</v>
      </c>
      <c r="K5" s="188"/>
    </row>
    <row r="6" spans="1:11" ht="12" customHeight="1" thickBot="1" x14ac:dyDescent="0.35">
      <c r="A6" s="107"/>
      <c r="B6" s="108"/>
      <c r="C6" s="1"/>
      <c r="D6" s="1"/>
      <c r="E6" s="1"/>
      <c r="F6" s="1"/>
      <c r="G6" s="1"/>
      <c r="H6" s="103"/>
      <c r="I6" s="104"/>
      <c r="J6" s="189"/>
      <c r="K6" s="190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3"/>
      <c r="I7" s="104"/>
      <c r="J7" s="191"/>
      <c r="K7" s="192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13</v>
      </c>
      <c r="B9" s="77" t="s">
        <v>14</v>
      </c>
      <c r="C9" s="78"/>
      <c r="D9" s="78"/>
      <c r="E9" s="78"/>
      <c r="F9" s="79"/>
      <c r="G9" s="78" t="s">
        <v>15</v>
      </c>
      <c r="H9" s="78"/>
      <c r="I9" s="77" t="s">
        <v>16</v>
      </c>
      <c r="J9" s="79"/>
      <c r="K9" s="15" t="s">
        <v>17</v>
      </c>
    </row>
    <row r="10" spans="1:11" ht="23.25" customHeight="1" x14ac:dyDescent="0.35">
      <c r="A10" s="83" t="s">
        <v>36</v>
      </c>
      <c r="B10" s="83"/>
      <c r="C10" s="83"/>
      <c r="D10" s="83"/>
      <c r="E10" s="26"/>
      <c r="F10" s="26"/>
      <c r="G10" s="26"/>
      <c r="H10" s="26"/>
      <c r="I10" s="26"/>
      <c r="J10" s="26"/>
      <c r="K10" s="26"/>
    </row>
    <row r="11" spans="1:11" ht="18.75" x14ac:dyDescent="0.3">
      <c r="A11" s="51" t="s">
        <v>54</v>
      </c>
      <c r="B11" s="84" t="s">
        <v>55</v>
      </c>
      <c r="C11" s="85"/>
      <c r="D11" s="85"/>
      <c r="E11" s="85"/>
      <c r="F11" s="86"/>
      <c r="G11" s="87">
        <v>1</v>
      </c>
      <c r="H11" s="87"/>
      <c r="I11" s="88">
        <f>$J$5*G11</f>
        <v>40</v>
      </c>
      <c r="J11" s="89"/>
      <c r="K11" s="23" t="s">
        <v>19</v>
      </c>
    </row>
    <row r="12" spans="1:11" ht="18.75" x14ac:dyDescent="0.3">
      <c r="A12" s="51" t="str">
        <f>VLOOKUP(B12,'CODE BARRE'!$A$2:$B$93,2,FALSE)</f>
        <v>FROMC</v>
      </c>
      <c r="B12" s="90" t="s">
        <v>38</v>
      </c>
      <c r="C12" s="90"/>
      <c r="D12" s="90"/>
      <c r="E12" s="90"/>
      <c r="F12" s="90"/>
      <c r="G12" s="91">
        <v>0.115</v>
      </c>
      <c r="H12" s="91"/>
      <c r="I12" s="92">
        <f>$J$5*G12</f>
        <v>4.6000000000000005</v>
      </c>
      <c r="J12" s="92"/>
      <c r="K12" s="53" t="s">
        <v>19</v>
      </c>
    </row>
    <row r="13" spans="1:11" ht="39.75" x14ac:dyDescent="0.25">
      <c r="A13" s="80" t="str">
        <f>VLOOKUP(B12,'CODE BARRE'!$A$2:$D$107,4,FALSE)</f>
        <v>Í!{$ 5j.0UÈ0RÎ</v>
      </c>
      <c r="B13" s="81"/>
      <c r="C13" s="81"/>
      <c r="D13" s="81"/>
      <c r="E13" s="81"/>
      <c r="F13" s="81"/>
      <c r="G13" s="81"/>
      <c r="H13" s="81"/>
      <c r="I13" s="81"/>
      <c r="J13" s="81"/>
      <c r="K13" s="82"/>
    </row>
    <row r="14" spans="1:11" ht="37.5" x14ac:dyDescent="0.3">
      <c r="A14" s="58" t="str">
        <f>VLOOKUP(B14,'CODE BARRE'!$A$2:$B$93,2,FALSE)</f>
        <v>PERSIL FLOCON</v>
      </c>
      <c r="B14" s="93" t="s">
        <v>39</v>
      </c>
      <c r="C14" s="93"/>
      <c r="D14" s="93"/>
      <c r="E14" s="93"/>
      <c r="F14" s="93"/>
      <c r="G14" s="94">
        <v>3.0999999999999999E-3</v>
      </c>
      <c r="H14" s="94"/>
      <c r="I14" s="95">
        <f>$J$5*G14*1000</f>
        <v>124</v>
      </c>
      <c r="J14" s="95"/>
      <c r="K14" s="57" t="s">
        <v>40</v>
      </c>
    </row>
    <row r="15" spans="1:11" ht="39.75" x14ac:dyDescent="0.25">
      <c r="A15" s="80" t="str">
        <f>VLOOKUP(B14,'CODE BARRE'!$A$2:$D$107,4,FALSE)</f>
        <v>Í!}AA&gt; %V'Î</v>
      </c>
      <c r="B15" s="81"/>
      <c r="C15" s="81"/>
      <c r="D15" s="81"/>
      <c r="E15" s="81"/>
      <c r="F15" s="81"/>
      <c r="G15" s="81"/>
      <c r="H15" s="81"/>
      <c r="I15" s="81"/>
      <c r="J15" s="81"/>
      <c r="K15" s="82"/>
    </row>
    <row r="16" spans="1:11" ht="7.5" customHeigh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ht="18.75" x14ac:dyDescent="0.3">
      <c r="A17" s="109" t="s">
        <v>32</v>
      </c>
      <c r="B17" s="110"/>
      <c r="C17" s="111" t="s">
        <v>41</v>
      </c>
      <c r="D17" s="111"/>
      <c r="E17" s="111"/>
      <c r="F17" s="111"/>
      <c r="G17" s="111"/>
      <c r="H17" s="111"/>
      <c r="I17" s="111"/>
      <c r="J17" s="112" t="s">
        <v>42</v>
      </c>
      <c r="K17" s="113"/>
    </row>
    <row r="18" spans="1:11" ht="7.5" customHeight="1" x14ac:dyDescent="0.3">
      <c r="A18" s="24"/>
      <c r="B18" s="25"/>
      <c r="C18" s="25"/>
      <c r="D18" s="25"/>
      <c r="E18" s="25"/>
      <c r="F18" s="25"/>
      <c r="G18" s="27"/>
      <c r="H18" s="27"/>
      <c r="I18" s="25"/>
      <c r="J18" s="25"/>
      <c r="K18" s="28"/>
    </row>
    <row r="19" spans="1:11" ht="18.75" x14ac:dyDescent="0.3">
      <c r="A19" s="114" t="s">
        <v>43</v>
      </c>
      <c r="B19" s="115"/>
      <c r="C19" s="116" t="s">
        <v>44</v>
      </c>
      <c r="D19" s="116"/>
      <c r="E19" s="116"/>
      <c r="F19" s="116"/>
      <c r="G19" s="116"/>
      <c r="H19" s="116"/>
      <c r="I19" s="116"/>
      <c r="J19" s="117" t="s">
        <v>45</v>
      </c>
      <c r="K19" s="118"/>
    </row>
    <row r="20" spans="1:11" ht="7.5" customHeight="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8.75" x14ac:dyDescent="0.3">
      <c r="A21" s="114" t="s">
        <v>46</v>
      </c>
      <c r="B21" s="115"/>
      <c r="C21" s="116" t="s">
        <v>22</v>
      </c>
      <c r="D21" s="116"/>
      <c r="E21" s="116"/>
      <c r="F21" s="116"/>
      <c r="G21" s="116"/>
      <c r="H21" s="116"/>
      <c r="I21" s="116"/>
      <c r="J21" s="117" t="s">
        <v>47</v>
      </c>
      <c r="K21" s="118"/>
    </row>
    <row r="22" spans="1:11" ht="7.5" customHeight="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ht="18.75" x14ac:dyDescent="0.3">
      <c r="A23" s="114" t="s">
        <v>48</v>
      </c>
      <c r="B23" s="115"/>
      <c r="C23" s="116" t="s">
        <v>49</v>
      </c>
      <c r="D23" s="116"/>
      <c r="E23" s="116"/>
      <c r="F23" s="116"/>
      <c r="G23" s="116"/>
      <c r="H23" s="116"/>
      <c r="I23" s="116"/>
      <c r="J23" s="117" t="s">
        <v>47</v>
      </c>
      <c r="K23" s="118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 x14ac:dyDescent="0.3">
      <c r="A25" s="114" t="s">
        <v>50</v>
      </c>
      <c r="B25" s="115"/>
      <c r="C25" s="117" t="s">
        <v>51</v>
      </c>
      <c r="D25" s="116"/>
      <c r="E25" s="116"/>
      <c r="F25" s="116"/>
      <c r="G25" s="116"/>
      <c r="H25" s="116"/>
      <c r="I25" s="115"/>
      <c r="J25" s="117" t="s">
        <v>52</v>
      </c>
      <c r="K25" s="118"/>
    </row>
  </sheetData>
  <mergeCells count="36">
    <mergeCell ref="A25:B25"/>
    <mergeCell ref="C25:I25"/>
    <mergeCell ref="J25:K25"/>
    <mergeCell ref="A21:B21"/>
    <mergeCell ref="C21:I21"/>
    <mergeCell ref="J21:K21"/>
    <mergeCell ref="A23:B23"/>
    <mergeCell ref="C23:I23"/>
    <mergeCell ref="J23:K23"/>
    <mergeCell ref="A17:B17"/>
    <mergeCell ref="C17:I17"/>
    <mergeCell ref="J17:K17"/>
    <mergeCell ref="A19:B19"/>
    <mergeCell ref="C19:I19"/>
    <mergeCell ref="J19:K19"/>
    <mergeCell ref="A1:B3"/>
    <mergeCell ref="C1:I3"/>
    <mergeCell ref="J1:K2"/>
    <mergeCell ref="H5:I7"/>
    <mergeCell ref="J5:K7"/>
    <mergeCell ref="A5:B6"/>
    <mergeCell ref="B9:F9"/>
    <mergeCell ref="G9:H9"/>
    <mergeCell ref="I9:J9"/>
    <mergeCell ref="A13:K13"/>
    <mergeCell ref="A15:K15"/>
    <mergeCell ref="A10:D10"/>
    <mergeCell ref="B11:F11"/>
    <mergeCell ref="G11:H11"/>
    <mergeCell ref="I11:J11"/>
    <mergeCell ref="B12:F12"/>
    <mergeCell ref="G12:H12"/>
    <mergeCell ref="I12:J12"/>
    <mergeCell ref="B14:F14"/>
    <mergeCell ref="G14:H14"/>
    <mergeCell ref="I14:J1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5"/>
  <sheetViews>
    <sheetView zoomScaleNormal="100"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9.85546875" customWidth="1"/>
  </cols>
  <sheetData>
    <row r="1" spans="1:11" ht="15" customHeight="1" x14ac:dyDescent="0.25">
      <c r="A1" s="96">
        <f ca="1">TODAY()+1</f>
        <v>43777</v>
      </c>
      <c r="B1" s="97"/>
      <c r="C1" s="98" t="s">
        <v>56</v>
      </c>
      <c r="D1" s="98"/>
      <c r="E1" s="98"/>
      <c r="F1" s="98"/>
      <c r="G1" s="98"/>
      <c r="H1" s="98"/>
      <c r="I1" s="98"/>
      <c r="J1" s="99" t="s">
        <v>24</v>
      </c>
      <c r="K1" s="122"/>
    </row>
    <row r="2" spans="1:11" ht="15" customHeight="1" x14ac:dyDescent="0.25">
      <c r="A2" s="97"/>
      <c r="B2" s="97"/>
      <c r="C2" s="98"/>
      <c r="D2" s="98"/>
      <c r="E2" s="98"/>
      <c r="F2" s="98"/>
      <c r="G2" s="98"/>
      <c r="H2" s="98"/>
      <c r="I2" s="98"/>
      <c r="J2" s="101"/>
      <c r="K2" s="123"/>
    </row>
    <row r="3" spans="1:11" ht="15" customHeight="1" x14ac:dyDescent="0.25">
      <c r="A3" s="97"/>
      <c r="B3" s="97"/>
      <c r="C3" s="98"/>
      <c r="D3" s="98"/>
      <c r="E3" s="98"/>
      <c r="F3" s="98"/>
      <c r="G3" s="98"/>
      <c r="H3" s="98"/>
      <c r="I3" s="98"/>
      <c r="J3" s="194">
        <f ca="1">TODAY()+1</f>
        <v>43777</v>
      </c>
      <c r="K3" s="196" t="s">
        <v>53</v>
      </c>
    </row>
    <row r="4" spans="1:11" ht="7.5" customHeight="1" thickBot="1" x14ac:dyDescent="0.35">
      <c r="A4" s="1"/>
      <c r="B4" s="11"/>
      <c r="C4" s="12"/>
      <c r="D4" s="12"/>
      <c r="E4" s="12"/>
      <c r="F4" s="12"/>
      <c r="G4" s="31"/>
      <c r="H4" s="31"/>
      <c r="I4" s="31"/>
      <c r="J4" s="32"/>
      <c r="K4" s="13"/>
    </row>
    <row r="5" spans="1:11" ht="12" customHeight="1" x14ac:dyDescent="0.3">
      <c r="A5" s="105" t="s">
        <v>268</v>
      </c>
      <c r="B5" s="106"/>
      <c r="C5" s="1"/>
      <c r="D5" s="1"/>
      <c r="E5" s="1"/>
      <c r="F5" s="1"/>
      <c r="G5" s="33"/>
      <c r="H5" s="124" t="s">
        <v>12</v>
      </c>
      <c r="I5" s="125"/>
      <c r="J5" s="187" t="s">
        <v>300</v>
      </c>
      <c r="K5" s="188"/>
    </row>
    <row r="6" spans="1:11" ht="12" customHeight="1" thickBot="1" x14ac:dyDescent="0.35">
      <c r="A6" s="107"/>
      <c r="B6" s="108"/>
      <c r="C6" s="1"/>
      <c r="D6" s="1"/>
      <c r="E6" s="1"/>
      <c r="F6" s="1"/>
      <c r="G6" s="33"/>
      <c r="H6" s="124"/>
      <c r="I6" s="125"/>
      <c r="J6" s="189"/>
      <c r="K6" s="190"/>
    </row>
    <row r="7" spans="1:11" ht="12" customHeight="1" thickBot="1" x14ac:dyDescent="0.35">
      <c r="A7" s="1"/>
      <c r="B7" s="1"/>
      <c r="C7" s="1"/>
      <c r="D7" s="1"/>
      <c r="E7" s="1"/>
      <c r="F7" s="1"/>
      <c r="G7" s="33"/>
      <c r="H7" s="124"/>
      <c r="I7" s="125"/>
      <c r="J7" s="191"/>
      <c r="K7" s="192"/>
    </row>
    <row r="8" spans="1:11" ht="7.5" customHeight="1" x14ac:dyDescent="0.3">
      <c r="A8" s="1"/>
      <c r="B8" s="1"/>
      <c r="C8" s="1"/>
      <c r="D8" s="1"/>
      <c r="E8" s="1"/>
      <c r="F8" s="1"/>
      <c r="G8" s="33"/>
      <c r="H8" s="33"/>
      <c r="I8" s="33"/>
      <c r="J8" s="33"/>
      <c r="K8" s="1"/>
    </row>
    <row r="9" spans="1:11" ht="21" x14ac:dyDescent="0.35">
      <c r="A9" s="14" t="s">
        <v>13</v>
      </c>
      <c r="B9" s="77" t="s">
        <v>14</v>
      </c>
      <c r="C9" s="78"/>
      <c r="D9" s="78"/>
      <c r="E9" s="78"/>
      <c r="F9" s="79"/>
      <c r="G9" s="129" t="s">
        <v>15</v>
      </c>
      <c r="H9" s="130"/>
      <c r="I9" s="130"/>
      <c r="J9" s="131"/>
      <c r="K9" s="15" t="s">
        <v>17</v>
      </c>
    </row>
    <row r="10" spans="1:11" ht="22.5" customHeight="1" x14ac:dyDescent="0.35">
      <c r="A10" s="29" t="s">
        <v>57</v>
      </c>
      <c r="B10" s="29"/>
      <c r="C10" s="29"/>
      <c r="D10" s="29"/>
      <c r="E10" s="26"/>
      <c r="F10" s="26"/>
      <c r="G10" s="34"/>
      <c r="H10" s="34"/>
      <c r="I10" s="34"/>
      <c r="J10" s="34"/>
      <c r="K10" s="26"/>
    </row>
    <row r="11" spans="1:11" ht="18.75" x14ac:dyDescent="0.3">
      <c r="A11" s="60">
        <f>VLOOKUP(B11,'CODE BARRE'!$A$2:$B$93,2,FALSE)</f>
        <v>124</v>
      </c>
      <c r="B11" s="84" t="s">
        <v>58</v>
      </c>
      <c r="C11" s="85"/>
      <c r="D11" s="85"/>
      <c r="E11" s="85"/>
      <c r="F11" s="86"/>
      <c r="G11" s="126">
        <v>100</v>
      </c>
      <c r="H11" s="127"/>
      <c r="I11" s="127"/>
      <c r="J11" s="128"/>
      <c r="K11" s="23" t="s">
        <v>19</v>
      </c>
    </row>
    <row r="12" spans="1:11" ht="39.75" x14ac:dyDescent="0.25">
      <c r="A12" s="80" t="e">
        <f>VLOOKUP(#REF!,'CODE BARRE'!$A$2:$D$107,4,FALSE)</f>
        <v>#REF!</v>
      </c>
      <c r="B12" s="81"/>
      <c r="C12" s="81"/>
      <c r="D12" s="81"/>
      <c r="E12" s="81"/>
      <c r="F12" s="81"/>
      <c r="G12" s="81"/>
      <c r="H12" s="81"/>
      <c r="I12" s="81"/>
      <c r="J12" s="81"/>
      <c r="K12" s="82"/>
    </row>
    <row r="13" spans="1:11" ht="18.75" x14ac:dyDescent="0.3">
      <c r="A13" s="52" t="str">
        <f>VLOOKUP(B13,'CODE BARRE'!$A$2:$B$93,2,FALSE)</f>
        <v>GROS SEL</v>
      </c>
      <c r="B13" s="90" t="s">
        <v>18</v>
      </c>
      <c r="C13" s="90"/>
      <c r="D13" s="90"/>
      <c r="E13" s="90"/>
      <c r="F13" s="90"/>
      <c r="G13" s="132">
        <v>80</v>
      </c>
      <c r="H13" s="132"/>
      <c r="I13" s="132"/>
      <c r="J13" s="132"/>
      <c r="K13" s="53" t="s">
        <v>40</v>
      </c>
    </row>
    <row r="14" spans="1:11" ht="39.75" x14ac:dyDescent="0.25">
      <c r="A14" s="80" t="str">
        <f>VLOOKUP(B13,'CODE BARRE'!$A$2:$D$107,4,FALSE)</f>
        <v>Í!}AA&gt; $8eÎ</v>
      </c>
      <c r="B14" s="81"/>
      <c r="C14" s="81"/>
      <c r="D14" s="81"/>
      <c r="E14" s="81"/>
      <c r="F14" s="81"/>
      <c r="G14" s="81"/>
      <c r="H14" s="81"/>
      <c r="I14" s="81"/>
      <c r="J14" s="81"/>
      <c r="K14" s="82"/>
    </row>
    <row r="15" spans="1:11" ht="24" customHeight="1" x14ac:dyDescent="0.35">
      <c r="A15" s="29" t="s">
        <v>60</v>
      </c>
      <c r="B15" s="29"/>
      <c r="C15" s="29"/>
      <c r="D15" s="29"/>
      <c r="E15" s="26"/>
      <c r="F15" s="26"/>
      <c r="G15" s="34"/>
      <c r="H15" s="34"/>
      <c r="I15" s="34"/>
      <c r="J15" s="34"/>
      <c r="K15" s="26"/>
    </row>
    <row r="16" spans="1:11" ht="18.75" x14ac:dyDescent="0.3">
      <c r="A16" s="52" t="str">
        <f>VLOOKUP(B16,'CODE BARRE'!$A$2:$B$93,2,FALSE)</f>
        <v>GROS SEL</v>
      </c>
      <c r="B16" s="90" t="s">
        <v>18</v>
      </c>
      <c r="C16" s="90"/>
      <c r="D16" s="90"/>
      <c r="E16" s="90"/>
      <c r="F16" s="90"/>
      <c r="G16" s="132">
        <v>42</v>
      </c>
      <c r="H16" s="132"/>
      <c r="I16" s="132"/>
      <c r="J16" s="132"/>
      <c r="K16" s="53" t="s">
        <v>19</v>
      </c>
    </row>
    <row r="17" spans="1:11" ht="39.75" x14ac:dyDescent="0.25">
      <c r="A17" s="80" t="str">
        <f>VLOOKUP(B16,'CODE BARRE'!$A$2:$D$107,4,FALSE)</f>
        <v>Í!}AA&gt; $8eÎ</v>
      </c>
      <c r="B17" s="81"/>
      <c r="C17" s="81"/>
      <c r="D17" s="81"/>
      <c r="E17" s="81"/>
      <c r="F17" s="81"/>
      <c r="G17" s="81"/>
      <c r="H17" s="81"/>
      <c r="I17" s="81"/>
      <c r="J17" s="81"/>
      <c r="K17" s="82"/>
    </row>
    <row r="18" spans="1:11" ht="18.75" x14ac:dyDescent="0.3">
      <c r="A18" s="62">
        <f>VLOOKUP(B18,'CODE BARRE'!$A$2:$B$93,2,FALSE)</f>
        <v>108</v>
      </c>
      <c r="B18" s="133" t="s">
        <v>62</v>
      </c>
      <c r="C18" s="134"/>
      <c r="D18" s="134"/>
      <c r="E18" s="134"/>
      <c r="F18" s="135"/>
      <c r="G18" s="136">
        <v>75</v>
      </c>
      <c r="H18" s="137"/>
      <c r="I18" s="137"/>
      <c r="J18" s="138"/>
      <c r="K18" s="48" t="s">
        <v>19</v>
      </c>
    </row>
    <row r="19" spans="1:11" ht="24" customHeight="1" x14ac:dyDescent="0.35">
      <c r="A19" s="29" t="s">
        <v>63</v>
      </c>
      <c r="B19" s="29"/>
      <c r="C19" s="29"/>
      <c r="D19" s="29"/>
      <c r="E19" s="26"/>
      <c r="F19" s="26"/>
      <c r="G19" s="34"/>
      <c r="H19" s="34"/>
      <c r="I19" s="34"/>
      <c r="J19" s="34"/>
      <c r="K19" s="26"/>
    </row>
    <row r="20" spans="1:11" ht="18.75" x14ac:dyDescent="0.3">
      <c r="A20" s="60">
        <v>124</v>
      </c>
      <c r="B20" s="139" t="s">
        <v>64</v>
      </c>
      <c r="C20" s="140"/>
      <c r="D20" s="140"/>
      <c r="E20" s="140"/>
      <c r="F20" s="141"/>
      <c r="G20" s="142">
        <v>2</v>
      </c>
      <c r="H20" s="143"/>
      <c r="I20" s="143"/>
      <c r="J20" s="144"/>
      <c r="K20" s="61" t="s">
        <v>65</v>
      </c>
    </row>
    <row r="21" spans="1:11" ht="18.75" x14ac:dyDescent="0.3">
      <c r="A21" s="52" t="s">
        <v>66</v>
      </c>
      <c r="B21" s="93" t="s">
        <v>67</v>
      </c>
      <c r="C21" s="93"/>
      <c r="D21" s="93"/>
      <c r="E21" s="93"/>
      <c r="F21" s="93"/>
      <c r="G21" s="145">
        <v>5</v>
      </c>
      <c r="H21" s="145"/>
      <c r="I21" s="145"/>
      <c r="J21" s="145"/>
      <c r="K21" s="57" t="s">
        <v>19</v>
      </c>
    </row>
    <row r="22" spans="1:11" ht="39.75" x14ac:dyDescent="0.25">
      <c r="A22" s="80" t="str">
        <f>CODE128('CODE BARRE'!C38)</f>
        <v>Í!}AA&gt; -t13*=?#*  *=*fÈ0lÎ</v>
      </c>
      <c r="B22" s="81"/>
      <c r="C22" s="81"/>
      <c r="D22" s="81"/>
      <c r="E22" s="81"/>
      <c r="F22" s="81"/>
      <c r="G22" s="81"/>
      <c r="H22" s="81"/>
      <c r="I22" s="81"/>
      <c r="J22" s="81"/>
      <c r="K22" s="82"/>
    </row>
    <row r="23" spans="1:11" ht="18.75" x14ac:dyDescent="0.3">
      <c r="A23" s="62">
        <v>120</v>
      </c>
      <c r="B23" s="146" t="s">
        <v>68</v>
      </c>
      <c r="C23" s="147"/>
      <c r="D23" s="147"/>
      <c r="E23" s="147"/>
      <c r="F23" s="148"/>
      <c r="G23" s="149">
        <v>1</v>
      </c>
      <c r="H23" s="150"/>
      <c r="I23" s="150"/>
      <c r="J23" s="151"/>
      <c r="K23" s="56" t="s">
        <v>69</v>
      </c>
    </row>
    <row r="24" spans="1:11" ht="24" customHeight="1" x14ac:dyDescent="0.35">
      <c r="A24" s="44" t="s">
        <v>28</v>
      </c>
      <c r="B24" s="44"/>
      <c r="C24" s="44"/>
      <c r="D24" s="44"/>
      <c r="E24" s="42"/>
      <c r="F24" s="42"/>
      <c r="G24" s="43"/>
      <c r="H24" s="43"/>
      <c r="I24" s="43"/>
      <c r="J24" s="43"/>
      <c r="K24" s="42"/>
    </row>
    <row r="25" spans="1:11" ht="18.75" x14ac:dyDescent="0.3">
      <c r="A25" s="52" t="str">
        <f>VLOOKUP(B25,'CODE BARRE'!$A$2:$B$93,2,FALSE)</f>
        <v>MARJO</v>
      </c>
      <c r="B25" s="90" t="s">
        <v>74</v>
      </c>
      <c r="C25" s="90"/>
      <c r="D25" s="90"/>
      <c r="E25" s="90"/>
      <c r="F25" s="90"/>
      <c r="G25" s="132">
        <v>427</v>
      </c>
      <c r="H25" s="132"/>
      <c r="I25" s="132"/>
      <c r="J25" s="132"/>
      <c r="K25" s="53" t="s">
        <v>40</v>
      </c>
    </row>
    <row r="26" spans="1:11" ht="39.75" x14ac:dyDescent="0.25">
      <c r="A26" s="80" t="str">
        <f>VLOOKUP(B25,'CODE BARRE'!$A$2:$D$107,4,FALSE)</f>
        <v>Í!}AA&gt; $Z14#9?#!  *),zzmÎ</v>
      </c>
      <c r="B26" s="81"/>
      <c r="C26" s="81"/>
      <c r="D26" s="81"/>
      <c r="E26" s="81"/>
      <c r="F26" s="81"/>
      <c r="G26" s="81"/>
      <c r="H26" s="81"/>
      <c r="I26" s="81"/>
      <c r="J26" s="81"/>
      <c r="K26" s="82"/>
    </row>
    <row r="27" spans="1:11" ht="18.75" x14ac:dyDescent="0.3">
      <c r="A27" s="52" t="str">
        <f>VLOOKUP(B27,'CODE BARRE'!$A$2:$B$93,2,FALSE)</f>
        <v>CHAP</v>
      </c>
      <c r="B27" s="90" t="s">
        <v>75</v>
      </c>
      <c r="C27" s="90"/>
      <c r="D27" s="90"/>
      <c r="E27" s="90"/>
      <c r="F27" s="90"/>
      <c r="G27" s="132">
        <v>83</v>
      </c>
      <c r="H27" s="132"/>
      <c r="I27" s="132"/>
      <c r="J27" s="132"/>
      <c r="K27" s="53" t="s">
        <v>19</v>
      </c>
    </row>
    <row r="28" spans="1:11" ht="39.75" x14ac:dyDescent="0.25">
      <c r="A28" s="80" t="str">
        <f>VLOOKUP(B27,'CODE BARRE'!$A$2:$D$107,4,FALSE)</f>
        <v>Í!}AA&gt; &gt;,TÎ</v>
      </c>
      <c r="B28" s="81"/>
      <c r="C28" s="81"/>
      <c r="D28" s="81"/>
      <c r="E28" s="81"/>
      <c r="F28" s="81"/>
      <c r="G28" s="81"/>
      <c r="H28" s="81"/>
      <c r="I28" s="81"/>
      <c r="J28" s="81"/>
      <c r="K28" s="82"/>
    </row>
    <row r="29" spans="1:11" ht="18.75" x14ac:dyDescent="0.3">
      <c r="A29" s="52" t="s">
        <v>76</v>
      </c>
      <c r="B29" s="90" t="s">
        <v>77</v>
      </c>
      <c r="C29" s="90"/>
      <c r="D29" s="90"/>
      <c r="E29" s="90"/>
      <c r="F29" s="90"/>
      <c r="G29" s="132">
        <v>24</v>
      </c>
      <c r="H29" s="132"/>
      <c r="I29" s="132"/>
      <c r="J29" s="132"/>
      <c r="K29" s="53" t="s">
        <v>65</v>
      </c>
    </row>
    <row r="30" spans="1:11" ht="39.75" x14ac:dyDescent="0.25">
      <c r="A30" s="80" t="str">
        <f>CODE128('CODE BARRE'!C58)</f>
        <v>Í!}AA&gt; .z13,??#Çz *43XÎ</v>
      </c>
      <c r="B30" s="81"/>
      <c r="C30" s="81"/>
      <c r="D30" s="81"/>
      <c r="E30" s="81"/>
      <c r="F30" s="81"/>
      <c r="G30" s="81"/>
      <c r="H30" s="81"/>
      <c r="I30" s="81"/>
      <c r="J30" s="81"/>
      <c r="K30" s="82"/>
    </row>
    <row r="31" spans="1:11" ht="18.75" x14ac:dyDescent="0.3">
      <c r="A31" s="52" t="str">
        <f>VLOOKUP(B31,'CODE BARRE'!$A$2:$B$93,2,FALSE)</f>
        <v>LAITP</v>
      </c>
      <c r="B31" s="90" t="s">
        <v>263</v>
      </c>
      <c r="C31" s="90"/>
      <c r="D31" s="90"/>
      <c r="E31" s="90"/>
      <c r="F31" s="90"/>
      <c r="G31" s="132">
        <v>7</v>
      </c>
      <c r="H31" s="132"/>
      <c r="I31" s="132"/>
      <c r="J31" s="132"/>
      <c r="K31" s="53" t="s">
        <v>19</v>
      </c>
    </row>
    <row r="32" spans="1:11" ht="39.75" x14ac:dyDescent="0.25">
      <c r="A32" s="80" t="str">
        <f>VLOOKUP(B31,'CODE BARRE'!$A$2:$D$107,4,FALSE)</f>
        <v>Í!}AA&gt; (dEÎ</v>
      </c>
      <c r="B32" s="81"/>
      <c r="C32" s="81"/>
      <c r="D32" s="81"/>
      <c r="E32" s="81"/>
      <c r="F32" s="81"/>
      <c r="G32" s="81"/>
      <c r="H32" s="81"/>
      <c r="I32" s="81"/>
      <c r="J32" s="81"/>
      <c r="K32" s="82"/>
    </row>
    <row r="33" spans="1:11" ht="7.5" customHeight="1" x14ac:dyDescent="0.3">
      <c r="A33" s="35"/>
      <c r="B33" s="36"/>
      <c r="C33" s="36"/>
      <c r="D33" s="36"/>
      <c r="E33" s="36"/>
      <c r="F33" s="36"/>
      <c r="G33" s="37"/>
      <c r="H33" s="37"/>
      <c r="I33" s="38"/>
      <c r="J33" s="38"/>
      <c r="K33" s="21"/>
    </row>
    <row r="34" spans="1:11" ht="18.75" x14ac:dyDescent="0.3">
      <c r="A34" s="114" t="s">
        <v>28</v>
      </c>
      <c r="B34" s="115"/>
      <c r="C34" s="116" t="s">
        <v>29</v>
      </c>
      <c r="D34" s="116"/>
      <c r="E34" s="116"/>
      <c r="F34" s="116"/>
      <c r="G34" s="116"/>
      <c r="H34" s="116"/>
      <c r="I34" s="116"/>
      <c r="J34" s="117" t="s">
        <v>30</v>
      </c>
      <c r="K34" s="118"/>
    </row>
    <row r="35" spans="1:11" ht="22.5" customHeight="1" x14ac:dyDescent="0.35">
      <c r="A35" s="44" t="s">
        <v>79</v>
      </c>
      <c r="B35" s="44"/>
      <c r="C35" s="44"/>
      <c r="D35" s="44"/>
      <c r="E35" s="42"/>
      <c r="F35" s="42"/>
      <c r="G35" s="43"/>
      <c r="H35" s="43"/>
      <c r="I35" s="43"/>
      <c r="J35" s="43"/>
      <c r="K35" s="42"/>
    </row>
    <row r="36" spans="1:11" ht="18.75" x14ac:dyDescent="0.3">
      <c r="A36" s="63">
        <f>VLOOKUP(B36,'CODE BARRE'!$A$2:$B$93,2,FALSE)</f>
        <v>124</v>
      </c>
      <c r="B36" s="152" t="s">
        <v>58</v>
      </c>
      <c r="C36" s="152"/>
      <c r="D36" s="152"/>
      <c r="E36" s="152"/>
      <c r="F36" s="152"/>
      <c r="G36" s="153">
        <v>2</v>
      </c>
      <c r="H36" s="153"/>
      <c r="I36" s="153"/>
      <c r="J36" s="153"/>
      <c r="K36" s="64" t="s">
        <v>65</v>
      </c>
    </row>
    <row r="37" spans="1:11" ht="18.75" x14ac:dyDescent="0.3">
      <c r="A37" s="119" t="s">
        <v>80</v>
      </c>
      <c r="B37" s="120"/>
      <c r="C37" s="120"/>
      <c r="D37" s="120"/>
      <c r="E37" s="120"/>
      <c r="F37" s="120"/>
      <c r="G37" s="120"/>
      <c r="H37" s="120"/>
      <c r="I37" s="120"/>
      <c r="J37" s="120"/>
      <c r="K37" s="121"/>
    </row>
    <row r="38" spans="1:11" ht="7.5" customHeight="1" x14ac:dyDescent="0.3">
      <c r="A38" s="35"/>
      <c r="B38" s="36"/>
      <c r="C38" s="36"/>
      <c r="D38" s="36"/>
      <c r="E38" s="36"/>
      <c r="F38" s="36"/>
      <c r="G38" s="37"/>
      <c r="H38" s="37"/>
      <c r="I38" s="38"/>
      <c r="J38" s="38"/>
      <c r="K38" s="21"/>
    </row>
    <row r="39" spans="1:11" ht="18.75" x14ac:dyDescent="0.3">
      <c r="A39" s="114" t="s">
        <v>79</v>
      </c>
      <c r="B39" s="115"/>
      <c r="C39" s="116" t="s">
        <v>36</v>
      </c>
      <c r="D39" s="116"/>
      <c r="E39" s="116"/>
      <c r="F39" s="116"/>
      <c r="G39" s="116"/>
      <c r="H39" s="116"/>
      <c r="I39" s="116"/>
      <c r="J39" s="117" t="s">
        <v>81</v>
      </c>
      <c r="K39" s="118"/>
    </row>
    <row r="40" spans="1:11" ht="7.5" customHeight="1" x14ac:dyDescent="0.3">
      <c r="A40" s="35"/>
      <c r="B40" s="36"/>
      <c r="C40" s="36"/>
      <c r="D40" s="36"/>
      <c r="E40" s="36"/>
      <c r="F40" s="36"/>
      <c r="G40" s="37"/>
      <c r="H40" s="37"/>
      <c r="I40" s="38"/>
      <c r="J40" s="38"/>
      <c r="K40" s="21"/>
    </row>
    <row r="41" spans="1:11" ht="18.75" x14ac:dyDescent="0.3">
      <c r="A41" s="114" t="s">
        <v>43</v>
      </c>
      <c r="B41" s="115"/>
      <c r="C41" s="116" t="s">
        <v>82</v>
      </c>
      <c r="D41" s="116"/>
      <c r="E41" s="116"/>
      <c r="F41" s="116"/>
      <c r="G41" s="116"/>
      <c r="H41" s="116"/>
      <c r="I41" s="116"/>
      <c r="J41" s="117" t="s">
        <v>83</v>
      </c>
      <c r="K41" s="118"/>
    </row>
    <row r="42" spans="1:11" ht="7.5" customHeight="1" x14ac:dyDescent="0.3">
      <c r="A42" s="24"/>
      <c r="B42" s="25"/>
      <c r="C42" s="25"/>
      <c r="D42" s="25"/>
      <c r="E42" s="25"/>
      <c r="F42" s="25"/>
      <c r="G42" s="39"/>
      <c r="H42" s="39"/>
      <c r="I42" s="40"/>
      <c r="J42" s="40"/>
      <c r="K42" s="28"/>
    </row>
    <row r="43" spans="1:11" ht="18.75" x14ac:dyDescent="0.3">
      <c r="A43" s="114" t="s">
        <v>84</v>
      </c>
      <c r="B43" s="115"/>
      <c r="C43" s="116" t="s">
        <v>85</v>
      </c>
      <c r="D43" s="116"/>
      <c r="E43" s="116"/>
      <c r="F43" s="116"/>
      <c r="G43" s="116"/>
      <c r="H43" s="116"/>
      <c r="I43" s="116"/>
      <c r="J43" s="117" t="s">
        <v>86</v>
      </c>
      <c r="K43" s="118"/>
    </row>
    <row r="44" spans="1:11" ht="7.5" customHeight="1" x14ac:dyDescent="0.3">
      <c r="A44" s="24"/>
      <c r="B44" s="25"/>
      <c r="C44" s="25"/>
      <c r="D44" s="25"/>
      <c r="E44" s="25"/>
      <c r="F44" s="25"/>
      <c r="G44" s="39"/>
      <c r="H44" s="39"/>
      <c r="I44" s="40"/>
      <c r="J44" s="40"/>
      <c r="K44" s="28"/>
    </row>
    <row r="45" spans="1:11" ht="18.75" x14ac:dyDescent="0.3">
      <c r="A45" s="114" t="s">
        <v>50</v>
      </c>
      <c r="B45" s="115"/>
      <c r="C45" s="116" t="s">
        <v>87</v>
      </c>
      <c r="D45" s="116"/>
      <c r="E45" s="116"/>
      <c r="F45" s="116"/>
      <c r="G45" s="116"/>
      <c r="H45" s="116"/>
      <c r="I45" s="116"/>
      <c r="J45" s="117"/>
      <c r="K45" s="118"/>
    </row>
  </sheetData>
  <mergeCells count="56">
    <mergeCell ref="J39:K39"/>
    <mergeCell ref="A43:B43"/>
    <mergeCell ref="C43:I43"/>
    <mergeCell ref="J43:K43"/>
    <mergeCell ref="A45:B45"/>
    <mergeCell ref="C45:I45"/>
    <mergeCell ref="J45:K45"/>
    <mergeCell ref="B27:F27"/>
    <mergeCell ref="G27:J27"/>
    <mergeCell ref="B29:F29"/>
    <mergeCell ref="G29:J29"/>
    <mergeCell ref="A41:B41"/>
    <mergeCell ref="C41:I41"/>
    <mergeCell ref="J41:K41"/>
    <mergeCell ref="B31:F31"/>
    <mergeCell ref="G31:J31"/>
    <mergeCell ref="A34:B34"/>
    <mergeCell ref="C34:I34"/>
    <mergeCell ref="J34:K34"/>
    <mergeCell ref="B36:F36"/>
    <mergeCell ref="G36:J36"/>
    <mergeCell ref="A39:B39"/>
    <mergeCell ref="C39:I39"/>
    <mergeCell ref="B21:F21"/>
    <mergeCell ref="G21:J21"/>
    <mergeCell ref="B23:F23"/>
    <mergeCell ref="G23:J23"/>
    <mergeCell ref="B25:F25"/>
    <mergeCell ref="G25:J25"/>
    <mergeCell ref="B16:F16"/>
    <mergeCell ref="G16:J16"/>
    <mergeCell ref="B18:F18"/>
    <mergeCell ref="G18:J18"/>
    <mergeCell ref="B20:F20"/>
    <mergeCell ref="G20:J20"/>
    <mergeCell ref="G11:J11"/>
    <mergeCell ref="B9:F9"/>
    <mergeCell ref="G9:J9"/>
    <mergeCell ref="B13:F13"/>
    <mergeCell ref="G13:J13"/>
    <mergeCell ref="A37:K37"/>
    <mergeCell ref="J1:K2"/>
    <mergeCell ref="A12:K12"/>
    <mergeCell ref="A14:K14"/>
    <mergeCell ref="A17:K17"/>
    <mergeCell ref="A22:K22"/>
    <mergeCell ref="A26:K26"/>
    <mergeCell ref="A28:K28"/>
    <mergeCell ref="A30:K30"/>
    <mergeCell ref="A32:K32"/>
    <mergeCell ref="A1:B3"/>
    <mergeCell ref="C1:I3"/>
    <mergeCell ref="H5:I7"/>
    <mergeCell ref="J5:K7"/>
    <mergeCell ref="A5:B6"/>
    <mergeCell ref="B11:F1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21"/>
  <sheetViews>
    <sheetView workbookViewId="0">
      <selection activeCell="F5" sqref="F5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96">
        <f ca="1">TODAY()+1</f>
        <v>43777</v>
      </c>
      <c r="B1" s="97"/>
      <c r="C1" s="98" t="s">
        <v>96</v>
      </c>
      <c r="D1" s="98"/>
      <c r="E1" s="98"/>
      <c r="F1" s="98"/>
      <c r="G1" s="98"/>
      <c r="H1" s="98"/>
      <c r="I1" s="98"/>
      <c r="J1" s="99" t="s">
        <v>24</v>
      </c>
      <c r="K1" s="122"/>
    </row>
    <row r="2" spans="1:11" x14ac:dyDescent="0.25">
      <c r="A2" s="97"/>
      <c r="B2" s="97"/>
      <c r="C2" s="98"/>
      <c r="D2" s="98"/>
      <c r="E2" s="98"/>
      <c r="F2" s="98"/>
      <c r="G2" s="98"/>
      <c r="H2" s="98"/>
      <c r="I2" s="98"/>
      <c r="J2" s="101"/>
      <c r="K2" s="123"/>
    </row>
    <row r="3" spans="1:11" ht="15" customHeight="1" x14ac:dyDescent="0.25">
      <c r="A3" s="97"/>
      <c r="B3" s="97"/>
      <c r="C3" s="98"/>
      <c r="D3" s="98"/>
      <c r="E3" s="98"/>
      <c r="F3" s="98"/>
      <c r="G3" s="98"/>
      <c r="H3" s="98"/>
      <c r="I3" s="98"/>
      <c r="J3" s="194">
        <f ca="1">TODAY()+1</f>
        <v>43777</v>
      </c>
      <c r="K3" s="197" t="s">
        <v>53</v>
      </c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 x14ac:dyDescent="0.3">
      <c r="A5" s="105" t="s">
        <v>96</v>
      </c>
      <c r="B5" s="106"/>
      <c r="C5" s="1"/>
      <c r="D5" s="1"/>
      <c r="E5" s="1"/>
      <c r="F5" s="1"/>
      <c r="G5" s="1"/>
      <c r="H5" s="103" t="s">
        <v>12</v>
      </c>
      <c r="I5" s="104"/>
      <c r="J5" s="187">
        <v>15</v>
      </c>
      <c r="K5" s="188"/>
    </row>
    <row r="6" spans="1:11" ht="12" customHeight="1" thickBot="1" x14ac:dyDescent="0.35">
      <c r="A6" s="107"/>
      <c r="B6" s="108"/>
      <c r="C6" s="1"/>
      <c r="D6" s="1"/>
      <c r="E6" s="1"/>
      <c r="F6" s="1"/>
      <c r="G6" s="1"/>
      <c r="H6" s="103"/>
      <c r="I6" s="104"/>
      <c r="J6" s="189"/>
      <c r="K6" s="190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3"/>
      <c r="I7" s="104"/>
      <c r="J7" s="191"/>
      <c r="K7" s="192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13</v>
      </c>
      <c r="B9" s="77" t="s">
        <v>14</v>
      </c>
      <c r="C9" s="78"/>
      <c r="D9" s="78"/>
      <c r="E9" s="78"/>
      <c r="F9" s="79"/>
      <c r="G9" s="78" t="s">
        <v>15</v>
      </c>
      <c r="H9" s="78"/>
      <c r="I9" s="77" t="s">
        <v>16</v>
      </c>
      <c r="J9" s="79"/>
      <c r="K9" s="15" t="s">
        <v>17</v>
      </c>
    </row>
    <row r="10" spans="1:11" ht="26.25" x14ac:dyDescent="0.35">
      <c r="A10" s="154" t="s">
        <v>28</v>
      </c>
      <c r="B10" s="154"/>
      <c r="C10" s="154"/>
      <c r="D10" s="154"/>
      <c r="E10" s="42"/>
      <c r="F10" s="42"/>
      <c r="G10" s="42"/>
      <c r="H10" s="42"/>
      <c r="I10" s="42"/>
      <c r="J10" s="42"/>
      <c r="K10" s="42"/>
    </row>
    <row r="11" spans="1:11" ht="18.75" x14ac:dyDescent="0.3">
      <c r="A11" s="52">
        <f>VLOOKUP(B11,'CODE BARRE'!$A$2:$B$93,2,FALSE)</f>
        <v>102</v>
      </c>
      <c r="B11" s="90" t="s">
        <v>35</v>
      </c>
      <c r="C11" s="90"/>
      <c r="D11" s="90"/>
      <c r="E11" s="90"/>
      <c r="F11" s="90"/>
      <c r="G11" s="155">
        <v>0.05</v>
      </c>
      <c r="H11" s="155"/>
      <c r="I11" s="156">
        <v>5</v>
      </c>
      <c r="J11" s="156"/>
      <c r="K11" s="53" t="s">
        <v>19</v>
      </c>
    </row>
    <row r="12" spans="1:11" ht="18.75" x14ac:dyDescent="0.3">
      <c r="A12" s="54">
        <f>VLOOKUP(B12,'CODE BARRE'!$A$2:$B$93,2,FALSE)</f>
        <v>105</v>
      </c>
      <c r="B12" s="157" t="s">
        <v>27</v>
      </c>
      <c r="C12" s="157"/>
      <c r="D12" s="157"/>
      <c r="E12" s="157"/>
      <c r="F12" s="157"/>
      <c r="G12" s="158">
        <v>0.38</v>
      </c>
      <c r="H12" s="158"/>
      <c r="I12" s="159">
        <v>3</v>
      </c>
      <c r="J12" s="159"/>
      <c r="K12" s="55" t="s">
        <v>19</v>
      </c>
    </row>
    <row r="13" spans="1:11" ht="7.5" customHeight="1" x14ac:dyDescent="0.3">
      <c r="A13" s="35"/>
      <c r="B13" s="18"/>
      <c r="C13" s="18"/>
      <c r="D13" s="18"/>
      <c r="E13" s="18"/>
      <c r="F13" s="18"/>
      <c r="G13" s="19"/>
      <c r="H13" s="19"/>
      <c r="I13" s="20"/>
      <c r="J13" s="20"/>
      <c r="K13" s="21"/>
    </row>
    <row r="14" spans="1:11" ht="18.75" x14ac:dyDescent="0.3">
      <c r="A14" s="114" t="s">
        <v>28</v>
      </c>
      <c r="B14" s="115"/>
      <c r="C14" s="116" t="s">
        <v>29</v>
      </c>
      <c r="D14" s="116"/>
      <c r="E14" s="116"/>
      <c r="F14" s="116"/>
      <c r="G14" s="116"/>
      <c r="H14" s="116"/>
      <c r="I14" s="116"/>
      <c r="J14" s="117" t="s">
        <v>30</v>
      </c>
      <c r="K14" s="118"/>
    </row>
    <row r="15" spans="1:11" ht="26.25" x14ac:dyDescent="0.35">
      <c r="A15" s="154" t="s">
        <v>32</v>
      </c>
      <c r="B15" s="154"/>
      <c r="C15" s="154"/>
      <c r="D15" s="154"/>
      <c r="E15" s="42"/>
      <c r="F15" s="42"/>
      <c r="G15" s="42"/>
      <c r="H15" s="42"/>
      <c r="I15" s="42"/>
      <c r="J15" s="42"/>
      <c r="K15" s="42"/>
    </row>
    <row r="16" spans="1:11" ht="18.75" x14ac:dyDescent="0.3">
      <c r="A16" s="52" t="str">
        <f>VLOOKUP(B16,'CODE BARRE'!$A$2:$B$93,2,FALSE)</f>
        <v>E CURRY</v>
      </c>
      <c r="B16" s="160" t="s">
        <v>276</v>
      </c>
      <c r="C16" s="160"/>
      <c r="D16" s="160"/>
      <c r="E16" s="160"/>
      <c r="F16" s="160"/>
      <c r="G16" s="161">
        <v>0.05</v>
      </c>
      <c r="H16" s="161"/>
      <c r="I16" s="162">
        <v>1</v>
      </c>
      <c r="J16" s="162"/>
      <c r="K16" s="57" t="s">
        <v>19</v>
      </c>
    </row>
    <row r="17" spans="1:11" ht="39.75" x14ac:dyDescent="0.25">
      <c r="A17" s="80" t="str">
        <f>VLOOKUP(B16,'CODE BARRE'!$A$2:$D$107,4,FALSE)</f>
        <v>Í!}AA&gt; =)5Î</v>
      </c>
      <c r="B17" s="81"/>
      <c r="C17" s="81"/>
      <c r="D17" s="81"/>
      <c r="E17" s="81"/>
      <c r="F17" s="81"/>
      <c r="G17" s="81"/>
      <c r="H17" s="81"/>
      <c r="I17" s="81"/>
      <c r="J17" s="81"/>
      <c r="K17" s="82"/>
    </row>
    <row r="18" spans="1:11" ht="18.75" x14ac:dyDescent="0.3">
      <c r="A18" s="52" t="str">
        <f>VLOOKUP(B18,'CODE BARRE'!$A$2:$B$93,2,FALSE)</f>
        <v>O</v>
      </c>
      <c r="B18" s="93" t="s">
        <v>91</v>
      </c>
      <c r="C18" s="93"/>
      <c r="D18" s="93"/>
      <c r="E18" s="93"/>
      <c r="F18" s="93"/>
      <c r="G18" s="161">
        <v>0.5</v>
      </c>
      <c r="H18" s="161"/>
      <c r="I18" s="162">
        <v>2</v>
      </c>
      <c r="J18" s="162"/>
      <c r="K18" s="57" t="s">
        <v>65</v>
      </c>
    </row>
    <row r="19" spans="1:11" ht="39.75" x14ac:dyDescent="0.25">
      <c r="A19" s="80" t="str">
        <f>VLOOKUP(B18,'CODE BARRE'!$A$2:$D$107,4,FALSE)</f>
        <v>Í!}AA&gt; .z13,??#Çz *43XÎ</v>
      </c>
      <c r="B19" s="81"/>
      <c r="C19" s="81"/>
      <c r="D19" s="81"/>
      <c r="E19" s="81"/>
      <c r="F19" s="81"/>
      <c r="G19" s="81"/>
      <c r="H19" s="81"/>
      <c r="I19" s="81"/>
      <c r="J19" s="81"/>
      <c r="K19" s="82"/>
    </row>
    <row r="20" spans="1:11" ht="7.5" customHeight="1" x14ac:dyDescent="0.3">
      <c r="A20" s="35"/>
      <c r="B20" s="18"/>
      <c r="C20" s="18"/>
      <c r="D20" s="18"/>
      <c r="E20" s="18"/>
      <c r="F20" s="18"/>
      <c r="G20" s="19"/>
      <c r="H20" s="19"/>
      <c r="I20" s="20"/>
      <c r="J20" s="20"/>
      <c r="K20" s="21"/>
    </row>
    <row r="21" spans="1:11" ht="18.75" x14ac:dyDescent="0.3">
      <c r="A21" s="114" t="s">
        <v>43</v>
      </c>
      <c r="B21" s="115"/>
      <c r="C21" s="116" t="s">
        <v>97</v>
      </c>
      <c r="D21" s="116"/>
      <c r="E21" s="116"/>
      <c r="F21" s="116"/>
      <c r="G21" s="116"/>
      <c r="H21" s="116"/>
      <c r="I21" s="116"/>
      <c r="J21" s="117" t="s">
        <v>98</v>
      </c>
      <c r="K21" s="118"/>
    </row>
  </sheetData>
  <mergeCells count="31">
    <mergeCell ref="B16:F16"/>
    <mergeCell ref="G16:H16"/>
    <mergeCell ref="I16:J16"/>
    <mergeCell ref="A21:B21"/>
    <mergeCell ref="C21:I21"/>
    <mergeCell ref="J21:K21"/>
    <mergeCell ref="B18:F18"/>
    <mergeCell ref="G18:H18"/>
    <mergeCell ref="I18:J18"/>
    <mergeCell ref="A19:K19"/>
    <mergeCell ref="A1:B3"/>
    <mergeCell ref="C1:I3"/>
    <mergeCell ref="J1:K2"/>
    <mergeCell ref="H5:I7"/>
    <mergeCell ref="J5:K7"/>
    <mergeCell ref="B9:F9"/>
    <mergeCell ref="G9:H9"/>
    <mergeCell ref="I9:J9"/>
    <mergeCell ref="A5:B6"/>
    <mergeCell ref="A17:K17"/>
    <mergeCell ref="A10:D10"/>
    <mergeCell ref="B11:F11"/>
    <mergeCell ref="G11:H11"/>
    <mergeCell ref="I11:J11"/>
    <mergeCell ref="B12:F12"/>
    <mergeCell ref="G12:H12"/>
    <mergeCell ref="I12:J12"/>
    <mergeCell ref="A14:B14"/>
    <mergeCell ref="C14:I14"/>
    <mergeCell ref="J14:K14"/>
    <mergeCell ref="A15:D1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32"/>
  <sheetViews>
    <sheetView workbookViewId="0">
      <selection activeCell="E5" sqref="E5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 ht="15" customHeight="1" x14ac:dyDescent="0.25">
      <c r="A1" s="96">
        <f ca="1">TODAY()+1</f>
        <v>43777</v>
      </c>
      <c r="B1" s="97"/>
      <c r="C1" s="98" t="s">
        <v>101</v>
      </c>
      <c r="D1" s="98"/>
      <c r="E1" s="98"/>
      <c r="F1" s="98"/>
      <c r="G1" s="98"/>
      <c r="H1" s="98"/>
      <c r="I1" s="98"/>
      <c r="J1" s="99" t="s">
        <v>24</v>
      </c>
      <c r="K1" s="100"/>
    </row>
    <row r="2" spans="1:11" ht="15" customHeight="1" x14ac:dyDescent="0.25">
      <c r="A2" s="97"/>
      <c r="B2" s="97"/>
      <c r="C2" s="98"/>
      <c r="D2" s="98"/>
      <c r="E2" s="98"/>
      <c r="F2" s="98"/>
      <c r="G2" s="98"/>
      <c r="H2" s="98"/>
      <c r="I2" s="98"/>
      <c r="J2" s="101"/>
      <c r="K2" s="102"/>
    </row>
    <row r="3" spans="1:11" ht="15" customHeight="1" x14ac:dyDescent="0.25">
      <c r="A3" s="97"/>
      <c r="B3" s="97"/>
      <c r="C3" s="98"/>
      <c r="D3" s="98"/>
      <c r="E3" s="98"/>
      <c r="F3" s="98"/>
      <c r="G3" s="98"/>
      <c r="H3" s="98"/>
      <c r="I3" s="98"/>
      <c r="J3" s="194">
        <f ca="1">TODAY()+1</f>
        <v>43777</v>
      </c>
      <c r="K3" s="197" t="s">
        <v>53</v>
      </c>
    </row>
    <row r="4" spans="1:11" ht="7.5" customHeight="1" thickBot="1" x14ac:dyDescent="0.35">
      <c r="A4" s="1"/>
      <c r="B4" s="11"/>
      <c r="C4" s="12"/>
      <c r="D4" s="12"/>
      <c r="E4" s="12"/>
      <c r="F4" s="12"/>
      <c r="G4" s="31"/>
      <c r="H4" s="31"/>
      <c r="I4" s="31"/>
      <c r="J4" s="32"/>
      <c r="K4" s="13"/>
    </row>
    <row r="5" spans="1:11" ht="12" customHeight="1" x14ac:dyDescent="0.3">
      <c r="A5" s="105" t="s">
        <v>278</v>
      </c>
      <c r="B5" s="106"/>
      <c r="C5" s="1"/>
      <c r="D5" s="1"/>
      <c r="E5" s="1"/>
      <c r="F5" s="1"/>
      <c r="G5" s="33"/>
      <c r="H5" s="124" t="s">
        <v>12</v>
      </c>
      <c r="I5" s="125"/>
      <c r="J5" s="187" t="s">
        <v>301</v>
      </c>
      <c r="K5" s="188"/>
    </row>
    <row r="6" spans="1:11" ht="12" customHeight="1" thickBot="1" x14ac:dyDescent="0.35">
      <c r="A6" s="107"/>
      <c r="B6" s="108"/>
      <c r="C6" s="1"/>
      <c r="D6" s="1"/>
      <c r="E6" s="1"/>
      <c r="F6" s="1"/>
      <c r="G6" s="33"/>
      <c r="H6" s="124"/>
      <c r="I6" s="125"/>
      <c r="J6" s="189"/>
      <c r="K6" s="190"/>
    </row>
    <row r="7" spans="1:11" ht="12" customHeight="1" thickBot="1" x14ac:dyDescent="0.35">
      <c r="A7" s="1"/>
      <c r="B7" s="1"/>
      <c r="C7" s="1"/>
      <c r="D7" s="1"/>
      <c r="E7" s="1"/>
      <c r="F7" s="1"/>
      <c r="G7" s="33"/>
      <c r="H7" s="124"/>
      <c r="I7" s="125"/>
      <c r="J7" s="191"/>
      <c r="K7" s="192"/>
    </row>
    <row r="8" spans="1:11" ht="7.5" customHeight="1" x14ac:dyDescent="0.3">
      <c r="A8" s="1"/>
      <c r="B8" s="1"/>
      <c r="C8" s="1"/>
      <c r="D8" s="1"/>
      <c r="E8" s="1"/>
      <c r="F8" s="1"/>
      <c r="G8" s="33"/>
      <c r="H8" s="33"/>
      <c r="I8" s="33"/>
      <c r="J8" s="33"/>
      <c r="K8" s="1"/>
    </row>
    <row r="9" spans="1:11" ht="21" x14ac:dyDescent="0.35">
      <c r="A9" s="14" t="s">
        <v>13</v>
      </c>
      <c r="B9" s="77" t="s">
        <v>14</v>
      </c>
      <c r="C9" s="78"/>
      <c r="D9" s="78"/>
      <c r="E9" s="78"/>
      <c r="F9" s="79"/>
      <c r="G9" s="130" t="s">
        <v>15</v>
      </c>
      <c r="H9" s="130"/>
      <c r="I9" s="129" t="s">
        <v>16</v>
      </c>
      <c r="J9" s="131"/>
      <c r="K9" s="15" t="s">
        <v>17</v>
      </c>
    </row>
    <row r="10" spans="1:11" ht="24" customHeight="1" x14ac:dyDescent="0.35">
      <c r="A10" s="154" t="s">
        <v>28</v>
      </c>
      <c r="B10" s="154"/>
      <c r="C10" s="154"/>
      <c r="D10" s="154"/>
      <c r="E10" s="42"/>
      <c r="F10" s="42"/>
      <c r="G10" s="42"/>
      <c r="H10" s="42"/>
      <c r="I10" s="42"/>
      <c r="J10" s="42"/>
      <c r="K10" s="42"/>
    </row>
    <row r="11" spans="1:11" ht="18.75" x14ac:dyDescent="0.3">
      <c r="A11" s="52">
        <f>VLOOKUP(B11,'CODE BARRE'!$A$2:$B$93,2,FALSE)</f>
        <v>105</v>
      </c>
      <c r="B11" s="90" t="s">
        <v>27</v>
      </c>
      <c r="C11" s="90"/>
      <c r="D11" s="90"/>
      <c r="E11" s="90"/>
      <c r="F11" s="90"/>
      <c r="G11" s="132">
        <v>35</v>
      </c>
      <c r="H11" s="132"/>
      <c r="I11" s="132"/>
      <c r="J11" s="132"/>
      <c r="K11" s="53" t="s">
        <v>19</v>
      </c>
    </row>
    <row r="12" spans="1:11" ht="18.75" x14ac:dyDescent="0.3">
      <c r="A12" s="54">
        <f>VLOOKUP(B12,'CODE BARRE'!$A$2:$B$93,2,FALSE)</f>
        <v>102</v>
      </c>
      <c r="B12" s="157" t="s">
        <v>35</v>
      </c>
      <c r="C12" s="157"/>
      <c r="D12" s="157"/>
      <c r="E12" s="157"/>
      <c r="F12" s="157"/>
      <c r="G12" s="163">
        <v>2</v>
      </c>
      <c r="H12" s="163"/>
      <c r="I12" s="163"/>
      <c r="J12" s="163"/>
      <c r="K12" s="55" t="s">
        <v>19</v>
      </c>
    </row>
    <row r="13" spans="1:11" ht="7.5" customHeight="1" x14ac:dyDescent="0.3">
      <c r="A13" s="35"/>
      <c r="B13" s="18"/>
      <c r="C13" s="18"/>
      <c r="D13" s="18"/>
      <c r="E13" s="18"/>
      <c r="F13" s="18"/>
      <c r="G13" s="37"/>
      <c r="H13" s="37"/>
      <c r="I13" s="38"/>
      <c r="J13" s="38"/>
      <c r="K13" s="21"/>
    </row>
    <row r="14" spans="1:11" ht="18.75" x14ac:dyDescent="0.3">
      <c r="A14" s="114" t="s">
        <v>28</v>
      </c>
      <c r="B14" s="115"/>
      <c r="C14" s="116" t="s">
        <v>29</v>
      </c>
      <c r="D14" s="116"/>
      <c r="E14" s="116"/>
      <c r="F14" s="116"/>
      <c r="G14" s="116"/>
      <c r="H14" s="116"/>
      <c r="I14" s="116"/>
      <c r="J14" s="117" t="s">
        <v>99</v>
      </c>
      <c r="K14" s="118"/>
    </row>
    <row r="15" spans="1:11" ht="24" customHeight="1" x14ac:dyDescent="0.35">
      <c r="A15" s="154" t="s">
        <v>32</v>
      </c>
      <c r="B15" s="154"/>
      <c r="C15" s="154"/>
      <c r="D15" s="154"/>
      <c r="E15" s="42"/>
      <c r="F15" s="42"/>
      <c r="G15" s="42"/>
      <c r="H15" s="42"/>
      <c r="I15" s="42"/>
      <c r="J15" s="42"/>
      <c r="K15" s="42"/>
    </row>
    <row r="16" spans="1:11" ht="18.75" customHeight="1" x14ac:dyDescent="0.3">
      <c r="A16" s="52" t="s">
        <v>40</v>
      </c>
      <c r="B16" s="160" t="s">
        <v>25</v>
      </c>
      <c r="C16" s="160"/>
      <c r="D16" s="160"/>
      <c r="E16" s="160"/>
      <c r="F16" s="160"/>
      <c r="G16" s="145">
        <v>12</v>
      </c>
      <c r="H16" s="145"/>
      <c r="I16" s="145"/>
      <c r="J16" s="145"/>
      <c r="K16" s="57" t="s">
        <v>19</v>
      </c>
    </row>
    <row r="17" spans="1:11" ht="18.75" customHeight="1" x14ac:dyDescent="0.3">
      <c r="A17" s="52" t="str">
        <f>VLOOKUP(B17,'CODE BARRE'!$A$2:$B$93,2,FALSE)</f>
        <v>GROS SEL</v>
      </c>
      <c r="B17" s="160" t="s">
        <v>18</v>
      </c>
      <c r="C17" s="160"/>
      <c r="D17" s="160"/>
      <c r="E17" s="160"/>
      <c r="F17" s="160"/>
      <c r="G17" s="145">
        <v>325</v>
      </c>
      <c r="H17" s="145"/>
      <c r="I17" s="145"/>
      <c r="J17" s="145"/>
      <c r="K17" s="57" t="s">
        <v>40</v>
      </c>
    </row>
    <row r="18" spans="1:11" s="50" customFormat="1" ht="39.75" customHeight="1" x14ac:dyDescent="0.25">
      <c r="A18" s="80" t="str">
        <f>VLOOKUP(B17,'CODE BARRE'!$A$2:$D$107,4,FALSE)</f>
        <v>Í!}AA&gt; $8eÎ</v>
      </c>
      <c r="B18" s="81"/>
      <c r="C18" s="81"/>
      <c r="D18" s="81"/>
      <c r="E18" s="81"/>
      <c r="F18" s="81"/>
      <c r="G18" s="81"/>
      <c r="H18" s="81"/>
      <c r="I18" s="81"/>
      <c r="J18" s="81"/>
      <c r="K18" s="82"/>
    </row>
    <row r="19" spans="1:11" ht="18.75" x14ac:dyDescent="0.3">
      <c r="A19" s="52" t="str">
        <f>VLOOKUP(B19,'CODE BARRE'!$A$2:$B$93,2,FALSE)</f>
        <v>P</v>
      </c>
      <c r="B19" s="160" t="s">
        <v>71</v>
      </c>
      <c r="C19" s="160"/>
      <c r="D19" s="160"/>
      <c r="E19" s="160"/>
      <c r="F19" s="160"/>
      <c r="G19" s="145">
        <v>423</v>
      </c>
      <c r="H19" s="145"/>
      <c r="I19" s="145"/>
      <c r="J19" s="145"/>
      <c r="K19" s="57" t="s">
        <v>40</v>
      </c>
    </row>
    <row r="20" spans="1:11" s="50" customFormat="1" ht="39.75" customHeight="1" x14ac:dyDescent="0.25">
      <c r="A20" s="80" t="str">
        <f>VLOOKUP(B19,'CODE BARRE'!$A$2:$D$107,4,FALSE)</f>
        <v>Í!}AA&gt;  &lt;iÎ</v>
      </c>
      <c r="B20" s="81"/>
      <c r="C20" s="81"/>
      <c r="D20" s="81"/>
      <c r="E20" s="81"/>
      <c r="F20" s="81"/>
      <c r="G20" s="81"/>
      <c r="H20" s="81"/>
      <c r="I20" s="81"/>
      <c r="J20" s="81"/>
      <c r="K20" s="82"/>
    </row>
    <row r="21" spans="1:11" ht="18.75" customHeight="1" x14ac:dyDescent="0.3">
      <c r="A21" s="52" t="str">
        <f>VLOOKUP(B21,'CODE BARRE'!$A$2:$B$93,2,FALSE)</f>
        <v>MUSC</v>
      </c>
      <c r="B21" s="160" t="s">
        <v>102</v>
      </c>
      <c r="C21" s="160"/>
      <c r="D21" s="160"/>
      <c r="E21" s="160"/>
      <c r="F21" s="160"/>
      <c r="G21" s="145">
        <v>24</v>
      </c>
      <c r="H21" s="145"/>
      <c r="I21" s="145"/>
      <c r="J21" s="145"/>
      <c r="K21" s="57" t="s">
        <v>40</v>
      </c>
    </row>
    <row r="22" spans="1:11" s="50" customFormat="1" ht="39.75" customHeight="1" x14ac:dyDescent="0.25">
      <c r="A22" s="80" t="str">
        <f>VLOOKUP(B21,'CODE BARRE'!$A$2:$D$107,4,FALSE)</f>
        <v>Í!}AA&gt; $vRÎ</v>
      </c>
      <c r="B22" s="81"/>
      <c r="C22" s="81"/>
      <c r="D22" s="81"/>
      <c r="E22" s="81"/>
      <c r="F22" s="81"/>
      <c r="G22" s="81"/>
      <c r="H22" s="81"/>
      <c r="I22" s="81"/>
      <c r="J22" s="81"/>
      <c r="K22" s="82"/>
    </row>
    <row r="23" spans="1:11" ht="18.75" customHeight="1" x14ac:dyDescent="0.3">
      <c r="A23" s="52" t="str">
        <f>VLOOKUP(B23,'CODE BARRE'!$A$2:$B$93,2,FALSE)</f>
        <v>AIL SE</v>
      </c>
      <c r="B23" s="160" t="s">
        <v>103</v>
      </c>
      <c r="C23" s="160"/>
      <c r="D23" s="160"/>
      <c r="E23" s="160"/>
      <c r="F23" s="160"/>
      <c r="G23" s="145">
        <v>42</v>
      </c>
      <c r="H23" s="145"/>
      <c r="I23" s="145"/>
      <c r="J23" s="145"/>
      <c r="K23" s="57" t="s">
        <v>40</v>
      </c>
    </row>
    <row r="24" spans="1:11" s="50" customFormat="1" ht="39.75" customHeight="1" x14ac:dyDescent="0.25">
      <c r="A24" s="80" t="str">
        <f>VLOOKUP(B23,'CODE BARRE'!$A$2:$D$107,4,FALSE)</f>
        <v>Í!}AA&gt;  JrÎ</v>
      </c>
      <c r="B24" s="81"/>
      <c r="C24" s="81"/>
      <c r="D24" s="81"/>
      <c r="E24" s="81"/>
      <c r="F24" s="81"/>
      <c r="G24" s="81"/>
      <c r="H24" s="81"/>
      <c r="I24" s="81"/>
      <c r="J24" s="81"/>
      <c r="K24" s="82"/>
    </row>
    <row r="25" spans="1:11" ht="18.75" customHeight="1" x14ac:dyDescent="0.3">
      <c r="A25" s="52" t="str">
        <f>VLOOKUP(B25,'CODE BARRE'!$A$2:$B$93,2,FALSE)</f>
        <v>ECHALOTTE S</v>
      </c>
      <c r="B25" s="160" t="s">
        <v>100</v>
      </c>
      <c r="C25" s="160"/>
      <c r="D25" s="160"/>
      <c r="E25" s="160"/>
      <c r="F25" s="160"/>
      <c r="G25" s="145">
        <v>35</v>
      </c>
      <c r="H25" s="145"/>
      <c r="I25" s="145"/>
      <c r="J25" s="145"/>
      <c r="K25" s="57" t="s">
        <v>40</v>
      </c>
    </row>
    <row r="26" spans="1:11" s="50" customFormat="1" ht="39.75" customHeight="1" x14ac:dyDescent="0.25">
      <c r="A26" s="80" t="str">
        <f>VLOOKUP(B25,'CODE BARRE'!$A$2:$D$107,4,FALSE)</f>
        <v>Í!}AA&gt; "A8Î</v>
      </c>
      <c r="B26" s="81"/>
      <c r="C26" s="81"/>
      <c r="D26" s="81"/>
      <c r="E26" s="81"/>
      <c r="F26" s="81"/>
      <c r="G26" s="81"/>
      <c r="H26" s="81"/>
      <c r="I26" s="81"/>
      <c r="J26" s="81"/>
      <c r="K26" s="82"/>
    </row>
    <row r="27" spans="1:11" ht="18.75" customHeight="1" x14ac:dyDescent="0.3">
      <c r="A27" s="52" t="str">
        <f>VLOOKUP(B27,'CODE BARRE'!$A$2:$B$93,2,FALSE)</f>
        <v>MOUT</v>
      </c>
      <c r="B27" s="160" t="s">
        <v>104</v>
      </c>
      <c r="C27" s="160"/>
      <c r="D27" s="160"/>
      <c r="E27" s="160"/>
      <c r="F27" s="160"/>
      <c r="G27" s="145" t="s">
        <v>105</v>
      </c>
      <c r="H27" s="145"/>
      <c r="I27" s="145"/>
      <c r="J27" s="145"/>
      <c r="K27" s="57"/>
    </row>
    <row r="28" spans="1:11" s="50" customFormat="1" ht="39.75" customHeight="1" x14ac:dyDescent="0.25">
      <c r="A28" s="80" t="str">
        <f>VLOOKUP(B27,'CODE BARRE'!$A$2:$D$107,4,FALSE)</f>
        <v>Í!}AA&gt; (rNÎ</v>
      </c>
      <c r="B28" s="81"/>
      <c r="C28" s="81"/>
      <c r="D28" s="81"/>
      <c r="E28" s="81"/>
      <c r="F28" s="81"/>
      <c r="G28" s="81"/>
      <c r="H28" s="81"/>
      <c r="I28" s="81"/>
      <c r="J28" s="81"/>
      <c r="K28" s="82"/>
    </row>
    <row r="29" spans="1:11" ht="18.75" customHeight="1" x14ac:dyDescent="0.3">
      <c r="A29" s="52" t="str">
        <f>VLOOKUP(B29,'CODE BARRE'!$A$2:$B$93,2,FALSE)</f>
        <v>CHAMPP</v>
      </c>
      <c r="B29" s="160" t="s">
        <v>131</v>
      </c>
      <c r="C29" s="160"/>
      <c r="D29" s="160"/>
      <c r="E29" s="160"/>
      <c r="F29" s="160"/>
      <c r="G29" s="145">
        <v>1</v>
      </c>
      <c r="H29" s="145"/>
      <c r="I29" s="145"/>
      <c r="J29" s="145"/>
      <c r="K29" s="57" t="s">
        <v>106</v>
      </c>
    </row>
    <row r="30" spans="1:11" s="50" customFormat="1" ht="39.75" customHeight="1" x14ac:dyDescent="0.25">
      <c r="A30" s="80" t="str">
        <f>VLOOKUP(B29,'CODE BARRE'!$A$2:$D$107,4,FALSE)</f>
        <v>Í!}AA&gt; 1$ Î</v>
      </c>
      <c r="B30" s="81"/>
      <c r="C30" s="81"/>
      <c r="D30" s="81"/>
      <c r="E30" s="81"/>
      <c r="F30" s="81"/>
      <c r="G30" s="81"/>
      <c r="H30" s="81"/>
      <c r="I30" s="81"/>
      <c r="J30" s="81"/>
      <c r="K30" s="82"/>
    </row>
    <row r="31" spans="1:11" ht="7.5" customHeight="1" x14ac:dyDescent="0.3">
      <c r="A31" s="35"/>
      <c r="B31" s="18"/>
      <c r="C31" s="18"/>
      <c r="D31" s="18"/>
      <c r="E31" s="18"/>
      <c r="F31" s="18"/>
      <c r="G31" s="37"/>
      <c r="H31" s="37"/>
      <c r="I31" s="38"/>
      <c r="J31" s="38"/>
      <c r="K31" s="21"/>
    </row>
    <row r="32" spans="1:11" ht="18.75" x14ac:dyDescent="0.3">
      <c r="A32" s="109" t="s">
        <v>32</v>
      </c>
      <c r="B32" s="110"/>
      <c r="C32" s="111" t="s">
        <v>41</v>
      </c>
      <c r="D32" s="111"/>
      <c r="E32" s="111"/>
      <c r="F32" s="111"/>
      <c r="G32" s="111"/>
      <c r="H32" s="111"/>
      <c r="I32" s="111"/>
      <c r="J32" s="112" t="s">
        <v>42</v>
      </c>
      <c r="K32" s="113"/>
    </row>
  </sheetData>
  <mergeCells count="44">
    <mergeCell ref="A32:B32"/>
    <mergeCell ref="C32:I32"/>
    <mergeCell ref="J32:K32"/>
    <mergeCell ref="A30:K30"/>
    <mergeCell ref="B25:F25"/>
    <mergeCell ref="G25:J25"/>
    <mergeCell ref="B27:F27"/>
    <mergeCell ref="G27:J27"/>
    <mergeCell ref="B29:F29"/>
    <mergeCell ref="G29:J29"/>
    <mergeCell ref="B19:F19"/>
    <mergeCell ref="G19:J19"/>
    <mergeCell ref="B21:F21"/>
    <mergeCell ref="G21:J21"/>
    <mergeCell ref="A18:K18"/>
    <mergeCell ref="J14:K14"/>
    <mergeCell ref="A15:D15"/>
    <mergeCell ref="B16:F16"/>
    <mergeCell ref="G16:J16"/>
    <mergeCell ref="B17:F17"/>
    <mergeCell ref="G17:J17"/>
    <mergeCell ref="A14:B14"/>
    <mergeCell ref="C14:I14"/>
    <mergeCell ref="A1:B3"/>
    <mergeCell ref="C1:I3"/>
    <mergeCell ref="J1:K2"/>
    <mergeCell ref="H5:I7"/>
    <mergeCell ref="J5:K7"/>
    <mergeCell ref="B9:F9"/>
    <mergeCell ref="G9:H9"/>
    <mergeCell ref="I9:J9"/>
    <mergeCell ref="A5:B6"/>
    <mergeCell ref="A10:D10"/>
    <mergeCell ref="B11:F11"/>
    <mergeCell ref="G11:J11"/>
    <mergeCell ref="B12:F12"/>
    <mergeCell ref="G12:J12"/>
    <mergeCell ref="A28:K28"/>
    <mergeCell ref="A26:K26"/>
    <mergeCell ref="A24:K24"/>
    <mergeCell ref="A22:K22"/>
    <mergeCell ref="A20:K20"/>
    <mergeCell ref="B23:F23"/>
    <mergeCell ref="G23:J23"/>
  </mergeCells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K34"/>
  <sheetViews>
    <sheetView workbookViewId="0">
      <selection activeCell="J3" sqref="J3:K3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5" customWidth="1"/>
    <col min="10" max="10" width="10.5703125" customWidth="1"/>
    <col min="11" max="11" width="8.5703125" customWidth="1"/>
  </cols>
  <sheetData>
    <row r="1" spans="1:11" ht="15" customHeight="1" x14ac:dyDescent="0.25">
      <c r="A1" s="96">
        <f ca="1">TODAY()+1</f>
        <v>43777</v>
      </c>
      <c r="B1" s="97"/>
      <c r="C1" s="98" t="s">
        <v>0</v>
      </c>
      <c r="D1" s="98"/>
      <c r="E1" s="98"/>
      <c r="F1" s="98"/>
      <c r="G1" s="98"/>
      <c r="H1" s="98"/>
      <c r="I1" s="98"/>
      <c r="J1" s="164" t="s">
        <v>24</v>
      </c>
      <c r="K1" s="165"/>
    </row>
    <row r="2" spans="1:11" ht="15" customHeight="1" x14ac:dyDescent="0.25">
      <c r="A2" s="97"/>
      <c r="B2" s="97"/>
      <c r="C2" s="98"/>
      <c r="D2" s="98"/>
      <c r="E2" s="98"/>
      <c r="F2" s="98"/>
      <c r="G2" s="98"/>
      <c r="H2" s="98"/>
      <c r="I2" s="98"/>
      <c r="J2" s="166"/>
      <c r="K2" s="167"/>
    </row>
    <row r="3" spans="1:11" ht="15" customHeight="1" x14ac:dyDescent="0.25">
      <c r="A3" s="97"/>
      <c r="B3" s="97"/>
      <c r="C3" s="98"/>
      <c r="D3" s="98"/>
      <c r="E3" s="98"/>
      <c r="F3" s="98"/>
      <c r="G3" s="98"/>
      <c r="H3" s="98"/>
      <c r="I3" s="98"/>
      <c r="J3" s="194">
        <f ca="1">TODAY()+1</f>
        <v>43777</v>
      </c>
      <c r="K3" s="197" t="s">
        <v>296</v>
      </c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 x14ac:dyDescent="0.3">
      <c r="A5" s="105" t="s">
        <v>40</v>
      </c>
      <c r="B5" s="106"/>
      <c r="C5" s="1"/>
      <c r="D5" s="1"/>
      <c r="E5" s="1"/>
      <c r="F5" s="1"/>
      <c r="G5" s="1"/>
      <c r="H5" s="103" t="s">
        <v>12</v>
      </c>
      <c r="I5" s="104"/>
      <c r="J5" s="187">
        <v>150</v>
      </c>
      <c r="K5" s="188"/>
    </row>
    <row r="6" spans="1:11" ht="12" customHeight="1" thickBot="1" x14ac:dyDescent="0.35">
      <c r="A6" s="107"/>
      <c r="B6" s="108"/>
      <c r="C6" s="1"/>
      <c r="D6" s="1"/>
      <c r="E6" s="1"/>
      <c r="F6" s="1"/>
      <c r="G6" s="1"/>
      <c r="H6" s="103"/>
      <c r="I6" s="104"/>
      <c r="J6" s="189"/>
      <c r="K6" s="190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3"/>
      <c r="I7" s="104"/>
      <c r="J7" s="191"/>
      <c r="K7" s="192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13</v>
      </c>
      <c r="B9" s="77" t="s">
        <v>14</v>
      </c>
      <c r="C9" s="78"/>
      <c r="D9" s="78"/>
      <c r="E9" s="78"/>
      <c r="F9" s="79"/>
      <c r="G9" s="78" t="s">
        <v>15</v>
      </c>
      <c r="H9" s="78"/>
      <c r="I9" s="77" t="s">
        <v>16</v>
      </c>
      <c r="J9" s="79"/>
      <c r="K9" s="49" t="s">
        <v>17</v>
      </c>
    </row>
    <row r="10" spans="1:11" ht="23.25" customHeight="1" x14ac:dyDescent="0.35">
      <c r="A10" s="83" t="s">
        <v>28</v>
      </c>
      <c r="B10" s="83"/>
      <c r="C10" s="83"/>
      <c r="D10" s="83"/>
      <c r="E10" s="26"/>
      <c r="F10" s="26"/>
      <c r="G10" s="26"/>
      <c r="H10" s="26"/>
      <c r="I10" s="26"/>
      <c r="J10" s="26"/>
      <c r="K10" s="26"/>
    </row>
    <row r="11" spans="1:11" ht="18.75" x14ac:dyDescent="0.3">
      <c r="A11" s="52">
        <f>VLOOKUP(B11,'CODE BARRE'!$A$2:$B$93,2,FALSE)</f>
        <v>103</v>
      </c>
      <c r="B11" s="90" t="s">
        <v>134</v>
      </c>
      <c r="C11" s="90"/>
      <c r="D11" s="90"/>
      <c r="E11" s="90"/>
      <c r="F11" s="90"/>
      <c r="G11" s="168">
        <v>0.26</v>
      </c>
      <c r="H11" s="168"/>
      <c r="I11" s="156">
        <f>$J$5*G11</f>
        <v>39</v>
      </c>
      <c r="J11" s="156"/>
      <c r="K11" s="53" t="s">
        <v>19</v>
      </c>
    </row>
    <row r="12" spans="1:11" ht="18.75" x14ac:dyDescent="0.3">
      <c r="A12" s="67">
        <f>VLOOKUP(B12,'CODE BARRE'!$A$2:$B$93,2,FALSE)</f>
        <v>105</v>
      </c>
      <c r="B12" s="169" t="s">
        <v>27</v>
      </c>
      <c r="C12" s="169"/>
      <c r="D12" s="169"/>
      <c r="E12" s="169"/>
      <c r="F12" s="169"/>
      <c r="G12" s="170">
        <v>0.46</v>
      </c>
      <c r="H12" s="170"/>
      <c r="I12" s="171">
        <f>$J$5*G12</f>
        <v>69</v>
      </c>
      <c r="J12" s="171"/>
      <c r="K12" s="68" t="s">
        <v>19</v>
      </c>
    </row>
    <row r="13" spans="1:11" ht="18.75" x14ac:dyDescent="0.3">
      <c r="A13" s="59">
        <f>VLOOKUP(B13,'CODE BARRE'!$A$2:$B$93,2,FALSE)</f>
        <v>301</v>
      </c>
      <c r="B13" s="157" t="s">
        <v>166</v>
      </c>
      <c r="C13" s="157"/>
      <c r="D13" s="157"/>
      <c r="E13" s="157"/>
      <c r="F13" s="157"/>
      <c r="G13" s="158">
        <v>0.153</v>
      </c>
      <c r="H13" s="158"/>
      <c r="I13" s="159">
        <f>$J$5*G13</f>
        <v>22.95</v>
      </c>
      <c r="J13" s="159"/>
      <c r="K13" s="55" t="s">
        <v>19</v>
      </c>
    </row>
    <row r="14" spans="1:11" ht="7.5" customHeight="1" x14ac:dyDescent="0.3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 x14ac:dyDescent="0.3">
      <c r="A15" s="114" t="s">
        <v>28</v>
      </c>
      <c r="B15" s="115"/>
      <c r="C15" s="116" t="s">
        <v>29</v>
      </c>
      <c r="D15" s="116"/>
      <c r="E15" s="116"/>
      <c r="F15" s="116"/>
      <c r="G15" s="116"/>
      <c r="H15" s="116"/>
      <c r="I15" s="116"/>
      <c r="J15" s="117" t="s">
        <v>30</v>
      </c>
      <c r="K15" s="118"/>
    </row>
    <row r="16" spans="1:11" ht="7.5" customHeight="1" x14ac:dyDescent="0.3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2.5" customHeight="1" x14ac:dyDescent="0.35">
      <c r="A17" s="83" t="s">
        <v>32</v>
      </c>
      <c r="B17" s="83"/>
      <c r="C17" s="83"/>
      <c r="D17" s="83"/>
      <c r="E17" s="26"/>
      <c r="F17" s="26"/>
      <c r="G17" s="26"/>
      <c r="H17" s="26"/>
      <c r="I17" s="26"/>
      <c r="J17" s="26"/>
      <c r="K17" s="26"/>
    </row>
    <row r="18" spans="1:11" ht="18.75" customHeight="1" x14ac:dyDescent="0.3">
      <c r="A18" s="52" t="str">
        <f>VLOOKUP(B18,'CODE BARRE'!$A$2:$B$93,2,FALSE)</f>
        <v>E ROTIR</v>
      </c>
      <c r="B18" s="160" t="s">
        <v>185</v>
      </c>
      <c r="C18" s="160"/>
      <c r="D18" s="160"/>
      <c r="E18" s="160"/>
      <c r="F18" s="160"/>
      <c r="G18" s="172">
        <v>5.1999999999999998E-2</v>
      </c>
      <c r="H18" s="172"/>
      <c r="I18" s="173">
        <f>$J$5*G18</f>
        <v>7.8</v>
      </c>
      <c r="J18" s="173"/>
      <c r="K18" s="57" t="s">
        <v>19</v>
      </c>
    </row>
    <row r="19" spans="1:11" ht="39.75" customHeight="1" x14ac:dyDescent="0.25">
      <c r="A19" s="80" t="str">
        <f>VLOOKUP(B18,'CODE BARRE'!$A$2:$D$107,4,FALSE)</f>
        <v>Í!}AA&gt; #[15'&gt;?#4  *37*(Î</v>
      </c>
      <c r="B19" s="81"/>
      <c r="C19" s="81"/>
      <c r="D19" s="81"/>
      <c r="E19" s="81"/>
      <c r="F19" s="81"/>
      <c r="G19" s="81"/>
      <c r="H19" s="81"/>
      <c r="I19" s="81"/>
      <c r="J19" s="81"/>
      <c r="K19" s="82"/>
    </row>
    <row r="20" spans="1:11" ht="18.75" x14ac:dyDescent="0.3">
      <c r="A20" s="52" t="str">
        <f>VLOOKUP(B20,'CODE BARRE'!$A$2:$B$93,2,FALSE)</f>
        <v>GL</v>
      </c>
      <c r="B20" s="160" t="s">
        <v>31</v>
      </c>
      <c r="C20" s="160"/>
      <c r="D20" s="160"/>
      <c r="E20" s="160"/>
      <c r="F20" s="160"/>
      <c r="G20" s="161">
        <v>0.05</v>
      </c>
      <c r="H20" s="161"/>
      <c r="I20" s="95">
        <f>$J$5*G20</f>
        <v>7.5</v>
      </c>
      <c r="J20" s="95"/>
      <c r="K20" s="57" t="s">
        <v>19</v>
      </c>
    </row>
    <row r="21" spans="1:11" ht="39.75" x14ac:dyDescent="0.25">
      <c r="A21" s="80" t="str">
        <f>VLOOKUP(B20,'CODE BARRE'!$A$2:$D$107,4,FALSE)</f>
        <v>Í!}AA&gt; -{13,??#Çz *43YÎ</v>
      </c>
      <c r="B21" s="81"/>
      <c r="C21" s="81"/>
      <c r="D21" s="81"/>
      <c r="E21" s="81"/>
      <c r="F21" s="81"/>
      <c r="G21" s="81"/>
      <c r="H21" s="81"/>
      <c r="I21" s="81"/>
      <c r="J21" s="81"/>
      <c r="K21" s="82"/>
    </row>
    <row r="22" spans="1:11" ht="7.5" customHeight="1" x14ac:dyDescent="0.3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 x14ac:dyDescent="0.3">
      <c r="A23" s="109" t="s">
        <v>32</v>
      </c>
      <c r="B23" s="110"/>
      <c r="C23" s="111" t="s">
        <v>33</v>
      </c>
      <c r="D23" s="111"/>
      <c r="E23" s="111"/>
      <c r="F23" s="111"/>
      <c r="G23" s="111"/>
      <c r="H23" s="111"/>
      <c r="I23" s="111"/>
      <c r="J23" s="112" t="s">
        <v>34</v>
      </c>
      <c r="K23" s="113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7.5" customHeight="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18.75" x14ac:dyDescent="0.3">
      <c r="A26" s="174" t="s">
        <v>43</v>
      </c>
      <c r="B26" s="175"/>
      <c r="C26" s="117" t="s">
        <v>137</v>
      </c>
      <c r="D26" s="116"/>
      <c r="E26" s="117" t="s">
        <v>138</v>
      </c>
      <c r="F26" s="116"/>
      <c r="G26" s="116"/>
      <c r="H26" s="116"/>
      <c r="I26" s="115"/>
      <c r="J26" s="117" t="s">
        <v>98</v>
      </c>
      <c r="K26" s="118"/>
    </row>
    <row r="27" spans="1:11" ht="18.75" x14ac:dyDescent="0.3">
      <c r="A27" s="176"/>
      <c r="B27" s="177"/>
      <c r="C27" s="117" t="s">
        <v>139</v>
      </c>
      <c r="D27" s="116"/>
      <c r="E27" s="117" t="s">
        <v>138</v>
      </c>
      <c r="F27" s="116"/>
      <c r="G27" s="116"/>
      <c r="H27" s="116"/>
      <c r="I27" s="115"/>
      <c r="J27" s="117" t="s">
        <v>98</v>
      </c>
      <c r="K27" s="118"/>
    </row>
    <row r="28" spans="1:11" ht="18.75" x14ac:dyDescent="0.3">
      <c r="A28" s="178"/>
      <c r="B28" s="148"/>
      <c r="C28" s="117" t="s">
        <v>0</v>
      </c>
      <c r="D28" s="116"/>
      <c r="E28" s="117" t="s">
        <v>92</v>
      </c>
      <c r="F28" s="116"/>
      <c r="G28" s="116"/>
      <c r="H28" s="116"/>
      <c r="I28" s="115"/>
      <c r="J28" s="117" t="s">
        <v>140</v>
      </c>
      <c r="K28" s="118"/>
    </row>
    <row r="29" spans="1:11" ht="7.5" customHeigh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 x14ac:dyDescent="0.3">
      <c r="A30" s="114" t="s">
        <v>48</v>
      </c>
      <c r="B30" s="115"/>
      <c r="C30" s="116" t="s">
        <v>49</v>
      </c>
      <c r="D30" s="116"/>
      <c r="E30" s="116"/>
      <c r="F30" s="116"/>
      <c r="G30" s="116"/>
      <c r="H30" s="116"/>
      <c r="I30" s="116"/>
      <c r="J30" s="117" t="s">
        <v>47</v>
      </c>
      <c r="K30" s="118"/>
    </row>
    <row r="31" spans="1:11" ht="7.5" customHeigh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ht="18.75" x14ac:dyDescent="0.3">
      <c r="A32" s="114" t="s">
        <v>50</v>
      </c>
      <c r="B32" s="115"/>
      <c r="C32" s="117" t="s">
        <v>51</v>
      </c>
      <c r="D32" s="116"/>
      <c r="E32" s="116"/>
      <c r="F32" s="116"/>
      <c r="G32" s="116"/>
      <c r="H32" s="116"/>
      <c r="I32" s="115"/>
      <c r="J32" s="117" t="s">
        <v>52</v>
      </c>
      <c r="K32" s="118"/>
    </row>
    <row r="33" spans="1:11" ht="7.5" customHeigh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30" t="s">
        <v>141</v>
      </c>
    </row>
  </sheetData>
  <mergeCells count="50">
    <mergeCell ref="A32:B32"/>
    <mergeCell ref="C32:I32"/>
    <mergeCell ref="J32:K32"/>
    <mergeCell ref="C28:D28"/>
    <mergeCell ref="E28:I28"/>
    <mergeCell ref="J28:K28"/>
    <mergeCell ref="A30:B30"/>
    <mergeCell ref="C30:I30"/>
    <mergeCell ref="J30:K30"/>
    <mergeCell ref="A26:B28"/>
    <mergeCell ref="C26:D26"/>
    <mergeCell ref="A21:K21"/>
    <mergeCell ref="E26:I26"/>
    <mergeCell ref="J26:K26"/>
    <mergeCell ref="C27:D27"/>
    <mergeCell ref="E27:I27"/>
    <mergeCell ref="J27:K27"/>
    <mergeCell ref="A23:B23"/>
    <mergeCell ref="C23:I23"/>
    <mergeCell ref="J23:K23"/>
    <mergeCell ref="A17:D17"/>
    <mergeCell ref="B18:F18"/>
    <mergeCell ref="G18:H18"/>
    <mergeCell ref="I18:J18"/>
    <mergeCell ref="B20:F20"/>
    <mergeCell ref="G20:H20"/>
    <mergeCell ref="I20:J20"/>
    <mergeCell ref="A19:K19"/>
    <mergeCell ref="B13:F13"/>
    <mergeCell ref="G13:H13"/>
    <mergeCell ref="I13:J13"/>
    <mergeCell ref="A15:B15"/>
    <mergeCell ref="C15:I15"/>
    <mergeCell ref="J15:K15"/>
    <mergeCell ref="A10:D10"/>
    <mergeCell ref="B11:F11"/>
    <mergeCell ref="G11:H11"/>
    <mergeCell ref="I11:J11"/>
    <mergeCell ref="B12:F12"/>
    <mergeCell ref="G12:H12"/>
    <mergeCell ref="I12:J12"/>
    <mergeCell ref="B9:F9"/>
    <mergeCell ref="G9:H9"/>
    <mergeCell ref="I9:J9"/>
    <mergeCell ref="A1:B3"/>
    <mergeCell ref="C1:I3"/>
    <mergeCell ref="J1:K2"/>
    <mergeCell ref="H5:I7"/>
    <mergeCell ref="J5:K7"/>
    <mergeCell ref="A5:B6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K23"/>
  <sheetViews>
    <sheetView workbookViewId="0">
      <selection activeCell="F6" sqref="F6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96">
        <f ca="1">TODAY()+1</f>
        <v>43777</v>
      </c>
      <c r="B1" s="97"/>
      <c r="C1" s="98" t="s">
        <v>142</v>
      </c>
      <c r="D1" s="98"/>
      <c r="E1" s="98"/>
      <c r="F1" s="98"/>
      <c r="G1" s="98"/>
      <c r="H1" s="98"/>
      <c r="I1" s="98"/>
      <c r="J1" s="164" t="s">
        <v>24</v>
      </c>
      <c r="K1" s="165"/>
    </row>
    <row r="2" spans="1:11" x14ac:dyDescent="0.25">
      <c r="A2" s="97"/>
      <c r="B2" s="97"/>
      <c r="C2" s="98"/>
      <c r="D2" s="98"/>
      <c r="E2" s="98"/>
      <c r="F2" s="98"/>
      <c r="G2" s="98"/>
      <c r="H2" s="98"/>
      <c r="I2" s="98"/>
      <c r="J2" s="166"/>
      <c r="K2" s="167"/>
    </row>
    <row r="3" spans="1:11" ht="15" customHeight="1" x14ac:dyDescent="0.25">
      <c r="A3" s="97"/>
      <c r="B3" s="97"/>
      <c r="C3" s="98"/>
      <c r="D3" s="98"/>
      <c r="E3" s="98"/>
      <c r="F3" s="98"/>
      <c r="G3" s="98"/>
      <c r="H3" s="98"/>
      <c r="I3" s="98"/>
      <c r="J3" s="194">
        <f ca="1">TODAY()+1</f>
        <v>43777</v>
      </c>
      <c r="K3" s="197" t="s">
        <v>53</v>
      </c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 x14ac:dyDescent="0.3">
      <c r="A5" s="105" t="s">
        <v>291</v>
      </c>
      <c r="B5" s="106"/>
      <c r="C5" s="1"/>
      <c r="D5" s="1"/>
      <c r="E5" s="1"/>
      <c r="F5" s="1"/>
      <c r="G5" s="1"/>
      <c r="H5" s="103" t="s">
        <v>12</v>
      </c>
      <c r="I5" s="104"/>
      <c r="J5" s="187">
        <v>80</v>
      </c>
      <c r="K5" s="188"/>
    </row>
    <row r="6" spans="1:11" ht="12" customHeight="1" thickBot="1" x14ac:dyDescent="0.35">
      <c r="A6" s="107"/>
      <c r="B6" s="108"/>
      <c r="C6" s="1"/>
      <c r="D6" s="1"/>
      <c r="E6" s="1"/>
      <c r="F6" s="1"/>
      <c r="G6" s="1"/>
      <c r="H6" s="103"/>
      <c r="I6" s="104"/>
      <c r="J6" s="189"/>
      <c r="K6" s="190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3"/>
      <c r="I7" s="104"/>
      <c r="J7" s="191"/>
      <c r="K7" s="192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13</v>
      </c>
      <c r="B9" s="77" t="s">
        <v>14</v>
      </c>
      <c r="C9" s="78"/>
      <c r="D9" s="78"/>
      <c r="E9" s="78"/>
      <c r="F9" s="79"/>
      <c r="G9" s="78" t="s">
        <v>15</v>
      </c>
      <c r="H9" s="78"/>
      <c r="I9" s="77" t="s">
        <v>16</v>
      </c>
      <c r="J9" s="79"/>
      <c r="K9" s="15" t="s">
        <v>17</v>
      </c>
    </row>
    <row r="10" spans="1:11" ht="7.5" customHeight="1" x14ac:dyDescent="0.3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6.25" x14ac:dyDescent="0.35">
      <c r="A11" s="83" t="s">
        <v>28</v>
      </c>
      <c r="B11" s="83"/>
      <c r="C11" s="83"/>
      <c r="D11" s="83"/>
      <c r="E11" s="26"/>
      <c r="F11" s="26"/>
      <c r="G11" s="26"/>
      <c r="H11" s="26"/>
      <c r="I11" s="26"/>
      <c r="J11" s="26"/>
      <c r="K11" s="26"/>
    </row>
    <row r="12" spans="1:11" ht="18.75" x14ac:dyDescent="0.3">
      <c r="A12" s="52">
        <f>VLOOKUP(B12,'CODE BARRE'!$A$2:$B$93,2,FALSE)</f>
        <v>202</v>
      </c>
      <c r="B12" s="90" t="s">
        <v>26</v>
      </c>
      <c r="C12" s="90"/>
      <c r="D12" s="90"/>
      <c r="E12" s="90"/>
      <c r="F12" s="90"/>
      <c r="G12" s="155">
        <v>0.9</v>
      </c>
      <c r="H12" s="155"/>
      <c r="I12" s="156">
        <f>$J$5*G12</f>
        <v>72</v>
      </c>
      <c r="J12" s="156"/>
      <c r="K12" s="53" t="s">
        <v>19</v>
      </c>
    </row>
    <row r="13" spans="1:11" ht="18.75" x14ac:dyDescent="0.3">
      <c r="A13" s="59">
        <f>VLOOKUP(B13,'CODE BARRE'!$A$2:$B$93,2,FALSE)</f>
        <v>102</v>
      </c>
      <c r="B13" s="157" t="s">
        <v>35</v>
      </c>
      <c r="C13" s="157"/>
      <c r="D13" s="157"/>
      <c r="E13" s="157"/>
      <c r="F13" s="157"/>
      <c r="G13" s="158">
        <v>0.1</v>
      </c>
      <c r="H13" s="158"/>
      <c r="I13" s="159">
        <f>$J$5*G13</f>
        <v>8</v>
      </c>
      <c r="J13" s="159"/>
      <c r="K13" s="55" t="s">
        <v>19</v>
      </c>
    </row>
    <row r="14" spans="1:11" ht="7.5" customHeight="1" x14ac:dyDescent="0.3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 x14ac:dyDescent="0.3">
      <c r="A15" s="114" t="s">
        <v>28</v>
      </c>
      <c r="B15" s="115"/>
      <c r="C15" s="116" t="s">
        <v>29</v>
      </c>
      <c r="D15" s="116"/>
      <c r="E15" s="116"/>
      <c r="F15" s="116"/>
      <c r="G15" s="116"/>
      <c r="H15" s="116"/>
      <c r="I15" s="116"/>
      <c r="J15" s="117" t="s">
        <v>107</v>
      </c>
      <c r="K15" s="118"/>
    </row>
    <row r="16" spans="1:11" ht="7.5" customHeight="1" x14ac:dyDescent="0.3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6.25" x14ac:dyDescent="0.35">
      <c r="A17" s="83" t="s">
        <v>32</v>
      </c>
      <c r="B17" s="83"/>
      <c r="C17" s="83"/>
      <c r="D17" s="83"/>
      <c r="E17" s="26"/>
      <c r="F17" s="26"/>
      <c r="G17" s="26"/>
      <c r="H17" s="26"/>
      <c r="I17" s="26"/>
      <c r="J17" s="26"/>
      <c r="K17" s="26"/>
    </row>
    <row r="18" spans="1:11" ht="18.75" x14ac:dyDescent="0.3">
      <c r="A18" s="52" t="str">
        <f>VLOOKUP(B18,'CODE BARRE'!$A$2:$B$93,2,FALSE)</f>
        <v>GROS SEL</v>
      </c>
      <c r="B18" s="160" t="s">
        <v>18</v>
      </c>
      <c r="C18" s="160"/>
      <c r="D18" s="160"/>
      <c r="E18" s="160"/>
      <c r="F18" s="160"/>
      <c r="G18" s="94">
        <v>0.05</v>
      </c>
      <c r="H18" s="94"/>
      <c r="I18" s="179">
        <f>$J$5*G18</f>
        <v>4</v>
      </c>
      <c r="J18" s="179"/>
      <c r="K18" s="57" t="s">
        <v>19</v>
      </c>
    </row>
    <row r="19" spans="1:11" ht="39.75" x14ac:dyDescent="0.25">
      <c r="A19" s="80" t="str">
        <f>VLOOKUP(B18,'CODE BARRE'!$A$2:$D$107,4,FALSE)</f>
        <v>Í!}AA&gt; $8eÎ</v>
      </c>
      <c r="B19" s="81"/>
      <c r="C19" s="81"/>
      <c r="D19" s="81"/>
      <c r="E19" s="81"/>
      <c r="F19" s="81"/>
      <c r="G19" s="81"/>
      <c r="H19" s="81"/>
      <c r="I19" s="81"/>
      <c r="J19" s="81"/>
      <c r="K19" s="82"/>
    </row>
    <row r="20" spans="1:11" ht="18.75" x14ac:dyDescent="0.3">
      <c r="A20" s="52" t="str">
        <f>VLOOKUP(B20,'CODE BARRE'!$A$2:$B$93,2,FALSE)</f>
        <v>P</v>
      </c>
      <c r="B20" s="160" t="s">
        <v>71</v>
      </c>
      <c r="C20" s="160"/>
      <c r="D20" s="160"/>
      <c r="E20" s="160"/>
      <c r="F20" s="160"/>
      <c r="G20" s="94">
        <v>0.03</v>
      </c>
      <c r="H20" s="94"/>
      <c r="I20" s="95">
        <f>$J$5*G20*1000</f>
        <v>2400</v>
      </c>
      <c r="J20" s="95"/>
      <c r="K20" s="57" t="s">
        <v>40</v>
      </c>
    </row>
    <row r="21" spans="1:11" ht="39.75" x14ac:dyDescent="0.25">
      <c r="A21" s="80" t="str">
        <f>VLOOKUP(B20,'CODE BARRE'!$A$2:$D$107,4,FALSE)</f>
        <v>Í!}AA&gt;  &lt;iÎ</v>
      </c>
      <c r="B21" s="81"/>
      <c r="C21" s="81"/>
      <c r="D21" s="81"/>
      <c r="E21" s="81"/>
      <c r="F21" s="81"/>
      <c r="G21" s="81"/>
      <c r="H21" s="81"/>
      <c r="I21" s="81"/>
      <c r="J21" s="81"/>
      <c r="K21" s="82"/>
    </row>
    <row r="22" spans="1:11" ht="7.5" customHeight="1" x14ac:dyDescent="0.3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 x14ac:dyDescent="0.3">
      <c r="A23" s="109" t="s">
        <v>32</v>
      </c>
      <c r="B23" s="110"/>
      <c r="C23" s="111" t="s">
        <v>41</v>
      </c>
      <c r="D23" s="111"/>
      <c r="E23" s="111"/>
      <c r="F23" s="111"/>
      <c r="G23" s="111"/>
      <c r="H23" s="111"/>
      <c r="I23" s="111"/>
      <c r="J23" s="112" t="s">
        <v>42</v>
      </c>
      <c r="K23" s="113"/>
    </row>
  </sheetData>
  <mergeCells count="31">
    <mergeCell ref="A11:D11"/>
    <mergeCell ref="B12:F12"/>
    <mergeCell ref="A23:B23"/>
    <mergeCell ref="C23:I23"/>
    <mergeCell ref="J23:K23"/>
    <mergeCell ref="A15:B15"/>
    <mergeCell ref="C15:I15"/>
    <mergeCell ref="J15:K15"/>
    <mergeCell ref="A17:D17"/>
    <mergeCell ref="B18:F18"/>
    <mergeCell ref="G18:H18"/>
    <mergeCell ref="I18:J18"/>
    <mergeCell ref="B20:F20"/>
    <mergeCell ref="G20:H20"/>
    <mergeCell ref="I20:J20"/>
    <mergeCell ref="A19:K19"/>
    <mergeCell ref="A21:K21"/>
    <mergeCell ref="G12:H12"/>
    <mergeCell ref="I12:J12"/>
    <mergeCell ref="B13:F13"/>
    <mergeCell ref="G13:H13"/>
    <mergeCell ref="I13:J13"/>
    <mergeCell ref="B9:F9"/>
    <mergeCell ref="G9:H9"/>
    <mergeCell ref="I9:J9"/>
    <mergeCell ref="A1:B3"/>
    <mergeCell ref="C1:I3"/>
    <mergeCell ref="J1:K2"/>
    <mergeCell ref="H5:I7"/>
    <mergeCell ref="J5:K7"/>
    <mergeCell ref="A5:B6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K25"/>
  <sheetViews>
    <sheetView workbookViewId="0">
      <selection activeCell="J31" sqref="J31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 x14ac:dyDescent="0.25">
      <c r="A1" s="96">
        <f ca="1">TODAY()+1</f>
        <v>43777</v>
      </c>
      <c r="B1" s="97"/>
      <c r="C1" s="98" t="s">
        <v>148</v>
      </c>
      <c r="D1" s="98"/>
      <c r="E1" s="98"/>
      <c r="F1" s="98"/>
      <c r="G1" s="98"/>
      <c r="H1" s="98"/>
      <c r="I1" s="98"/>
      <c r="J1" s="164" t="s">
        <v>24</v>
      </c>
      <c r="K1" s="165"/>
    </row>
    <row r="2" spans="1:11" x14ac:dyDescent="0.25">
      <c r="A2" s="97"/>
      <c r="B2" s="97"/>
      <c r="C2" s="98"/>
      <c r="D2" s="98"/>
      <c r="E2" s="98"/>
      <c r="F2" s="98"/>
      <c r="G2" s="98"/>
      <c r="H2" s="98"/>
      <c r="I2" s="98"/>
      <c r="J2" s="166"/>
      <c r="K2" s="167"/>
    </row>
    <row r="3" spans="1:11" ht="15" customHeight="1" x14ac:dyDescent="0.25">
      <c r="A3" s="97"/>
      <c r="B3" s="97"/>
      <c r="C3" s="98"/>
      <c r="D3" s="98"/>
      <c r="E3" s="98"/>
      <c r="F3" s="98"/>
      <c r="G3" s="98"/>
      <c r="H3" s="98"/>
      <c r="I3" s="98"/>
      <c r="J3" s="194">
        <f ca="1">TODAY()+1</f>
        <v>43777</v>
      </c>
      <c r="K3" s="197" t="s">
        <v>53</v>
      </c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 x14ac:dyDescent="0.3">
      <c r="A5" s="105" t="s">
        <v>292</v>
      </c>
      <c r="B5" s="106"/>
      <c r="C5" s="1"/>
      <c r="D5" s="1"/>
      <c r="E5" s="1"/>
      <c r="F5" s="1"/>
      <c r="G5" s="1"/>
      <c r="H5" s="103" t="s">
        <v>12</v>
      </c>
      <c r="I5" s="104"/>
      <c r="J5" s="187">
        <v>120</v>
      </c>
      <c r="K5" s="188"/>
    </row>
    <row r="6" spans="1:11" ht="12" customHeight="1" thickBot="1" x14ac:dyDescent="0.35">
      <c r="A6" s="107"/>
      <c r="B6" s="108"/>
      <c r="C6" s="1"/>
      <c r="D6" s="1"/>
      <c r="E6" s="1"/>
      <c r="F6" s="1"/>
      <c r="G6" s="1"/>
      <c r="H6" s="103"/>
      <c r="I6" s="104"/>
      <c r="J6" s="189"/>
      <c r="K6" s="190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3"/>
      <c r="I7" s="104"/>
      <c r="J7" s="191"/>
      <c r="K7" s="192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13</v>
      </c>
      <c r="B9" s="77" t="s">
        <v>14</v>
      </c>
      <c r="C9" s="78"/>
      <c r="D9" s="78"/>
      <c r="E9" s="78"/>
      <c r="F9" s="79"/>
      <c r="G9" s="78" t="s">
        <v>15</v>
      </c>
      <c r="H9" s="78"/>
      <c r="I9" s="77" t="s">
        <v>16</v>
      </c>
      <c r="J9" s="79"/>
      <c r="K9" s="15" t="s">
        <v>17</v>
      </c>
    </row>
    <row r="10" spans="1:11" ht="7.5" customHeight="1" x14ac:dyDescent="0.3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4" customHeight="1" x14ac:dyDescent="0.35">
      <c r="A11" s="83" t="s">
        <v>28</v>
      </c>
      <c r="B11" s="83"/>
      <c r="C11" s="83"/>
      <c r="D11" s="83"/>
      <c r="E11" s="26"/>
      <c r="F11" s="26"/>
      <c r="G11" s="26"/>
      <c r="H11" s="26"/>
      <c r="I11" s="26"/>
      <c r="J11" s="26"/>
      <c r="K11" s="26"/>
    </row>
    <row r="12" spans="1:11" ht="18.75" x14ac:dyDescent="0.3">
      <c r="A12" s="52">
        <f>VLOOKUP(B12,'CODE BARRE'!$A$2:$B$93,2,FALSE)</f>
        <v>401</v>
      </c>
      <c r="B12" s="90" t="s">
        <v>260</v>
      </c>
      <c r="C12" s="90"/>
      <c r="D12" s="90"/>
      <c r="E12" s="90"/>
      <c r="F12" s="90"/>
      <c r="G12" s="155">
        <v>0.1</v>
      </c>
      <c r="H12" s="155"/>
      <c r="I12" s="156">
        <f>$J$5*G12</f>
        <v>12</v>
      </c>
      <c r="J12" s="156"/>
      <c r="K12" s="53" t="s">
        <v>19</v>
      </c>
    </row>
    <row r="13" spans="1:11" ht="18.75" x14ac:dyDescent="0.3">
      <c r="A13" s="59" t="e">
        <f>VLOOKUP(B13,'CODE BARRE'!$A$2:$B$93,2,FALSE)</f>
        <v>#N/A</v>
      </c>
      <c r="B13" s="157" t="s">
        <v>149</v>
      </c>
      <c r="C13" s="157"/>
      <c r="D13" s="157"/>
      <c r="E13" s="157"/>
      <c r="F13" s="157"/>
      <c r="G13" s="158">
        <v>0.56000000000000005</v>
      </c>
      <c r="H13" s="158"/>
      <c r="I13" s="159">
        <f>$J$5*G13</f>
        <v>67.2</v>
      </c>
      <c r="J13" s="159"/>
      <c r="K13" s="55" t="s">
        <v>19</v>
      </c>
    </row>
    <row r="14" spans="1:11" ht="7.5" customHeight="1" x14ac:dyDescent="0.3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 x14ac:dyDescent="0.3">
      <c r="A15" s="114" t="s">
        <v>28</v>
      </c>
      <c r="B15" s="115"/>
      <c r="C15" s="116" t="s">
        <v>29</v>
      </c>
      <c r="D15" s="116"/>
      <c r="E15" s="116"/>
      <c r="F15" s="116"/>
      <c r="G15" s="116"/>
      <c r="H15" s="116"/>
      <c r="I15" s="116"/>
      <c r="J15" s="117" t="s">
        <v>150</v>
      </c>
      <c r="K15" s="118"/>
    </row>
    <row r="16" spans="1:11" ht="7.5" customHeight="1" x14ac:dyDescent="0.3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4" customHeight="1" x14ac:dyDescent="0.35">
      <c r="A17" s="83" t="s">
        <v>32</v>
      </c>
      <c r="B17" s="83"/>
      <c r="C17" s="83"/>
      <c r="D17" s="83"/>
      <c r="E17" s="26"/>
      <c r="F17" s="26"/>
      <c r="G17" s="26"/>
      <c r="H17" s="26"/>
      <c r="I17" s="26"/>
      <c r="J17" s="26"/>
      <c r="K17" s="26"/>
    </row>
    <row r="18" spans="1:11" ht="18.75" x14ac:dyDescent="0.3">
      <c r="A18" s="52" t="str">
        <f>VLOOKUP(B18,'CODE BARRE'!$A$2:$B$93,2,FALSE)</f>
        <v>E MERGUEZ</v>
      </c>
      <c r="B18" s="160" t="s">
        <v>186</v>
      </c>
      <c r="C18" s="160"/>
      <c r="D18" s="160"/>
      <c r="E18" s="160"/>
      <c r="F18" s="160"/>
      <c r="G18" s="94">
        <v>2.47E-2</v>
      </c>
      <c r="H18" s="94"/>
      <c r="I18" s="173">
        <f>$J$5*G18</f>
        <v>2.964</v>
      </c>
      <c r="J18" s="173"/>
      <c r="K18" s="57" t="s">
        <v>19</v>
      </c>
    </row>
    <row r="19" spans="1:11" ht="39.75" x14ac:dyDescent="0.25">
      <c r="A19" s="80" t="str">
        <f>VLOOKUP(B18,'CODE BARRE'!$A$2:$D$107,4,FALSE)</f>
        <v>Í!}AA&gt; #$16'&gt;?#4  *391jÎ</v>
      </c>
      <c r="B19" s="81"/>
      <c r="C19" s="81"/>
      <c r="D19" s="81"/>
      <c r="E19" s="81"/>
      <c r="F19" s="81"/>
      <c r="G19" s="81"/>
      <c r="H19" s="81"/>
      <c r="I19" s="81"/>
      <c r="J19" s="81"/>
      <c r="K19" s="82"/>
    </row>
    <row r="20" spans="1:11" ht="18.75" x14ac:dyDescent="0.3">
      <c r="A20" s="52" t="str">
        <f>VLOOKUP(B20,'CODE BARRE'!$A$2:$B$93,2,FALSE)</f>
        <v>O</v>
      </c>
      <c r="B20" s="160" t="s">
        <v>91</v>
      </c>
      <c r="C20" s="160"/>
      <c r="D20" s="160"/>
      <c r="E20" s="160"/>
      <c r="F20" s="160"/>
      <c r="G20" s="161">
        <v>0.01</v>
      </c>
      <c r="H20" s="161"/>
      <c r="I20" s="162">
        <f>$J$5*G20</f>
        <v>1.2</v>
      </c>
      <c r="J20" s="162"/>
      <c r="K20" s="57" t="s">
        <v>19</v>
      </c>
    </row>
    <row r="21" spans="1:11" ht="39.75" x14ac:dyDescent="0.25">
      <c r="A21" s="80" t="str">
        <f>VLOOKUP(B20,'CODE BARRE'!$A$2:$D$107,4,FALSE)</f>
        <v>Í!}AA&gt; .z13,??#Çz *43XÎ</v>
      </c>
      <c r="B21" s="81"/>
      <c r="C21" s="81"/>
      <c r="D21" s="81"/>
      <c r="E21" s="81"/>
      <c r="F21" s="81"/>
      <c r="G21" s="81"/>
      <c r="H21" s="81"/>
      <c r="I21" s="81"/>
      <c r="J21" s="81"/>
      <c r="K21" s="82"/>
    </row>
    <row r="22" spans="1:11" ht="7.5" customHeight="1" x14ac:dyDescent="0.3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 x14ac:dyDescent="0.3">
      <c r="A23" s="109" t="s">
        <v>32</v>
      </c>
      <c r="B23" s="110"/>
      <c r="C23" s="111" t="s">
        <v>41</v>
      </c>
      <c r="D23" s="111"/>
      <c r="E23" s="111"/>
      <c r="F23" s="111"/>
      <c r="G23" s="111"/>
      <c r="H23" s="111"/>
      <c r="I23" s="111"/>
      <c r="J23" s="112" t="s">
        <v>42</v>
      </c>
      <c r="K23" s="113"/>
    </row>
    <row r="24" spans="1:11" ht="7.5" customHeigh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 x14ac:dyDescent="0.3">
      <c r="A25" s="114" t="s">
        <v>43</v>
      </c>
      <c r="B25" s="115"/>
      <c r="C25" s="116" t="s">
        <v>151</v>
      </c>
      <c r="D25" s="116"/>
      <c r="E25" s="116"/>
      <c r="F25" s="116"/>
      <c r="G25" s="116"/>
      <c r="H25" s="116"/>
      <c r="I25" s="116"/>
      <c r="J25" s="117" t="s">
        <v>98</v>
      </c>
      <c r="K25" s="118"/>
    </row>
  </sheetData>
  <mergeCells count="34">
    <mergeCell ref="A19:K19"/>
    <mergeCell ref="A21:K21"/>
    <mergeCell ref="A23:B23"/>
    <mergeCell ref="C23:I23"/>
    <mergeCell ref="J23:K23"/>
    <mergeCell ref="A25:B25"/>
    <mergeCell ref="C25:I25"/>
    <mergeCell ref="J25:K25"/>
    <mergeCell ref="B20:F20"/>
    <mergeCell ref="G20:H20"/>
    <mergeCell ref="I20:J20"/>
    <mergeCell ref="A15:B15"/>
    <mergeCell ref="C15:I15"/>
    <mergeCell ref="J15:K15"/>
    <mergeCell ref="A17:D17"/>
    <mergeCell ref="B18:F18"/>
    <mergeCell ref="G18:H18"/>
    <mergeCell ref="I18:J18"/>
    <mergeCell ref="A11:D11"/>
    <mergeCell ref="B12:F12"/>
    <mergeCell ref="G12:H12"/>
    <mergeCell ref="I12:J12"/>
    <mergeCell ref="B13:F13"/>
    <mergeCell ref="G13:H13"/>
    <mergeCell ref="I13:J13"/>
    <mergeCell ref="B9:F9"/>
    <mergeCell ref="G9:H9"/>
    <mergeCell ref="I9:J9"/>
    <mergeCell ref="A1:B3"/>
    <mergeCell ref="C1:I3"/>
    <mergeCell ref="J1:K2"/>
    <mergeCell ref="H5:I7"/>
    <mergeCell ref="J5:K7"/>
    <mergeCell ref="A5:B6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K30"/>
  <sheetViews>
    <sheetView workbookViewId="0">
      <selection activeCell="D5" sqref="D5"/>
    </sheetView>
  </sheetViews>
  <sheetFormatPr baseColWidth="10" defaultRowHeight="15" x14ac:dyDescent="0.2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140625" customWidth="1"/>
  </cols>
  <sheetData>
    <row r="1" spans="1:11" ht="15" customHeight="1" x14ac:dyDescent="0.25">
      <c r="A1" s="96">
        <f ca="1">TODAY()+1</f>
        <v>43777</v>
      </c>
      <c r="B1" s="97"/>
      <c r="C1" s="98" t="s">
        <v>159</v>
      </c>
      <c r="D1" s="98"/>
      <c r="E1" s="98"/>
      <c r="F1" s="98"/>
      <c r="G1" s="98"/>
      <c r="H1" s="98"/>
      <c r="I1" s="98"/>
      <c r="J1" s="164" t="s">
        <v>24</v>
      </c>
      <c r="K1" s="165"/>
    </row>
    <row r="2" spans="1:11" ht="15" customHeight="1" x14ac:dyDescent="0.25">
      <c r="A2" s="97"/>
      <c r="B2" s="97"/>
      <c r="C2" s="98"/>
      <c r="D2" s="98"/>
      <c r="E2" s="98"/>
      <c r="F2" s="98"/>
      <c r="G2" s="98"/>
      <c r="H2" s="98"/>
      <c r="I2" s="98"/>
      <c r="J2" s="166"/>
      <c r="K2" s="167"/>
    </row>
    <row r="3" spans="1:11" ht="15" customHeight="1" x14ac:dyDescent="0.25">
      <c r="A3" s="97"/>
      <c r="B3" s="97"/>
      <c r="C3" s="98"/>
      <c r="D3" s="98"/>
      <c r="E3" s="98"/>
      <c r="F3" s="98"/>
      <c r="G3" s="98"/>
      <c r="H3" s="98"/>
      <c r="I3" s="98"/>
      <c r="J3" s="194">
        <f ca="1">TODAY()+1</f>
        <v>43777</v>
      </c>
      <c r="K3" s="197" t="s">
        <v>53</v>
      </c>
    </row>
    <row r="4" spans="1:11" ht="7.5" customHeight="1" thickBot="1" x14ac:dyDescent="0.35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 x14ac:dyDescent="0.3">
      <c r="A5" s="105" t="s">
        <v>293</v>
      </c>
      <c r="B5" s="106"/>
      <c r="C5" s="1"/>
      <c r="D5" s="1"/>
      <c r="E5" s="1"/>
      <c r="F5" s="1"/>
      <c r="G5" s="1"/>
      <c r="H5" s="103" t="s">
        <v>12</v>
      </c>
      <c r="I5" s="104"/>
      <c r="J5" s="187">
        <v>100</v>
      </c>
      <c r="K5" s="188"/>
    </row>
    <row r="6" spans="1:11" ht="12" customHeight="1" thickBot="1" x14ac:dyDescent="0.35">
      <c r="A6" s="107"/>
      <c r="B6" s="108"/>
      <c r="C6" s="1"/>
      <c r="D6" s="1"/>
      <c r="E6" s="1"/>
      <c r="F6" s="1"/>
      <c r="G6" s="1"/>
      <c r="H6" s="103"/>
      <c r="I6" s="104"/>
      <c r="J6" s="189"/>
      <c r="K6" s="190"/>
    </row>
    <row r="7" spans="1:11" ht="12" customHeight="1" thickBot="1" x14ac:dyDescent="0.35">
      <c r="A7" s="1"/>
      <c r="B7" s="1"/>
      <c r="C7" s="1"/>
      <c r="D7" s="1"/>
      <c r="E7" s="1"/>
      <c r="F7" s="1"/>
      <c r="G7" s="1"/>
      <c r="H7" s="103"/>
      <c r="I7" s="104"/>
      <c r="J7" s="191"/>
      <c r="K7" s="192"/>
    </row>
    <row r="8" spans="1:11" ht="7.5" customHeigh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 x14ac:dyDescent="0.35">
      <c r="A9" s="14" t="s">
        <v>13</v>
      </c>
      <c r="B9" s="77" t="s">
        <v>14</v>
      </c>
      <c r="C9" s="78"/>
      <c r="D9" s="78"/>
      <c r="E9" s="78"/>
      <c r="F9" s="79"/>
      <c r="G9" s="78" t="s">
        <v>15</v>
      </c>
      <c r="H9" s="78"/>
      <c r="I9" s="77" t="s">
        <v>16</v>
      </c>
      <c r="J9" s="79"/>
      <c r="K9" s="15" t="s">
        <v>17</v>
      </c>
    </row>
    <row r="10" spans="1:11" ht="7.5" customHeight="1" x14ac:dyDescent="0.3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6.25" x14ac:dyDescent="0.35">
      <c r="A11" s="154" t="s">
        <v>28</v>
      </c>
      <c r="B11" s="154"/>
      <c r="C11" s="154"/>
      <c r="D11" s="154"/>
      <c r="E11" s="42"/>
      <c r="F11" s="42"/>
      <c r="G11" s="42"/>
      <c r="H11" s="42"/>
      <c r="I11" s="42"/>
      <c r="J11" s="42"/>
      <c r="K11" s="42"/>
    </row>
    <row r="12" spans="1:11" ht="18.75" x14ac:dyDescent="0.3">
      <c r="A12" s="52" t="e">
        <f>VLOOKUP(B12,'CODE BARRE'!$A$2:$B$93,2,FALSE)</f>
        <v>#N/A</v>
      </c>
      <c r="B12" s="90" t="s">
        <v>160</v>
      </c>
      <c r="C12" s="90"/>
      <c r="D12" s="90"/>
      <c r="E12" s="90"/>
      <c r="F12" s="90"/>
      <c r="G12" s="168">
        <v>0.3</v>
      </c>
      <c r="H12" s="168"/>
      <c r="I12" s="156">
        <f>$J$5*G12</f>
        <v>30</v>
      </c>
      <c r="J12" s="156"/>
      <c r="K12" s="53" t="s">
        <v>19</v>
      </c>
    </row>
    <row r="13" spans="1:11" ht="18.75" x14ac:dyDescent="0.3">
      <c r="A13" s="59">
        <f>VLOOKUP(B13,'CODE BARRE'!$A$2:$B$93,2,FALSE)</f>
        <v>102</v>
      </c>
      <c r="B13" s="157" t="s">
        <v>35</v>
      </c>
      <c r="C13" s="157"/>
      <c r="D13" s="157"/>
      <c r="E13" s="157"/>
      <c r="F13" s="157"/>
      <c r="G13" s="183">
        <v>0.15</v>
      </c>
      <c r="H13" s="183"/>
      <c r="I13" s="184">
        <f>$J$5*G13</f>
        <v>15</v>
      </c>
      <c r="J13" s="184"/>
      <c r="K13" s="55" t="s">
        <v>19</v>
      </c>
    </row>
    <row r="14" spans="1:11" ht="7.5" customHeight="1" x14ac:dyDescent="0.3">
      <c r="A14" s="35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 x14ac:dyDescent="0.3">
      <c r="A15" s="114" t="s">
        <v>28</v>
      </c>
      <c r="B15" s="115"/>
      <c r="C15" s="116" t="s">
        <v>29</v>
      </c>
      <c r="D15" s="116"/>
      <c r="E15" s="116"/>
      <c r="F15" s="116"/>
      <c r="G15" s="116"/>
      <c r="H15" s="116"/>
      <c r="I15" s="116"/>
      <c r="J15" s="117" t="s">
        <v>30</v>
      </c>
      <c r="K15" s="118"/>
    </row>
    <row r="16" spans="1:11" ht="7.5" customHeight="1" x14ac:dyDescent="0.3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6.25" x14ac:dyDescent="0.35">
      <c r="A17" s="154" t="s">
        <v>32</v>
      </c>
      <c r="B17" s="154"/>
      <c r="C17" s="154"/>
      <c r="D17" s="154"/>
      <c r="E17" s="42"/>
      <c r="F17" s="42"/>
      <c r="G17" s="42"/>
      <c r="H17" s="42"/>
      <c r="I17" s="42"/>
      <c r="J17" s="42"/>
      <c r="K17" s="42"/>
    </row>
    <row r="18" spans="1:11" ht="18.75" x14ac:dyDescent="0.3">
      <c r="A18" s="65" t="s">
        <v>40</v>
      </c>
      <c r="B18" s="180" t="s">
        <v>25</v>
      </c>
      <c r="C18" s="180"/>
      <c r="D18" s="180"/>
      <c r="E18" s="180"/>
      <c r="F18" s="180"/>
      <c r="G18" s="181">
        <v>0.53</v>
      </c>
      <c r="H18" s="181"/>
      <c r="I18" s="182">
        <f>$J$5*G18</f>
        <v>53</v>
      </c>
      <c r="J18" s="182"/>
      <c r="K18" s="66" t="s">
        <v>19</v>
      </c>
    </row>
    <row r="19" spans="1:11" ht="18.75" x14ac:dyDescent="0.3">
      <c r="A19" s="52" t="str">
        <f>VLOOKUP(B19,'CODE BARRE'!$A$2:$B$93,2,FALSE)</f>
        <v>POIVRON R&amp;V</v>
      </c>
      <c r="B19" s="160" t="s">
        <v>214</v>
      </c>
      <c r="C19" s="160"/>
      <c r="D19" s="160"/>
      <c r="E19" s="160"/>
      <c r="F19" s="160"/>
      <c r="G19" s="94">
        <v>4.2999999999999997E-2</v>
      </c>
      <c r="H19" s="94"/>
      <c r="I19" s="173">
        <f>$J$5*G19</f>
        <v>4.3</v>
      </c>
      <c r="J19" s="173"/>
      <c r="K19" s="57" t="s">
        <v>19</v>
      </c>
    </row>
    <row r="20" spans="1:11" ht="39.75" x14ac:dyDescent="0.25">
      <c r="A20" s="80" t="str">
        <f>VLOOKUP(B19,'CODE BARRE'!$A$2:$D$107,4,FALSE)</f>
        <v>Í!}AA&gt; &amp;/+Î</v>
      </c>
      <c r="B20" s="81"/>
      <c r="C20" s="81"/>
      <c r="D20" s="81"/>
      <c r="E20" s="81"/>
      <c r="F20" s="81"/>
      <c r="G20" s="81"/>
      <c r="H20" s="81"/>
      <c r="I20" s="81"/>
      <c r="J20" s="81"/>
      <c r="K20" s="82"/>
    </row>
    <row r="21" spans="1:11" ht="18.75" x14ac:dyDescent="0.3">
      <c r="A21" s="52" t="str">
        <f>VLOOKUP(B21,'CODE BARRE'!$A$2:$B$93,2,FALSE)</f>
        <v>FROMC</v>
      </c>
      <c r="B21" s="160" t="s">
        <v>38</v>
      </c>
      <c r="C21" s="160"/>
      <c r="D21" s="160"/>
      <c r="E21" s="160"/>
      <c r="F21" s="160"/>
      <c r="G21" s="172">
        <v>0.08</v>
      </c>
      <c r="H21" s="172"/>
      <c r="I21" s="162">
        <f>$J$5*G21</f>
        <v>8</v>
      </c>
      <c r="J21" s="162"/>
      <c r="K21" s="57" t="s">
        <v>19</v>
      </c>
    </row>
    <row r="22" spans="1:11" ht="39.75" x14ac:dyDescent="0.25">
      <c r="A22" s="80" t="str">
        <f>VLOOKUP(B21,'CODE BARRE'!$A$2:$D$107,4,FALSE)</f>
        <v>Í!{$ 5j.0UÈ0RÎ</v>
      </c>
      <c r="B22" s="81"/>
      <c r="C22" s="81"/>
      <c r="D22" s="81"/>
      <c r="E22" s="81"/>
      <c r="F22" s="81"/>
      <c r="G22" s="81"/>
      <c r="H22" s="81"/>
      <c r="I22" s="81"/>
      <c r="J22" s="81"/>
      <c r="K22" s="82"/>
    </row>
    <row r="23" spans="1:11" ht="7.5" customHeight="1" x14ac:dyDescent="0.3">
      <c r="A23" s="35"/>
      <c r="B23" s="18"/>
      <c r="C23" s="18"/>
      <c r="D23" s="18"/>
      <c r="E23" s="18"/>
      <c r="F23" s="18"/>
      <c r="G23" s="19"/>
      <c r="H23" s="19"/>
      <c r="I23" s="20"/>
      <c r="J23" s="20"/>
      <c r="K23" s="21"/>
    </row>
    <row r="24" spans="1:11" ht="18.75" x14ac:dyDescent="0.3">
      <c r="A24" s="109" t="s">
        <v>32</v>
      </c>
      <c r="B24" s="110"/>
      <c r="C24" s="111" t="s">
        <v>41</v>
      </c>
      <c r="D24" s="111"/>
      <c r="E24" s="111"/>
      <c r="F24" s="111"/>
      <c r="G24" s="111"/>
      <c r="H24" s="111"/>
      <c r="I24" s="111"/>
      <c r="J24" s="112" t="s">
        <v>42</v>
      </c>
      <c r="K24" s="113"/>
    </row>
    <row r="25" spans="1:11" ht="7.5" customHeight="1" x14ac:dyDescent="0.3">
      <c r="A25" s="17"/>
      <c r="B25" s="18"/>
      <c r="C25" s="18"/>
      <c r="D25" s="18"/>
      <c r="E25" s="18"/>
      <c r="F25" s="18"/>
      <c r="G25" s="19"/>
      <c r="H25" s="19"/>
      <c r="I25" s="20"/>
      <c r="J25" s="20"/>
      <c r="K25" s="21"/>
    </row>
    <row r="26" spans="1:11" ht="18.75" x14ac:dyDescent="0.3">
      <c r="A26" s="109" t="s">
        <v>43</v>
      </c>
      <c r="B26" s="110"/>
      <c r="C26" s="117" t="s">
        <v>92</v>
      </c>
      <c r="D26" s="116"/>
      <c r="E26" s="116"/>
      <c r="F26" s="116"/>
      <c r="G26" s="116"/>
      <c r="H26" s="116"/>
      <c r="I26" s="115"/>
      <c r="J26" s="117" t="s">
        <v>140</v>
      </c>
      <c r="K26" s="118"/>
    </row>
    <row r="27" spans="1:11" ht="7.5" customHeigh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ht="18.75" x14ac:dyDescent="0.3">
      <c r="A28" s="114" t="s">
        <v>48</v>
      </c>
      <c r="B28" s="115"/>
      <c r="C28" s="116" t="s">
        <v>49</v>
      </c>
      <c r="D28" s="116"/>
      <c r="E28" s="116"/>
      <c r="F28" s="116"/>
      <c r="G28" s="116"/>
      <c r="H28" s="116"/>
      <c r="I28" s="116"/>
      <c r="J28" s="117" t="s">
        <v>47</v>
      </c>
      <c r="K28" s="118"/>
    </row>
    <row r="29" spans="1:11" ht="7.5" customHeigh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 x14ac:dyDescent="0.3">
      <c r="A30" s="114" t="s">
        <v>50</v>
      </c>
      <c r="B30" s="115"/>
      <c r="C30" s="117" t="s">
        <v>51</v>
      </c>
      <c r="D30" s="116"/>
      <c r="E30" s="116"/>
      <c r="F30" s="116"/>
      <c r="G30" s="116"/>
      <c r="H30" s="116"/>
      <c r="I30" s="115"/>
      <c r="J30" s="117" t="s">
        <v>52</v>
      </c>
      <c r="K30" s="118"/>
    </row>
  </sheetData>
  <mergeCells count="43">
    <mergeCell ref="A22:K22"/>
    <mergeCell ref="J1:K2"/>
    <mergeCell ref="A28:B28"/>
    <mergeCell ref="C28:I28"/>
    <mergeCell ref="J28:K28"/>
    <mergeCell ref="B19:F19"/>
    <mergeCell ref="G19:H19"/>
    <mergeCell ref="I19:J19"/>
    <mergeCell ref="B21:F21"/>
    <mergeCell ref="G21:H21"/>
    <mergeCell ref="I21:J21"/>
    <mergeCell ref="A20:K20"/>
    <mergeCell ref="A15:B15"/>
    <mergeCell ref="C15:I15"/>
    <mergeCell ref="J15:K15"/>
    <mergeCell ref="A17:D17"/>
    <mergeCell ref="A30:B30"/>
    <mergeCell ref="C30:I30"/>
    <mergeCell ref="J30:K30"/>
    <mergeCell ref="A24:B24"/>
    <mergeCell ref="C24:I24"/>
    <mergeCell ref="J24:K24"/>
    <mergeCell ref="A26:B26"/>
    <mergeCell ref="C26:I26"/>
    <mergeCell ref="J26:K26"/>
    <mergeCell ref="B18:F18"/>
    <mergeCell ref="G18:H18"/>
    <mergeCell ref="I18:J18"/>
    <mergeCell ref="A11:D11"/>
    <mergeCell ref="B12:F12"/>
    <mergeCell ref="G12:H12"/>
    <mergeCell ref="I12:J12"/>
    <mergeCell ref="B13:F13"/>
    <mergeCell ref="G13:H13"/>
    <mergeCell ref="I13:J13"/>
    <mergeCell ref="B9:F9"/>
    <mergeCell ref="G9:H9"/>
    <mergeCell ref="I9:J9"/>
    <mergeCell ref="A1:B3"/>
    <mergeCell ref="C1:I3"/>
    <mergeCell ref="H5:I7"/>
    <mergeCell ref="J5:K7"/>
    <mergeCell ref="A5:B6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PLAN</vt:lpstr>
      <vt:lpstr>CODE BARRE</vt:lpstr>
      <vt:lpstr>BOCFRO</vt:lpstr>
      <vt:lpstr>BOU</vt:lpstr>
      <vt:lpstr>CURRY</vt:lpstr>
      <vt:lpstr>FPF</vt:lpstr>
      <vt:lpstr>GR</vt:lpstr>
      <vt:lpstr>HA</vt:lpstr>
      <vt:lpstr>ME</vt:lpstr>
      <vt:lpstr>GRP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poste6</cp:lastModifiedBy>
  <cp:lastPrinted>2019-11-06T06:19:01Z</cp:lastPrinted>
  <dcterms:created xsi:type="dcterms:W3CDTF">2019-02-04T14:02:44Z</dcterms:created>
  <dcterms:modified xsi:type="dcterms:W3CDTF">2019-11-07T08:59:37Z</dcterms:modified>
</cp:coreProperties>
</file>